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April 2010-Summary" sheetId="1" r:id="rId1"/>
    <sheet name="April 2010-Detailed" sheetId="2" r:id="rId2"/>
  </sheets>
  <definedNames>
    <definedName name="_xlnm.Print_Titles" localSheetId="1">'April 2010-Detailed'!$1:$4</definedName>
    <definedName name="_xlnm.Print_Titles" localSheetId="0">'April 2010-Summary'!$1:$4</definedName>
  </definedNames>
  <calcPr fullCalcOnLoad="1"/>
</workbook>
</file>

<file path=xl/comments1.xml><?xml version="1.0" encoding="utf-8"?>
<comments xmlns="http://schemas.openxmlformats.org/spreadsheetml/2006/main">
  <authors>
    <author>Aim? </author>
    <author>Valued Packard Bell Customer</author>
    <author>sirri</author>
  </authors>
  <commentList>
    <comment ref="C78" authorId="0">
      <text>
        <r>
          <rPr>
            <b/>
            <sz val="8"/>
            <rFont val="Tahoma"/>
            <family val="2"/>
          </rPr>
          <t>Aimé : To check the mail send by Nafthali</t>
        </r>
        <r>
          <rPr>
            <sz val="8"/>
            <rFont val="Tahoma"/>
            <family val="2"/>
          </rPr>
          <t xml:space="preserve">
</t>
        </r>
      </text>
    </comment>
    <comment ref="C79" authorId="0">
      <text>
        <r>
          <rPr>
            <b/>
            <sz val="8"/>
            <rFont val="Tahoma"/>
            <family val="2"/>
          </rPr>
          <t>Aimé : To check the mail send by Nafthali</t>
        </r>
        <r>
          <rPr>
            <sz val="8"/>
            <rFont val="Tahoma"/>
            <family val="2"/>
          </rPr>
          <t xml:space="preserve">
</t>
        </r>
      </text>
    </comment>
    <comment ref="C80" authorId="1">
      <text>
        <r>
          <rPr>
            <b/>
            <sz val="8"/>
            <rFont val="Tahoma"/>
            <family val="2"/>
          </rPr>
          <t>Alain: in Douala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to read my mails to </t>
        </r>
      </text>
    </comment>
    <comment ref="C81" authorId="1">
      <text>
        <r>
          <rPr>
            <b/>
            <sz val="8"/>
            <rFont val="Tahoma"/>
            <family val="2"/>
          </rPr>
          <t>Alain: in Douala to read my mails</t>
        </r>
      </text>
    </comment>
    <comment ref="B795" authorId="2">
      <text>
        <r>
          <rPr>
            <b/>
            <sz val="8"/>
            <rFont val="Tahoma"/>
            <family val="0"/>
          </rPr>
          <t>user: $300 transferred by western union</t>
        </r>
        <r>
          <rPr>
            <sz val="8"/>
            <rFont val="Tahoma"/>
            <family val="0"/>
          </rPr>
          <t xml:space="preserve">
</t>
        </r>
      </text>
    </comment>
    <comment ref="B796" authorId="2">
      <text>
        <r>
          <rPr>
            <b/>
            <sz val="8"/>
            <rFont val="Tahoma"/>
            <family val="0"/>
          </rPr>
          <t>user:$ 650 given to Ofir in Qatar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ARREY</author>
    <author>Sone</author>
    <author>Ofir</author>
    <author>NKWETTA AJONG FELIX</author>
    <author>Aim? </author>
    <author>Valued Packard Bell Customer</author>
    <author>sirri</author>
    <author>management</author>
    <author>MEDIA</author>
    <author>user</author>
    <author>media</author>
  </authors>
  <commentList>
    <comment ref="C57" authorId="0">
      <text>
        <r>
          <rPr>
            <b/>
            <sz val="8"/>
            <rFont val="Tahoma"/>
            <family val="0"/>
          </rPr>
          <t>i66: Bought drinks to Cyril, informant and Self.</t>
        </r>
        <r>
          <rPr>
            <sz val="8"/>
            <rFont val="Tahoma"/>
            <family val="0"/>
          </rPr>
          <t xml:space="preserve">
</t>
        </r>
      </text>
    </comment>
    <comment ref="C71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72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94" authorId="0">
      <text>
        <r>
          <rPr>
            <b/>
            <sz val="8"/>
            <rFont val="Tahoma"/>
            <family val="0"/>
          </rPr>
          <t>i33: Bought drinks to two persons; Flobert and Theophil, informants.</t>
        </r>
        <r>
          <rPr>
            <sz val="8"/>
            <rFont val="Tahoma"/>
            <family val="0"/>
          </rPr>
          <t xml:space="preserve">
</t>
        </r>
      </text>
    </comment>
    <comment ref="C95" authorId="0">
      <text>
        <r>
          <rPr>
            <b/>
            <sz val="8"/>
            <rFont val="Tahoma"/>
            <family val="0"/>
          </rPr>
          <t>i33: Bought drinks to two persons; Martin and Elyse, informants.</t>
        </r>
        <r>
          <rPr>
            <sz val="8"/>
            <rFont val="Tahoma"/>
            <family val="0"/>
          </rPr>
          <t xml:space="preserve">
</t>
        </r>
      </text>
    </comment>
    <comment ref="C96" authorId="0">
      <text>
        <r>
          <rPr>
            <b/>
            <sz val="8"/>
            <rFont val="Tahoma"/>
            <family val="0"/>
          </rPr>
          <t>i33: Bought a drink to Kuiseu an informant.</t>
        </r>
        <r>
          <rPr>
            <sz val="8"/>
            <rFont val="Tahoma"/>
            <family val="0"/>
          </rPr>
          <t xml:space="preserve">
</t>
        </r>
      </text>
    </comment>
    <comment ref="C153" authorId="0">
      <text>
        <r>
          <rPr>
            <b/>
            <sz val="8"/>
            <rFont val="Tahoma"/>
            <family val="0"/>
          </rPr>
          <t>i33: Bought a drink to Abas an informant.</t>
        </r>
        <r>
          <rPr>
            <sz val="8"/>
            <rFont val="Tahoma"/>
            <family val="0"/>
          </rPr>
          <t xml:space="preserve">
</t>
        </r>
      </text>
    </comment>
    <comment ref="C154" authorId="0">
      <text>
        <r>
          <rPr>
            <b/>
            <sz val="8"/>
            <rFont val="Tahoma"/>
            <family val="0"/>
          </rPr>
          <t>i33: Bought drinks to two persons; Kome and Cyril, informants.</t>
        </r>
        <r>
          <rPr>
            <sz val="8"/>
            <rFont val="Tahoma"/>
            <family val="0"/>
          </rPr>
          <t xml:space="preserve">
</t>
        </r>
      </text>
    </comment>
    <comment ref="C155" authorId="0">
      <text>
        <r>
          <rPr>
            <b/>
            <sz val="8"/>
            <rFont val="Tahoma"/>
            <family val="0"/>
          </rPr>
          <t>i33: Bought a drink to Mokom an informant.</t>
        </r>
        <r>
          <rPr>
            <sz val="8"/>
            <rFont val="Tahoma"/>
            <family val="0"/>
          </rPr>
          <t xml:space="preserve">
</t>
        </r>
      </text>
    </comment>
    <comment ref="C165" authorId="0">
      <text>
        <r>
          <rPr>
            <b/>
            <sz val="8"/>
            <rFont val="Tahoma"/>
            <family val="0"/>
          </rPr>
          <t>abumbi: making more calls to the investigator in the field and to elements to coordinate operations.</t>
        </r>
        <r>
          <rPr>
            <sz val="8"/>
            <rFont val="Tahoma"/>
            <family val="0"/>
          </rPr>
          <t xml:space="preserve">
</t>
        </r>
      </text>
    </comment>
    <comment ref="C181" authorId="0">
      <text>
        <r>
          <rPr>
            <b/>
            <sz val="8"/>
            <rFont val="Tahoma"/>
            <family val="0"/>
          </rPr>
          <t xml:space="preserve">i66 : 
LAGA- 200 , Jean vesper-200, mvan-350, marche central-150, alucam-500, carrefou kribi-100, fraternite-100, nkolbiteng-100, ngoe-100, mbeamanga-150, ngoe plateau-150, 
</t>
        </r>
        <r>
          <rPr>
            <sz val="8"/>
            <rFont val="Tahoma"/>
            <family val="0"/>
          </rPr>
          <t xml:space="preserve">
</t>
        </r>
      </text>
    </comment>
    <comment ref="C220" authorId="1">
      <text>
        <r>
          <rPr>
            <b/>
            <sz val="8"/>
            <rFont val="Tahoma"/>
            <family val="0"/>
          </rPr>
          <t xml:space="preserve">Sone: Office and Nsimalen Airport:
Nsimeyong - Vallee = 500
Vallee - Mvog Mbi = 400
Mvog Mbi - Nsimalen = 400
Nsimalen - Mvog Mbi = 400
Mvog Mbi - Nsimeyong = 500
</t>
        </r>
        <r>
          <rPr>
            <sz val="8"/>
            <rFont val="Tahoma"/>
            <family val="0"/>
          </rPr>
          <t xml:space="preserve">
 </t>
        </r>
      </text>
    </comment>
    <comment ref="C224" authorId="0">
      <text>
        <r>
          <rPr>
            <b/>
            <sz val="8"/>
            <rFont val="Tahoma"/>
            <family val="0"/>
          </rPr>
          <t>didier: 30000 for external assistance in Djoum for three days. Carried out in march  but was paid on the 29/4/2010.</t>
        </r>
        <r>
          <rPr>
            <sz val="8"/>
            <rFont val="Tahoma"/>
            <family val="0"/>
          </rPr>
          <t xml:space="preserve">
</t>
        </r>
      </text>
    </comment>
    <comment ref="C225" authorId="0">
      <text>
        <r>
          <rPr>
            <b/>
            <sz val="8"/>
            <rFont val="Tahoma"/>
            <family val="0"/>
          </rPr>
          <t>njomo: 10000 fc fa for external assistance for the attempted turtle shell operations in bastos yaounde in march but was paid on the 29th/4/2010</t>
        </r>
        <r>
          <rPr>
            <sz val="8"/>
            <rFont val="Tahoma"/>
            <family val="0"/>
          </rPr>
          <t xml:space="preserve">
</t>
        </r>
      </text>
    </comment>
    <comment ref="C248" authorId="0">
      <text>
        <r>
          <rPr>
            <b/>
            <sz val="8"/>
            <rFont val="Tahoma"/>
            <family val="0"/>
          </rPr>
          <t>i33 : inclusive fare from lolodorf to Kribi by clando.</t>
        </r>
        <r>
          <rPr>
            <sz val="8"/>
            <rFont val="Tahoma"/>
            <family val="0"/>
          </rPr>
          <t xml:space="preserve">
</t>
        </r>
      </text>
    </comment>
    <comment ref="C263" authorId="0">
      <text>
        <r>
          <rPr>
            <b/>
            <sz val="8"/>
            <rFont val="Tahoma"/>
            <family val="0"/>
          </rPr>
          <t>i33 : bougth drinks to Arsen and rosalie, informants.</t>
        </r>
        <r>
          <rPr>
            <sz val="8"/>
            <rFont val="Tahoma"/>
            <family val="0"/>
          </rPr>
          <t xml:space="preserve">
</t>
        </r>
      </text>
    </comment>
    <comment ref="C264" authorId="0">
      <text>
        <r>
          <rPr>
            <b/>
            <sz val="8"/>
            <rFont val="Tahoma"/>
            <family val="0"/>
          </rPr>
          <t>i33: Bougth drinks to Moise and pagbe, informants.</t>
        </r>
        <r>
          <rPr>
            <sz val="8"/>
            <rFont val="Tahoma"/>
            <family val="0"/>
          </rPr>
          <t xml:space="preserve">
</t>
        </r>
      </text>
    </comment>
    <comment ref="C334" authorId="2">
      <text>
        <r>
          <rPr>
            <b/>
            <sz val="8"/>
            <rFont val="Tahoma"/>
            <family val="0"/>
          </rPr>
          <t xml:space="preserve"> Bought drinks to Aboue and self.</t>
        </r>
        <r>
          <rPr>
            <sz val="8"/>
            <rFont val="Tahoma"/>
            <family val="0"/>
          </rPr>
          <t xml:space="preserve">
</t>
        </r>
      </text>
    </comment>
    <comment ref="C335" authorId="2">
      <text>
        <r>
          <rPr>
            <b/>
            <sz val="8"/>
            <rFont val="Tahoma"/>
            <family val="0"/>
          </rPr>
          <t>abumbi: Bought drinks to samuel, informant and self.</t>
        </r>
        <r>
          <rPr>
            <sz val="8"/>
            <rFont val="Tahoma"/>
            <family val="0"/>
          </rPr>
          <t xml:space="preserve">
</t>
        </r>
      </text>
    </comment>
    <comment ref="C336" authorId="2">
      <text>
        <r>
          <rPr>
            <b/>
            <sz val="8"/>
            <rFont val="Tahoma"/>
            <family val="0"/>
          </rPr>
          <t>Abumbi: bought drinks to Maxeul informant and self.</t>
        </r>
        <r>
          <rPr>
            <sz val="8"/>
            <rFont val="Tahoma"/>
            <family val="0"/>
          </rPr>
          <t xml:space="preserve">
</t>
        </r>
      </text>
    </comment>
    <comment ref="C353" authorId="0">
      <text>
        <r>
          <rPr>
            <b/>
            <sz val="8"/>
            <rFont val="Tahoma"/>
            <family val="0"/>
          </rPr>
          <t>ida: Bought drinks to Joe and ayissi, informants.</t>
        </r>
        <r>
          <rPr>
            <sz val="8"/>
            <rFont val="Tahoma"/>
            <family val="0"/>
          </rPr>
          <t xml:space="preserve">
</t>
        </r>
      </text>
    </comment>
    <comment ref="C354" authorId="0">
      <text>
        <r>
          <rPr>
            <b/>
            <sz val="8"/>
            <rFont val="Tahoma"/>
            <family val="0"/>
          </rPr>
          <t>ida: Bought drinks to akono, informant.</t>
        </r>
        <r>
          <rPr>
            <sz val="8"/>
            <rFont val="Tahoma"/>
            <family val="0"/>
          </rPr>
          <t xml:space="preserve">
</t>
        </r>
      </text>
    </comment>
    <comment ref="C369" authorId="0">
      <text>
        <r>
          <rPr>
            <b/>
            <sz val="8"/>
            <rFont val="Tahoma"/>
            <family val="0"/>
          </rPr>
          <t>i35:  by Clando. Entered Kumba in the night 7 pm and no transport agency was working.</t>
        </r>
        <r>
          <rPr>
            <sz val="8"/>
            <rFont val="Tahoma"/>
            <family val="0"/>
          </rPr>
          <t xml:space="preserve">
</t>
        </r>
      </text>
    </comment>
    <comment ref="C370" authorId="0">
      <text>
        <r>
          <rPr>
            <b/>
            <sz val="8"/>
            <rFont val="Tahoma"/>
            <family val="0"/>
          </rPr>
          <t>i35: By Byke</t>
        </r>
        <r>
          <rPr>
            <sz val="8"/>
            <rFont val="Tahoma"/>
            <family val="0"/>
          </rPr>
          <t xml:space="preserve">
</t>
        </r>
      </text>
    </comment>
    <comment ref="C371" authorId="0">
      <text>
        <r>
          <rPr>
            <b/>
            <sz val="8"/>
            <rFont val="Tahoma"/>
            <family val="0"/>
          </rPr>
          <t>i35: By Byke</t>
        </r>
        <r>
          <rPr>
            <sz val="8"/>
            <rFont val="Tahoma"/>
            <family val="0"/>
          </rPr>
          <t xml:space="preserve">
</t>
        </r>
      </text>
    </comment>
    <comment ref="C372" authorId="0">
      <text>
        <r>
          <rPr>
            <b/>
            <sz val="8"/>
            <rFont val="Tahoma"/>
            <family val="0"/>
          </rPr>
          <t>i35: By byke</t>
        </r>
        <r>
          <rPr>
            <sz val="8"/>
            <rFont val="Tahoma"/>
            <family val="0"/>
          </rPr>
          <t xml:space="preserve">
</t>
        </r>
      </text>
    </comment>
    <comment ref="C373" authorId="0">
      <text>
        <r>
          <rPr>
            <b/>
            <sz val="8"/>
            <rFont val="Tahoma"/>
            <family val="0"/>
          </rPr>
          <t>i35: By byke</t>
        </r>
        <r>
          <rPr>
            <sz val="8"/>
            <rFont val="Tahoma"/>
            <family val="0"/>
          </rPr>
          <t xml:space="preserve">
</t>
        </r>
      </text>
    </comment>
    <comment ref="C380" authorId="0">
      <text>
        <r>
          <rPr>
            <b/>
            <sz val="8"/>
            <rFont val="Tahoma"/>
            <family val="0"/>
          </rPr>
          <t>i35: Bakongo-Mbinda=200,
Mbinda-bakongo=200, Bakongo-Okoroba=500, Okoroba-Abat=1000, Abat-Okoroba=1000
Okoroba-Bakongo=500</t>
        </r>
        <r>
          <rPr>
            <sz val="8"/>
            <rFont val="Tahoma"/>
            <family val="0"/>
          </rPr>
          <t xml:space="preserve">
</t>
        </r>
      </text>
    </comment>
    <comment ref="C404" authorId="0">
      <text>
        <r>
          <rPr>
            <b/>
            <sz val="8"/>
            <rFont val="Tahoma"/>
            <family val="0"/>
          </rPr>
          <t>i35: Bought drinks to two persons;Bernard and Ekenne, informant.</t>
        </r>
        <r>
          <rPr>
            <sz val="8"/>
            <rFont val="Tahoma"/>
            <family val="0"/>
          </rPr>
          <t xml:space="preserve">
</t>
        </r>
      </text>
    </comment>
    <comment ref="C405" authorId="0">
      <text>
        <r>
          <rPr>
            <b/>
            <sz val="8"/>
            <rFont val="Tahoma"/>
            <family val="0"/>
          </rPr>
          <t>i35: Bought drinks to two persons, Arung and Ayuk, informants</t>
        </r>
        <r>
          <rPr>
            <sz val="8"/>
            <rFont val="Tahoma"/>
            <family val="0"/>
          </rPr>
          <t xml:space="preserve">
</t>
        </r>
      </text>
    </comment>
    <comment ref="C406" authorId="0">
      <text>
        <r>
          <rPr>
            <b/>
            <sz val="8"/>
            <rFont val="Tahoma"/>
            <family val="0"/>
          </rPr>
          <t>i35: bought drinks to Adreas Effiong and Eboume, informants.</t>
        </r>
        <r>
          <rPr>
            <sz val="8"/>
            <rFont val="Tahoma"/>
            <family val="0"/>
          </rPr>
          <t xml:space="preserve">
</t>
        </r>
      </text>
    </comment>
    <comment ref="C407" authorId="0">
      <text>
        <r>
          <rPr>
            <b/>
            <sz val="8"/>
            <rFont val="Tahoma"/>
            <family val="0"/>
          </rPr>
          <t>i35: Bought a frink to Tambe, informant.</t>
        </r>
        <r>
          <rPr>
            <sz val="8"/>
            <rFont val="Tahoma"/>
            <family val="0"/>
          </rPr>
          <t xml:space="preserve">
</t>
        </r>
      </text>
    </comment>
    <comment ref="C438" authorId="1">
      <text>
        <r>
          <rPr>
            <b/>
            <sz val="8"/>
            <rFont val="Tahoma"/>
            <family val="0"/>
          </rPr>
          <t>Sone: With Maggi, an Informer in Douala for information on wildlife traffickers especially parrot traffickers in Douala.</t>
        </r>
        <r>
          <rPr>
            <sz val="8"/>
            <rFont val="Tahoma"/>
            <family val="0"/>
          </rPr>
          <t xml:space="preserve">
</t>
        </r>
      </text>
    </comment>
    <comment ref="C464" authorId="0">
      <text>
        <r>
          <rPr>
            <b/>
            <sz val="8"/>
            <rFont val="Tahoma"/>
            <family val="0"/>
          </rPr>
          <t>i66: Bought drinks to Atangana, informant and self.</t>
        </r>
        <r>
          <rPr>
            <sz val="8"/>
            <rFont val="Tahoma"/>
            <family val="0"/>
          </rPr>
          <t xml:space="preserve">
</t>
        </r>
      </text>
    </comment>
    <comment ref="C489" authorId="0">
      <text>
        <r>
          <rPr>
            <b/>
            <sz val="8"/>
            <rFont val="Tahoma"/>
            <family val="0"/>
          </rPr>
          <t>i35: gave 3000 frs to host.</t>
        </r>
        <r>
          <rPr>
            <sz val="8"/>
            <rFont val="Tahoma"/>
            <family val="0"/>
          </rPr>
          <t xml:space="preserve">
</t>
        </r>
      </text>
    </comment>
    <comment ref="C512" authorId="0">
      <text>
        <r>
          <rPr>
            <b/>
            <sz val="8"/>
            <rFont val="Tahoma"/>
            <family val="0"/>
          </rPr>
          <t>i26: info-ousman for USFWS</t>
        </r>
        <r>
          <rPr>
            <sz val="8"/>
            <rFont val="Tahoma"/>
            <family val="0"/>
          </rPr>
          <t xml:space="preserve">
</t>
        </r>
      </text>
    </comment>
    <comment ref="C515" authorId="0">
      <text>
        <r>
          <rPr>
            <b/>
            <sz val="8"/>
            <rFont val="Tahoma"/>
            <family val="0"/>
          </rPr>
          <t>i26: coordinating</t>
        </r>
        <r>
          <rPr>
            <sz val="8"/>
            <rFont val="Tahoma"/>
            <family val="0"/>
          </rPr>
          <t xml:space="preserve">
</t>
        </r>
      </text>
    </comment>
    <comment ref="C518" authorId="0">
      <text>
        <r>
          <rPr>
            <b/>
            <sz val="8"/>
            <rFont val="Tahoma"/>
            <family val="0"/>
          </rPr>
          <t>i26 : Edea operation</t>
        </r>
        <r>
          <rPr>
            <sz val="8"/>
            <rFont val="Tahoma"/>
            <family val="0"/>
          </rPr>
          <t xml:space="preserve">
</t>
        </r>
      </text>
    </comment>
    <comment ref="C575" authorId="0">
      <text>
        <r>
          <rPr>
            <b/>
            <sz val="8"/>
            <rFont val="Tahoma"/>
            <family val="0"/>
          </rPr>
          <t>abumbi: making more call before and after dealer was arrested in kribi .</t>
        </r>
      </text>
    </comment>
    <comment ref="C584" authorId="0">
      <text>
        <r>
          <rPr>
            <b/>
            <sz val="8"/>
            <rFont val="Tahoma"/>
            <family val="0"/>
          </rPr>
          <t>abumbi: By clando.</t>
        </r>
        <r>
          <rPr>
            <sz val="8"/>
            <rFont val="Tahoma"/>
            <family val="0"/>
          </rPr>
          <t xml:space="preserve">
</t>
        </r>
      </text>
    </comment>
    <comment ref="C605" authorId="0">
      <text>
        <r>
          <rPr>
            <b/>
            <sz val="8"/>
            <rFont val="Tahoma"/>
            <family val="0"/>
          </rPr>
          <t>abumbi: bonus to serge for assisting in the kribi oprations.</t>
        </r>
        <r>
          <rPr>
            <sz val="8"/>
            <rFont val="Tahoma"/>
            <family val="0"/>
          </rPr>
          <t xml:space="preserve">
</t>
        </r>
      </text>
    </comment>
    <comment ref="C606" authorId="0">
      <text>
        <r>
          <rPr>
            <b/>
            <sz val="8"/>
            <rFont val="Tahoma"/>
            <family val="0"/>
          </rPr>
          <t>abumbi: bonus to Foumane  for assisting in the kribi oprations.</t>
        </r>
        <r>
          <rPr>
            <sz val="8"/>
            <rFont val="Tahoma"/>
            <family val="0"/>
          </rPr>
          <t xml:space="preserve">
</t>
        </r>
      </text>
    </comment>
    <comment ref="C607" authorId="0">
      <text>
        <r>
          <rPr>
            <b/>
            <sz val="8"/>
            <rFont val="Tahoma"/>
            <family val="0"/>
          </rPr>
          <t>abumbi: bonus to Ela  for assisting in the kribi oprations.</t>
        </r>
        <r>
          <rPr>
            <sz val="8"/>
            <rFont val="Tahoma"/>
            <family val="0"/>
          </rPr>
          <t xml:space="preserve">
</t>
        </r>
      </text>
    </comment>
    <comment ref="C608" authorId="0">
      <text>
        <r>
          <rPr>
            <b/>
            <sz val="8"/>
            <rFont val="Tahoma"/>
            <family val="0"/>
          </rPr>
          <t>abumbi: bonus to Asse for assisting in the kribi oprations.</t>
        </r>
        <r>
          <rPr>
            <sz val="8"/>
            <rFont val="Tahoma"/>
            <family val="0"/>
          </rPr>
          <t xml:space="preserve">
</t>
        </r>
      </text>
    </comment>
    <comment ref="C609" authorId="3">
      <text>
        <r>
          <rPr>
            <b/>
            <sz val="9"/>
            <rFont val="Tahoma"/>
            <family val="2"/>
          </rPr>
          <t xml:space="preserve"> FELIX: bonus given to theodore of the Ocean divisional delegation for the first kribi operation of 14 sea turtles skin</t>
        </r>
        <r>
          <rPr>
            <sz val="9"/>
            <rFont val="Tahoma"/>
            <family val="2"/>
          </rPr>
          <t xml:space="preserve">
</t>
        </r>
      </text>
    </comment>
    <comment ref="C636" authorId="0">
      <text>
        <r>
          <rPr>
            <b/>
            <sz val="8"/>
            <rFont val="Tahoma"/>
            <family val="0"/>
          </rPr>
          <t>Alain : Kribi operation</t>
        </r>
        <r>
          <rPr>
            <sz val="8"/>
            <rFont val="Tahoma"/>
            <family val="0"/>
          </rPr>
          <t xml:space="preserve">
</t>
        </r>
      </text>
    </comment>
    <comment ref="C651" authorId="0">
      <text>
        <r>
          <rPr>
            <b/>
            <sz val="8"/>
            <rFont val="Tahoma"/>
            <family val="0"/>
          </rPr>
          <t>aime: making call also to CAR to Lucienn.</t>
        </r>
        <r>
          <rPr>
            <sz val="8"/>
            <rFont val="Tahoma"/>
            <family val="0"/>
          </rPr>
          <t xml:space="preserve">
</t>
        </r>
      </text>
    </comment>
    <comment ref="C684" authorId="0">
      <text>
        <r>
          <rPr>
            <b/>
            <sz val="8"/>
            <rFont val="Tahoma"/>
            <family val="0"/>
          </rPr>
          <t>Djimi: case between sama and MINFOF</t>
        </r>
        <r>
          <rPr>
            <sz val="8"/>
            <rFont val="Tahoma"/>
            <family val="0"/>
          </rPr>
          <t xml:space="preserve">
</t>
        </r>
      </text>
    </comment>
    <comment ref="C685" authorId="0">
      <text>
        <r>
          <rPr>
            <b/>
            <sz val="8"/>
            <rFont val="Tahoma"/>
            <family val="0"/>
          </rPr>
          <t>Djimi: case between sama and MINFOF</t>
        </r>
        <r>
          <rPr>
            <sz val="8"/>
            <rFont val="Tahoma"/>
            <family val="0"/>
          </rPr>
          <t xml:space="preserve">
</t>
        </r>
      </text>
    </comment>
    <comment ref="C686" authorId="0">
      <text>
        <r>
          <rPr>
            <b/>
            <sz val="8"/>
            <rFont val="Tahoma"/>
            <family val="0"/>
          </rPr>
          <t>djimi: case between ramoni milco and MINFOF.</t>
        </r>
        <r>
          <rPr>
            <sz val="8"/>
            <rFont val="Tahoma"/>
            <family val="0"/>
          </rPr>
          <t xml:space="preserve">
</t>
        </r>
      </text>
    </comment>
    <comment ref="C687" authorId="0">
      <text>
        <r>
          <rPr>
            <b/>
            <sz val="8"/>
            <rFont val="Tahoma"/>
            <family val="0"/>
          </rPr>
          <t>Djimi: case between sama and MINFOF</t>
        </r>
        <r>
          <rPr>
            <sz val="8"/>
            <rFont val="Tahoma"/>
            <family val="0"/>
          </rPr>
          <t xml:space="preserve">
</t>
        </r>
      </text>
    </comment>
    <comment ref="C703" authorId="4">
      <text>
        <r>
          <rPr>
            <b/>
            <sz val="8"/>
            <rFont val="Tahoma"/>
            <family val="2"/>
          </rPr>
          <t>Aimé : To check the mail send by Nafthali</t>
        </r>
        <r>
          <rPr>
            <sz val="8"/>
            <rFont val="Tahoma"/>
            <family val="2"/>
          </rPr>
          <t xml:space="preserve">
</t>
        </r>
      </text>
    </comment>
    <comment ref="C704" authorId="4">
      <text>
        <r>
          <rPr>
            <b/>
            <sz val="8"/>
            <rFont val="Tahoma"/>
            <family val="2"/>
          </rPr>
          <t>Aimé : To check the mail send by Nafthali</t>
        </r>
        <r>
          <rPr>
            <sz val="8"/>
            <rFont val="Tahoma"/>
            <family val="2"/>
          </rPr>
          <t xml:space="preserve">
</t>
        </r>
      </text>
    </comment>
    <comment ref="C705" authorId="5">
      <text>
        <r>
          <rPr>
            <b/>
            <sz val="8"/>
            <rFont val="Tahoma"/>
            <family val="2"/>
          </rPr>
          <t>Alain: in Douala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to read my mails to </t>
        </r>
      </text>
    </comment>
    <comment ref="C706" authorId="5">
      <text>
        <r>
          <rPr>
            <b/>
            <sz val="8"/>
            <rFont val="Tahoma"/>
            <family val="2"/>
          </rPr>
          <t>Alain: in Douala to read my mails</t>
        </r>
      </text>
    </comment>
    <comment ref="C715" authorId="5">
      <text>
        <r>
          <rPr>
            <b/>
            <sz val="8"/>
            <rFont val="Tahoma"/>
            <family val="2"/>
          </rPr>
          <t>Alain: private car</t>
        </r>
      </text>
    </comment>
    <comment ref="C716" authorId="5">
      <text>
        <r>
          <rPr>
            <b/>
            <sz val="8"/>
            <rFont val="Tahoma"/>
            <family val="2"/>
          </rPr>
          <t>Alain: private car</t>
        </r>
      </text>
    </comment>
    <comment ref="C777" authorId="5">
      <text>
        <r>
          <rPr>
            <b/>
            <sz val="8"/>
            <rFont val="Tahoma"/>
            <family val="2"/>
          </rPr>
          <t>Alain:
finding a good bailiff in dla</t>
        </r>
      </text>
    </comment>
    <comment ref="C782" authorId="5">
      <text>
        <r>
          <rPr>
            <b/>
            <sz val="8"/>
            <rFont val="Tahoma"/>
            <family val="2"/>
          </rPr>
          <t>Alain:
in kribi, hired taxi for two hours, day of operation</t>
        </r>
      </text>
    </comment>
    <comment ref="C784" authorId="5">
      <text>
        <r>
          <rPr>
            <b/>
            <sz val="8"/>
            <rFont val="Tahoma"/>
            <family val="2"/>
          </rPr>
          <t>Alain: local transport in kribi and edea</t>
        </r>
      </text>
    </comment>
    <comment ref="C785" authorId="5">
      <text>
        <r>
          <rPr>
            <b/>
            <sz val="8"/>
            <rFont val="Tahoma"/>
            <family val="2"/>
          </rPr>
          <t>Alain: special taxi, arrived in yde at 11.45pm</t>
        </r>
      </text>
    </comment>
    <comment ref="C878" authorId="4">
      <text>
        <r>
          <rPr>
            <b/>
            <sz val="8"/>
            <rFont val="Tahoma"/>
            <family val="2"/>
          </rPr>
          <t>rollin : mineral water at Ntui</t>
        </r>
        <r>
          <rPr>
            <sz val="8"/>
            <rFont val="Tahoma"/>
            <family val="2"/>
          </rPr>
          <t xml:space="preserve">
</t>
        </r>
      </text>
    </comment>
    <comment ref="C880" authorId="4">
      <text>
        <r>
          <rPr>
            <b/>
            <sz val="8"/>
            <rFont val="Tahoma"/>
            <family val="2"/>
          </rPr>
          <t>rollin : mineral water at Ntui</t>
        </r>
        <r>
          <rPr>
            <sz val="8"/>
            <rFont val="Tahoma"/>
            <family val="2"/>
          </rPr>
          <t xml:space="preserve">
</t>
        </r>
      </text>
    </comment>
    <comment ref="C882" authorId="4">
      <text>
        <r>
          <rPr>
            <b/>
            <sz val="8"/>
            <rFont val="Tahoma"/>
            <family val="2"/>
          </rPr>
          <t>rollin : mineral water at mamfe</t>
        </r>
        <r>
          <rPr>
            <sz val="8"/>
            <rFont val="Tahoma"/>
            <family val="2"/>
          </rPr>
          <t xml:space="preserve">
</t>
        </r>
      </text>
    </comment>
    <comment ref="C885" authorId="4">
      <text>
        <r>
          <rPr>
            <b/>
            <sz val="8"/>
            <rFont val="Tahoma"/>
            <family val="2"/>
          </rPr>
          <t>rollin : mineral water at mamfe</t>
        </r>
        <r>
          <rPr>
            <sz val="8"/>
            <rFont val="Tahoma"/>
            <family val="2"/>
          </rPr>
          <t xml:space="preserve">
</t>
        </r>
      </text>
    </comment>
    <comment ref="C891" authorId="4">
      <text>
        <r>
          <rPr>
            <b/>
            <sz val="8"/>
            <rFont val="Tahoma"/>
            <family val="2"/>
          </rPr>
          <t>Aimé : Memorendum of sama Jonathan to give to Me Djimi</t>
        </r>
        <r>
          <rPr>
            <sz val="8"/>
            <rFont val="Tahoma"/>
            <family val="2"/>
          </rPr>
          <t xml:space="preserve">
</t>
        </r>
      </text>
    </comment>
    <comment ref="C892" authorId="5">
      <text>
        <r>
          <rPr>
            <b/>
            <sz val="8"/>
            <rFont val="Tahoma"/>
            <family val="2"/>
          </rPr>
          <t>Alain:
in kribi, photocopy of case file</t>
        </r>
      </text>
    </comment>
    <comment ref="C893" authorId="4">
      <text>
        <r>
          <rPr>
            <b/>
            <sz val="8"/>
            <rFont val="Tahoma"/>
            <family val="2"/>
          </rPr>
          <t>Ro</t>
        </r>
        <r>
          <rPr>
            <sz val="8"/>
            <rFont val="Tahoma"/>
            <family val="2"/>
          </rPr>
          <t>llin: financial form</t>
        </r>
      </text>
    </comment>
    <comment ref="C894" authorId="4">
      <text>
        <r>
          <rPr>
            <b/>
            <sz val="8"/>
            <rFont val="Tahoma"/>
            <family val="2"/>
          </rPr>
          <t xml:space="preserve">Rollin: to certify appeal certificate </t>
        </r>
      </text>
    </comment>
    <comment ref="C899" authorId="4">
      <text>
        <r>
          <rPr>
            <b/>
            <sz val="8"/>
            <rFont val="Tahoma"/>
            <family val="2"/>
          </rPr>
          <t>Aimé :to formalize appeal for the case of Ramoni Mirko in Ntui court of first instance (photocopy and printing)</t>
        </r>
        <r>
          <rPr>
            <sz val="8"/>
            <rFont val="Tahoma"/>
            <family val="2"/>
          </rPr>
          <t xml:space="preserve">
</t>
        </r>
      </text>
    </comment>
    <comment ref="C900" authorId="4">
      <text>
        <r>
          <rPr>
            <b/>
            <sz val="8"/>
            <rFont val="Tahoma"/>
            <family val="2"/>
          </rPr>
          <t>Aimé : Balance of  transport and logistics from Mamfe against the 17th day of february for the case of Agbor</t>
        </r>
        <r>
          <rPr>
            <sz val="8"/>
            <rFont val="Tahoma"/>
            <family val="2"/>
          </rPr>
          <t xml:space="preserve">
</t>
        </r>
      </text>
    </comment>
    <comment ref="C901" authorId="4">
      <text>
        <r>
          <rPr>
            <b/>
            <sz val="8"/>
            <rFont val="Tahoma"/>
            <family val="2"/>
          </rPr>
          <t>Aimé :Transport from Bafoussam to Dschang for the case of Feudio and Djeukeng</t>
        </r>
        <r>
          <rPr>
            <sz val="8"/>
            <rFont val="Tahoma"/>
            <family val="2"/>
          </rPr>
          <t xml:space="preserve">
</t>
        </r>
      </text>
    </comment>
    <comment ref="C902" authorId="4">
      <text>
        <r>
          <rPr>
            <b/>
            <sz val="8"/>
            <rFont val="Tahoma"/>
            <family val="2"/>
          </rPr>
          <t>Aimé :Transport and logistics from Yaounde to  Ntui for the case of Ramoni Mirco</t>
        </r>
        <r>
          <rPr>
            <sz val="8"/>
            <rFont val="Tahoma"/>
            <family val="2"/>
          </rPr>
          <t xml:space="preserve">
</t>
        </r>
      </text>
    </comment>
    <comment ref="C903" authorId="4">
      <text>
        <r>
          <rPr>
            <b/>
            <sz val="8"/>
            <rFont val="Tahoma"/>
            <family val="2"/>
          </rPr>
          <t>Alain: Transport and logistics from Yaoundé to Kribi for the case of Dedowa and other</t>
        </r>
        <r>
          <rPr>
            <sz val="8"/>
            <rFont val="Tahoma"/>
            <family val="2"/>
          </rPr>
          <t xml:space="preserve">
</t>
        </r>
      </text>
    </comment>
    <comment ref="C904" authorId="4">
      <text>
        <r>
          <rPr>
            <b/>
            <sz val="8"/>
            <rFont val="Tahoma"/>
            <family val="2"/>
          </rPr>
          <t>Rollin: For an appeal notice and memorandum of grounds of appeal for the case of Agbor Daniel</t>
        </r>
        <r>
          <rPr>
            <sz val="8"/>
            <rFont val="Tahoma"/>
            <family val="2"/>
          </rPr>
          <t xml:space="preserve">
</t>
        </r>
      </text>
    </comment>
    <comment ref="C905" authorId="4">
      <text>
        <r>
          <rPr>
            <b/>
            <sz val="8"/>
            <rFont val="Tahoma"/>
            <family val="2"/>
          </rPr>
          <t>Rollin :transport and logistics from kumba to mamfe for the case of Agbor and others</t>
        </r>
        <r>
          <rPr>
            <sz val="8"/>
            <rFont val="Tahoma"/>
            <family val="2"/>
          </rPr>
          <t xml:space="preserve">
</t>
        </r>
      </text>
    </comment>
    <comment ref="C906" authorId="4">
      <text>
        <r>
          <rPr>
            <b/>
            <sz val="8"/>
            <rFont val="Tahoma"/>
            <family val="2"/>
          </rPr>
          <t>Rollin :transport and logistics from kumba to Mamfe for the case of Nemo moses</t>
        </r>
        <r>
          <rPr>
            <sz val="8"/>
            <rFont val="Tahoma"/>
            <family val="2"/>
          </rPr>
          <t xml:space="preserve">
</t>
        </r>
      </text>
    </comment>
    <comment ref="C910" authorId="4">
      <text>
        <r>
          <rPr>
            <b/>
            <sz val="8"/>
            <rFont val="Tahoma"/>
            <family val="2"/>
          </rPr>
          <t>Aimé :appeal fees for the case of Agbor and others in Mamfe</t>
        </r>
        <r>
          <rPr>
            <sz val="8"/>
            <rFont val="Tahoma"/>
            <family val="2"/>
          </rPr>
          <t xml:space="preserve">
</t>
        </r>
      </text>
    </comment>
    <comment ref="C911" authorId="4">
      <text>
        <r>
          <rPr>
            <b/>
            <sz val="8"/>
            <rFont val="Tahoma"/>
            <family val="2"/>
          </rPr>
          <t>Rollin: appeal fees for
Mirko Ramoni case</t>
        </r>
        <r>
          <rPr>
            <sz val="8"/>
            <rFont val="Tahoma"/>
            <family val="2"/>
          </rPr>
          <t xml:space="preserve">
</t>
        </r>
      </text>
    </comment>
    <comment ref="C1311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Emeline abcence</t>
        </r>
      </text>
    </comment>
    <comment ref="C1314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Emeline abcence</t>
        </r>
      </text>
    </comment>
    <comment ref="C1315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Called hotels for Price and Enquiries for investigators.</t>
        </r>
      </text>
    </comment>
    <comment ref="C1316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Emeline's Absence</t>
        </r>
      </text>
    </comment>
    <comment ref="C1334" authorId="6">
      <text>
        <r>
          <rPr>
            <b/>
            <sz val="8"/>
            <rFont val="Tahoma"/>
            <family val="0"/>
          </rPr>
          <t>Emeline: Office  to bank and back to office</t>
        </r>
        <r>
          <rPr>
            <sz val="8"/>
            <rFont val="Tahoma"/>
            <family val="0"/>
          </rPr>
          <t xml:space="preserve">
</t>
        </r>
      </text>
    </comment>
    <comment ref="C1341" authorId="6">
      <text>
        <r>
          <rPr>
            <b/>
            <sz val="8"/>
            <rFont val="Tahoma"/>
            <family val="0"/>
          </rPr>
          <t>Emeline: Office  to bank and back to office</t>
        </r>
        <r>
          <rPr>
            <sz val="8"/>
            <rFont val="Tahoma"/>
            <family val="0"/>
          </rPr>
          <t xml:space="preserve">
</t>
        </r>
      </text>
    </comment>
    <comment ref="C1354" authorId="6">
      <text>
        <r>
          <rPr>
            <b/>
            <sz val="8"/>
            <rFont val="Tahoma"/>
            <family val="0"/>
          </rPr>
          <t>Emeline: Office  to bank and back to office</t>
        </r>
        <r>
          <rPr>
            <sz val="8"/>
            <rFont val="Tahoma"/>
            <family val="0"/>
          </rPr>
          <t xml:space="preserve">
</t>
        </r>
      </text>
    </comment>
    <comment ref="C1359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Depo 1500 unics to office to collect money.</t>
        </r>
      </text>
    </comment>
    <comment ref="C1419" authorId="6">
      <text>
        <r>
          <rPr>
            <b/>
            <sz val="8"/>
            <rFont val="Tahoma"/>
            <family val="0"/>
          </rPr>
          <t>Emeline: Installation of win xp sp2 and office 2007 on I26's computer</t>
        </r>
        <r>
          <rPr>
            <sz val="8"/>
            <rFont val="Tahoma"/>
            <family val="0"/>
          </rPr>
          <t xml:space="preserve">
</t>
        </r>
      </text>
    </comment>
    <comment ref="C1420" authorId="6">
      <text>
        <r>
          <rPr>
            <b/>
            <sz val="8"/>
            <rFont val="Tahoma"/>
            <family val="0"/>
          </rPr>
          <t>Emeline: installation of nod 32 antivirus of on Arrey's computer</t>
        </r>
        <r>
          <rPr>
            <sz val="8"/>
            <rFont val="Tahoma"/>
            <family val="0"/>
          </rPr>
          <t xml:space="preserve">
</t>
        </r>
      </text>
    </comment>
    <comment ref="C1421" authorId="6">
      <text>
        <r>
          <rPr>
            <b/>
            <sz val="8"/>
            <rFont val="Tahoma"/>
            <family val="0"/>
          </rPr>
          <t>Emeline: repairing of master boot record on Arrey's computer</t>
        </r>
        <r>
          <rPr>
            <sz val="8"/>
            <rFont val="Tahoma"/>
            <family val="0"/>
          </rPr>
          <t xml:space="preserve">
</t>
        </r>
      </text>
    </comment>
    <comment ref="C1422" authorId="6">
      <text>
        <r>
          <rPr>
            <b/>
            <sz val="8"/>
            <rFont val="Tahoma"/>
            <family val="0"/>
          </rPr>
          <t>Emeline: labor for 2 days work for the computer repairer.</t>
        </r>
        <r>
          <rPr>
            <sz val="8"/>
            <rFont val="Tahoma"/>
            <family val="0"/>
          </rPr>
          <t xml:space="preserve">
</t>
        </r>
      </text>
    </comment>
    <comment ref="C1429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financial report forms 25x20=500 fcfa.</t>
        </r>
      </text>
    </comment>
    <comment ref="C1433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1800x2=3600 fcfa</t>
        </r>
      </text>
    </comment>
    <comment ref="C1435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25x100=2500 fcfa</t>
        </r>
      </text>
    </comment>
    <comment ref="C1436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250x12=3000 fcfa.</t>
        </r>
      </text>
    </comment>
    <comment ref="C1440" authorId="6">
      <text>
        <r>
          <rPr>
            <b/>
            <sz val="8"/>
            <rFont val="Tahoma"/>
            <family val="0"/>
          </rPr>
          <t>Eric: wiring, repairs and replacement of bulbs</t>
        </r>
        <r>
          <rPr>
            <sz val="8"/>
            <rFont val="Tahoma"/>
            <family val="0"/>
          </rPr>
          <t xml:space="preserve">
</t>
        </r>
      </text>
    </comment>
    <comment ref="C1444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20,000 fcfa to i33 in Baham.</t>
        </r>
      </text>
    </comment>
    <comment ref="C1445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24,000 fcfa to i66 in Loum.</t>
        </r>
      </text>
    </comment>
    <comment ref="C1446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18,500 to felix in Buea.</t>
        </r>
      </text>
    </comment>
    <comment ref="C1447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70,000 fcfa to Me. Tambe in Kumba.</t>
        </r>
      </text>
    </comment>
    <comment ref="C1448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15,000 fcfa to i33 in Douala.</t>
        </r>
      </text>
    </comment>
    <comment ref="C1449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19,000 fcfa to Alain in Douala.</t>
        </r>
      </text>
    </comment>
    <comment ref="C1450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15,000 fcfa to i66 in Kribi.</t>
        </r>
      </text>
    </comment>
    <comment ref="C1451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20,000 fcfa to i33 in Kribi.</t>
        </r>
      </text>
    </comment>
    <comment ref="C1452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35,000 fcfa to i66 in kribi.</t>
        </r>
      </text>
    </comment>
    <comment ref="C1453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30,000 fcfa to rollin in Mamfe.</t>
        </r>
      </text>
    </comment>
    <comment ref="C1454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50,000 fcfa to me. Tambe in mamfe.</t>
        </r>
      </text>
    </comment>
    <comment ref="C1455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transferd 22,000 fcfa to i35 in mamfe.</t>
        </r>
      </text>
    </comment>
    <comment ref="C1456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43,000 fcfa to alain in kribi.</t>
        </r>
      </text>
    </comment>
    <comment ref="C1457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75,000 fcfa to i35 in mamfe.</t>
        </r>
      </text>
    </comment>
    <comment ref="C1458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70,000 fcfa to Alain in Kribi.</t>
        </r>
      </text>
    </comment>
    <comment ref="C1459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60,000 fcfa to Alain in Edea.</t>
        </r>
      </text>
    </comment>
    <comment ref="C1460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16,000 fcfa to i66 in douala.</t>
        </r>
      </text>
    </comment>
    <comment ref="C1461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20,000 fcfa to Aime in Kribi.</t>
        </r>
      </text>
    </comment>
    <comment ref="C1462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20,000 fcfa to Me. Tambe.</t>
        </r>
      </text>
    </comment>
    <comment ref="C1463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20,000 fcfa to Paho anthony in bafoussam.</t>
        </r>
      </text>
    </comment>
    <comment ref="C1464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ttransfered 50,000 fcfa to Tende Ashu in mamfe.</t>
        </r>
      </text>
    </comment>
    <comment ref="C1465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Transferred 27,000 fcfa to i66 Douala.</t>
        </r>
      </text>
    </comment>
    <comment ref="C1472" authorId="6">
      <text>
        <r>
          <rPr>
            <b/>
            <sz val="8"/>
            <rFont val="Tahoma"/>
            <family val="0"/>
          </rPr>
          <t>Emeline:  x30 nights= 165,000frs (05/12/2009 to 03/01/10)</t>
        </r>
        <r>
          <rPr>
            <sz val="8"/>
            <rFont val="Tahoma"/>
            <family val="0"/>
          </rPr>
          <t xml:space="preserve">
tax 31,763frs making a TOTAL of 196,763frs. 
26,763frs advanced and 170,000frs remaining
</t>
        </r>
      </text>
    </comment>
    <comment ref="C1473" authorId="6">
      <text>
        <r>
          <rPr>
            <b/>
            <sz val="8"/>
            <rFont val="Tahoma"/>
            <family val="0"/>
          </rPr>
          <t>Emeline: 3 nights x 5,500=16,500cfa</t>
        </r>
        <r>
          <rPr>
            <sz val="8"/>
            <rFont val="Tahoma"/>
            <family val="0"/>
          </rPr>
          <t xml:space="preserve">
TVA = 3,176CFA from the 5/1/10 to 08/01/10 when Director traveled to  U.S.A</t>
        </r>
      </text>
    </comment>
    <comment ref="C1475" authorId="6">
      <text>
        <r>
          <rPr>
            <b/>
            <sz val="8"/>
            <rFont val="Tahoma"/>
            <family val="0"/>
          </rPr>
          <t>Emeline:  x30 nights= 165,000frs (05/12/2009 to 03/01/10)</t>
        </r>
        <r>
          <rPr>
            <sz val="8"/>
            <rFont val="Tahoma"/>
            <family val="0"/>
          </rPr>
          <t xml:space="preserve">
tax 31,763frs making a TOTAL of 196,763frs. 
26,763frs advanced on 12/04/10  and 170,000frs paid today
</t>
        </r>
      </text>
    </comment>
    <comment ref="C1486" authorId="7">
      <text>
        <r>
          <rPr>
            <b/>
            <sz val="8"/>
            <rFont val="Tahoma"/>
            <family val="0"/>
          </rPr>
          <t>Emeline: rent of 24/3/10-24/04/10 paid on 12/04/10</t>
        </r>
        <r>
          <rPr>
            <sz val="8"/>
            <rFont val="Tahoma"/>
            <family val="0"/>
          </rPr>
          <t xml:space="preserve">
</t>
        </r>
      </text>
    </comment>
    <comment ref="C1490" authorId="6">
      <text>
        <r>
          <rPr>
            <b/>
            <sz val="8"/>
            <rFont val="Tahoma"/>
            <family val="0"/>
          </rPr>
          <t>Emeline: x10 plate Achu=5,000frs
x9 plates fufu corn=4,500frs
x8 plates Eru=4,000frs
Fish =7,000frs
Salad=7,000frs
Chicken=12,000frs</t>
        </r>
        <r>
          <rPr>
            <sz val="8"/>
            <rFont val="Tahoma"/>
            <family val="0"/>
          </rPr>
          <t xml:space="preserve">
</t>
        </r>
      </text>
    </comment>
    <comment ref="C993" authorId="8">
      <text>
        <r>
          <rPr>
            <b/>
            <sz val="8"/>
            <rFont val="Tahoma"/>
            <family val="0"/>
          </rPr>
          <t>Eric:  Work on democracy in cybercafe.</t>
        </r>
        <r>
          <rPr>
            <sz val="8"/>
            <rFont val="Tahoma"/>
            <family val="0"/>
          </rPr>
          <t xml:space="preserve">
</t>
        </r>
      </text>
    </comment>
    <comment ref="C994" authorId="8">
      <text>
        <r>
          <rPr>
            <b/>
            <sz val="8"/>
            <rFont val="Tahoma"/>
            <family val="0"/>
          </rPr>
          <t>Eric: work on website in the cybercafe due to no internet connection in the office.</t>
        </r>
        <r>
          <rPr>
            <sz val="8"/>
            <rFont val="Tahoma"/>
            <family val="0"/>
          </rPr>
          <t xml:space="preserve">
</t>
        </r>
      </text>
    </comment>
    <comment ref="C995" authorId="8">
      <text>
        <r>
          <rPr>
            <b/>
            <sz val="8"/>
            <rFont val="Tahoma"/>
            <family val="0"/>
          </rPr>
          <t>Eric: work on website in the cybercafe due to no internet connection in the office.</t>
        </r>
        <r>
          <rPr>
            <sz val="8"/>
            <rFont val="Tahoma"/>
            <family val="0"/>
          </rPr>
          <t xml:space="preserve">
</t>
        </r>
      </text>
    </comment>
    <comment ref="C996" authorId="8">
      <text>
        <r>
          <rPr>
            <b/>
            <sz val="8"/>
            <rFont val="Tahoma"/>
            <family val="2"/>
          </rPr>
          <t>Eric</t>
        </r>
        <r>
          <rPr>
            <sz val="8"/>
            <rFont val="Tahoma"/>
            <family val="0"/>
          </rPr>
          <t>: work on website in the cybercafe due to no internet connection in the office.</t>
        </r>
      </text>
    </comment>
    <comment ref="C1068" authorId="9">
      <text>
        <r>
          <rPr>
            <b/>
            <sz val="8"/>
            <rFont val="Tahoma"/>
            <family val="0"/>
          </rPr>
          <t>Serge:</t>
        </r>
        <r>
          <rPr>
            <sz val="8"/>
            <rFont val="Tahoma"/>
            <family val="0"/>
          </rPr>
          <t xml:space="preserve">
distribution of wildlife justice in 11 places (Ngolbisong, Obili, University of Yaounde , Ministries and Bastos.
Office-CANADEL= 150
CANADEL-projer grand seinge=200
Grand s.-european Union=200
EU-office=200
Office-MINADER=200
MINAFER-IFORD=100
IFORD-MINTRANSPORT=100
MINTRANSPORT-IRIC=250
IRIC-IRAD=400
IRAD-Office=500
Office-ANAFOR=200
ANAFOR-IAI=300
IAI-office=200
total=3000</t>
        </r>
      </text>
    </comment>
    <comment ref="C1155" authorId="8">
      <text>
        <r>
          <rPr>
            <b/>
            <sz val="8"/>
            <rFont val="Tahoma"/>
            <family val="0"/>
          </rPr>
          <t>anna: photocopy of newspaper for filing.</t>
        </r>
        <r>
          <rPr>
            <sz val="8"/>
            <rFont val="Tahoma"/>
            <family val="0"/>
          </rPr>
          <t xml:space="preserve">
</t>
        </r>
      </text>
    </comment>
    <comment ref="C1156" authorId="8">
      <text>
        <r>
          <rPr>
            <b/>
            <sz val="8"/>
            <rFont val="Tahoma"/>
            <family val="0"/>
          </rPr>
          <t>Anna: photocopy of an article on the amendment of elecam.</t>
        </r>
        <r>
          <rPr>
            <sz val="8"/>
            <rFont val="Tahoma"/>
            <family val="0"/>
          </rPr>
          <t xml:space="preserve">
</t>
        </r>
      </text>
    </comment>
    <comment ref="C1158" authorId="10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159" authorId="8">
      <text>
        <r>
          <rPr>
            <b/>
            <sz val="8"/>
            <rFont val="Tahoma"/>
            <family val="0"/>
          </rPr>
          <t>Anna: photocopy of articles on Elecam and corruption shared to everyone in the office.</t>
        </r>
        <r>
          <rPr>
            <sz val="8"/>
            <rFont val="Tahoma"/>
            <family val="0"/>
          </rPr>
          <t xml:space="preserve">
</t>
        </r>
      </text>
    </comment>
    <comment ref="C1160" authorId="10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163" authorId="6">
      <text>
        <r>
          <rPr>
            <b/>
            <sz val="8"/>
            <rFont val="Tahoma"/>
            <family val="0"/>
          </rPr>
          <t>Eric: registration fees of US embassy library</t>
        </r>
        <r>
          <rPr>
            <sz val="8"/>
            <rFont val="Tahoma"/>
            <family val="0"/>
          </rPr>
          <t xml:space="preserve">
</t>
        </r>
      </text>
    </comment>
    <comment ref="C1165" authorId="9">
      <text>
        <r>
          <rPr>
            <b/>
            <sz val="8"/>
            <rFont val="Tahoma"/>
            <family val="0"/>
          </rPr>
          <t>Serge:</t>
        </r>
        <r>
          <rPr>
            <sz val="8"/>
            <rFont val="Tahoma"/>
            <family val="0"/>
          </rPr>
          <t xml:space="preserve">
photocopies of wildlife conservation; Echos de la faune and press releases
</t>
        </r>
      </text>
    </comment>
    <comment ref="C1188" authorId="0">
      <text>
        <r>
          <rPr>
            <b/>
            <sz val="8"/>
            <rFont val="Tahoma"/>
            <family val="0"/>
          </rPr>
          <t>Ofir : called CONGO</t>
        </r>
        <r>
          <rPr>
            <sz val="8"/>
            <rFont val="Tahoma"/>
            <family val="0"/>
          </rPr>
          <t xml:space="preserve">
</t>
        </r>
      </text>
    </comment>
    <comment ref="C1189" authorId="0">
      <text>
        <r>
          <rPr>
            <b/>
            <sz val="8"/>
            <rFont val="Tahoma"/>
            <family val="0"/>
          </rPr>
          <t>Aime: Called Congo</t>
        </r>
        <r>
          <rPr>
            <sz val="8"/>
            <rFont val="Tahoma"/>
            <family val="0"/>
          </rPr>
          <t xml:space="preserve">
</t>
        </r>
      </text>
    </comment>
    <comment ref="C1190" authorId="0">
      <text>
        <r>
          <rPr>
            <b/>
            <sz val="8"/>
            <rFont val="Tahoma"/>
            <family val="0"/>
          </rPr>
          <t>Ofir: Called Congo</t>
        </r>
        <r>
          <rPr>
            <sz val="8"/>
            <rFont val="Tahoma"/>
            <family val="0"/>
          </rPr>
          <t xml:space="preserve">
</t>
        </r>
      </text>
    </comment>
    <comment ref="C1191" authorId="0">
      <text>
        <r>
          <rPr>
            <b/>
            <sz val="8"/>
            <rFont val="Tahoma"/>
            <family val="0"/>
          </rPr>
          <t>Ofir: Called Congo</t>
        </r>
        <r>
          <rPr>
            <sz val="8"/>
            <rFont val="Tahoma"/>
            <family val="0"/>
          </rPr>
          <t xml:space="preserve">
</t>
        </r>
      </text>
    </comment>
    <comment ref="C1192" authorId="0">
      <text>
        <r>
          <rPr>
            <b/>
            <sz val="8"/>
            <rFont val="Tahoma"/>
            <family val="0"/>
          </rPr>
          <t>Ofir: Called Congo</t>
        </r>
        <r>
          <rPr>
            <sz val="8"/>
            <rFont val="Tahoma"/>
            <family val="0"/>
          </rPr>
          <t xml:space="preserve">
</t>
        </r>
      </text>
    </comment>
    <comment ref="C1193" authorId="0">
      <text>
        <r>
          <rPr>
            <b/>
            <sz val="8"/>
            <rFont val="Tahoma"/>
            <family val="0"/>
          </rPr>
          <t>Ofir : called Congo</t>
        </r>
        <r>
          <rPr>
            <sz val="8"/>
            <rFont val="Tahoma"/>
            <family val="0"/>
          </rPr>
          <t xml:space="preserve">
</t>
        </r>
      </text>
    </comment>
    <comment ref="C1194" authorId="0">
      <text>
        <r>
          <rPr>
            <b/>
            <sz val="8"/>
            <rFont val="Tahoma"/>
            <family val="0"/>
          </rPr>
          <t>Ofir : called Congo</t>
        </r>
        <r>
          <rPr>
            <sz val="8"/>
            <rFont val="Tahoma"/>
            <family val="0"/>
          </rPr>
          <t xml:space="preserve">
</t>
        </r>
      </text>
    </comment>
    <comment ref="C1198" authorId="0">
      <text>
        <r>
          <rPr>
            <b/>
            <sz val="8"/>
            <rFont val="Tahoma"/>
            <family val="0"/>
          </rPr>
          <t>Aime : called Congo and CAR</t>
        </r>
        <r>
          <rPr>
            <sz val="8"/>
            <rFont val="Tahoma"/>
            <family val="0"/>
          </rPr>
          <t xml:space="preserve">
</t>
        </r>
      </text>
    </comment>
    <comment ref="C1199" authorId="0">
      <text>
        <r>
          <rPr>
            <b/>
            <sz val="8"/>
            <rFont val="Tahoma"/>
            <family val="0"/>
          </rPr>
          <t>Josias: Called CAR</t>
        </r>
        <r>
          <rPr>
            <sz val="8"/>
            <rFont val="Tahoma"/>
            <family val="0"/>
          </rPr>
          <t xml:space="preserve">
</t>
        </r>
      </text>
    </comment>
    <comment ref="C1200" authorId="0">
      <text>
        <r>
          <rPr>
            <b/>
            <sz val="8"/>
            <rFont val="Tahoma"/>
            <family val="0"/>
          </rPr>
          <t>Josias : called Bangui</t>
        </r>
        <r>
          <rPr>
            <sz val="8"/>
            <rFont val="Tahoma"/>
            <family val="0"/>
          </rPr>
          <t xml:space="preserve">
</t>
        </r>
      </text>
    </comment>
    <comment ref="C1201" authorId="0">
      <text>
        <r>
          <rPr>
            <b/>
            <sz val="8"/>
            <rFont val="Tahoma"/>
            <family val="0"/>
          </rPr>
          <t>Aime : called CRA</t>
        </r>
        <r>
          <rPr>
            <sz val="8"/>
            <rFont val="Tahoma"/>
            <family val="0"/>
          </rPr>
          <t xml:space="preserve">
</t>
        </r>
      </text>
    </comment>
    <comment ref="C1202" authorId="0">
      <text>
        <r>
          <rPr>
            <b/>
            <sz val="8"/>
            <rFont val="Tahoma"/>
            <family val="0"/>
          </rPr>
          <t>Aime: Called RCA</t>
        </r>
        <r>
          <rPr>
            <sz val="8"/>
            <rFont val="Tahoma"/>
            <family val="0"/>
          </rPr>
          <t xml:space="preserve">
</t>
        </r>
      </text>
    </comment>
    <comment ref="C1203" authorId="0">
      <text>
        <r>
          <rPr>
            <b/>
            <sz val="8"/>
            <rFont val="Tahoma"/>
            <family val="0"/>
          </rPr>
          <t>Josias: Called RCA</t>
        </r>
        <r>
          <rPr>
            <sz val="8"/>
            <rFont val="Tahoma"/>
            <family val="0"/>
          </rPr>
          <t xml:space="preserve">
</t>
        </r>
      </text>
    </comment>
    <comment ref="C1204" authorId="0">
      <text>
        <r>
          <rPr>
            <b/>
            <sz val="8"/>
            <rFont val="Tahoma"/>
            <family val="0"/>
          </rPr>
          <t>aime: Called Lucienn in RCA for financial reports and coordination of operation with lucienn.</t>
        </r>
        <r>
          <rPr>
            <sz val="8"/>
            <rFont val="Tahoma"/>
            <family val="0"/>
          </rPr>
          <t xml:space="preserve">
</t>
        </r>
      </text>
    </comment>
    <comment ref="C1205" authorId="0">
      <text>
        <r>
          <rPr>
            <b/>
            <sz val="8"/>
            <rFont val="Tahoma"/>
            <family val="0"/>
          </rPr>
          <t>Josias: called CAR</t>
        </r>
        <r>
          <rPr>
            <sz val="8"/>
            <rFont val="Tahoma"/>
            <family val="0"/>
          </rPr>
          <t xml:space="preserve">
</t>
        </r>
      </text>
    </comment>
    <comment ref="C1206" authorId="0">
      <text>
        <r>
          <rPr>
            <b/>
            <sz val="8"/>
            <rFont val="Tahoma"/>
            <family val="0"/>
          </rPr>
          <t>Josias : called CAR for the Bangui operation</t>
        </r>
        <r>
          <rPr>
            <sz val="8"/>
            <rFont val="Tahoma"/>
            <family val="0"/>
          </rPr>
          <t xml:space="preserve">
</t>
        </r>
      </text>
    </comment>
    <comment ref="C1207" authorId="0">
      <text>
        <r>
          <rPr>
            <b/>
            <sz val="8"/>
            <rFont val="Tahoma"/>
            <family val="0"/>
          </rPr>
          <t>Josias : called Bangui</t>
        </r>
        <r>
          <rPr>
            <sz val="8"/>
            <rFont val="Tahoma"/>
            <family val="0"/>
          </rPr>
          <t xml:space="preserve">
</t>
        </r>
      </text>
    </comment>
    <comment ref="C1208" authorId="0">
      <text>
        <r>
          <rPr>
            <b/>
            <sz val="8"/>
            <rFont val="Tahoma"/>
            <family val="0"/>
          </rPr>
          <t>Ofir : called Bangui</t>
        </r>
        <r>
          <rPr>
            <sz val="8"/>
            <rFont val="Tahoma"/>
            <family val="0"/>
          </rPr>
          <t xml:space="preserve">
</t>
        </r>
      </text>
    </comment>
    <comment ref="C1209" authorId="0">
      <text>
        <r>
          <rPr>
            <b/>
            <sz val="8"/>
            <rFont val="Tahoma"/>
            <family val="0"/>
          </rPr>
          <t>Josias : called Bangui</t>
        </r>
        <r>
          <rPr>
            <sz val="8"/>
            <rFont val="Tahoma"/>
            <family val="0"/>
          </rPr>
          <t xml:space="preserve">
</t>
        </r>
      </text>
    </comment>
    <comment ref="C1210" authorId="0">
      <text>
        <r>
          <rPr>
            <b/>
            <sz val="8"/>
            <rFont val="Tahoma"/>
            <family val="0"/>
          </rPr>
          <t>Josias : called Bangui</t>
        </r>
        <r>
          <rPr>
            <sz val="8"/>
            <rFont val="Tahoma"/>
            <family val="0"/>
          </rPr>
          <t xml:space="preserve">
</t>
        </r>
      </text>
    </comment>
    <comment ref="C1211" authorId="0">
      <text>
        <r>
          <rPr>
            <b/>
            <sz val="8"/>
            <rFont val="Tahoma"/>
            <family val="0"/>
          </rPr>
          <t>Josias : called Bangui</t>
        </r>
        <r>
          <rPr>
            <sz val="8"/>
            <rFont val="Tahoma"/>
            <family val="0"/>
          </rPr>
          <t xml:space="preserve">
</t>
        </r>
      </text>
    </comment>
    <comment ref="C1212" authorId="0">
      <text>
        <r>
          <rPr>
            <b/>
            <sz val="8"/>
            <rFont val="Tahoma"/>
            <family val="0"/>
          </rPr>
          <t>Josias : called Bangui</t>
        </r>
        <r>
          <rPr>
            <sz val="8"/>
            <rFont val="Tahoma"/>
            <family val="0"/>
          </rPr>
          <t xml:space="preserve">
</t>
        </r>
      </text>
    </comment>
    <comment ref="C1213" authorId="0">
      <text>
        <r>
          <rPr>
            <b/>
            <sz val="8"/>
            <rFont val="Tahoma"/>
            <family val="0"/>
          </rPr>
          <t>Josias: Called CAR</t>
        </r>
        <r>
          <rPr>
            <sz val="8"/>
            <rFont val="Tahoma"/>
            <family val="0"/>
          </rPr>
          <t xml:space="preserve">
</t>
        </r>
      </text>
    </comment>
    <comment ref="C1217" authorId="0">
      <text>
        <r>
          <rPr>
            <b/>
            <sz val="8"/>
            <rFont val="Tahoma"/>
            <family val="0"/>
          </rPr>
          <t>Ofir: Called Chad</t>
        </r>
        <r>
          <rPr>
            <sz val="8"/>
            <rFont val="Tahoma"/>
            <family val="0"/>
          </rPr>
          <t xml:space="preserve">
</t>
        </r>
      </text>
    </comment>
    <comment ref="C1218" authorId="0">
      <text>
        <r>
          <rPr>
            <b/>
            <sz val="8"/>
            <rFont val="Tahoma"/>
            <family val="0"/>
          </rPr>
          <t>Ofir : called Chad</t>
        </r>
        <r>
          <rPr>
            <sz val="8"/>
            <rFont val="Tahoma"/>
            <family val="0"/>
          </rPr>
          <t xml:space="preserve">
</t>
        </r>
      </text>
    </comment>
    <comment ref="C1219" authorId="0">
      <text>
        <r>
          <rPr>
            <b/>
            <sz val="8"/>
            <rFont val="Tahoma"/>
            <family val="0"/>
          </rPr>
          <t>Ofir: Called Thailand</t>
        </r>
        <r>
          <rPr>
            <sz val="8"/>
            <rFont val="Tahoma"/>
            <family val="0"/>
          </rPr>
          <t xml:space="preserve">
</t>
        </r>
      </text>
    </comment>
    <comment ref="C1223" authorId="0">
      <text>
        <r>
          <rPr>
            <b/>
            <sz val="8"/>
            <rFont val="Tahoma"/>
            <family val="0"/>
          </rPr>
          <t>josias: 10 T  shirts x 3000 fcfa = 30000 fcfa PALF T-shirts.
For the LAGA-PALF replication project.</t>
        </r>
        <r>
          <rPr>
            <sz val="8"/>
            <rFont val="Tahoma"/>
            <family val="0"/>
          </rPr>
          <t xml:space="preserve">
</t>
        </r>
      </text>
    </comment>
    <comment ref="C1224" authorId="3">
      <text>
        <r>
          <rPr>
            <b/>
            <sz val="9"/>
            <rFont val="Tahoma"/>
            <family val="2"/>
          </rPr>
          <t xml:space="preserve"> FELIX:printed three copies of RALF logo to parkage CD for Davy of WWF.
LAGA-PALF replication project.</t>
        </r>
        <r>
          <rPr>
            <sz val="9"/>
            <rFont val="Tahoma"/>
            <family val="2"/>
          </rPr>
          <t xml:space="preserve">
</t>
        </r>
      </text>
    </comment>
    <comment ref="C898" authorId="4">
      <text>
        <r>
          <rPr>
            <b/>
            <sz val="8"/>
            <rFont val="Tahoma"/>
            <family val="2"/>
          </rPr>
          <t>Aimé :Photocopy of case file of Sama to give to the investigating officer and to printing of Me Djimi declaration</t>
        </r>
        <r>
          <rPr>
            <sz val="8"/>
            <rFont val="Tahoma"/>
            <family val="2"/>
          </rPr>
          <t xml:space="preserve">
</t>
        </r>
      </text>
    </comment>
    <comment ref="C1162" authorId="0">
      <text>
        <r>
          <rPr>
            <b/>
            <sz val="8"/>
            <rFont val="Tahoma"/>
            <family val="0"/>
          </rPr>
          <t>eric: repair of vincent's  recorder used for media recording.</t>
        </r>
        <r>
          <rPr>
            <sz val="8"/>
            <rFont val="Tahoma"/>
            <family val="0"/>
          </rPr>
          <t xml:space="preserve">
</t>
        </r>
      </text>
    </comment>
    <comment ref="C1263" authorId="0">
      <text>
        <r>
          <rPr>
            <b/>
            <sz val="8"/>
            <rFont val="Tahoma"/>
            <family val="0"/>
          </rPr>
          <t>ofir: 1 hour taxi</t>
        </r>
        <r>
          <rPr>
            <sz val="8"/>
            <rFont val="Tahoma"/>
            <family val="0"/>
          </rPr>
          <t xml:space="preserve">
to and from the bank.</t>
        </r>
      </text>
    </comment>
    <comment ref="C1270" authorId="0">
      <text>
        <r>
          <rPr>
            <b/>
            <sz val="8"/>
            <rFont val="Tahoma"/>
            <family val="0"/>
          </rPr>
          <t>ofir: 1 hour taxi</t>
        </r>
        <r>
          <rPr>
            <sz val="8"/>
            <rFont val="Tahoma"/>
            <family val="0"/>
          </rPr>
          <t xml:space="preserve">
to and from the bank.</t>
        </r>
      </text>
    </comment>
    <comment ref="B2110" authorId="6">
      <text>
        <r>
          <rPr>
            <b/>
            <sz val="8"/>
            <rFont val="Tahoma"/>
            <family val="0"/>
          </rPr>
          <t>user: $300 transferred by western union</t>
        </r>
        <r>
          <rPr>
            <sz val="8"/>
            <rFont val="Tahoma"/>
            <family val="0"/>
          </rPr>
          <t xml:space="preserve">
</t>
        </r>
      </text>
    </comment>
    <comment ref="B2111" authorId="6">
      <text>
        <r>
          <rPr>
            <b/>
            <sz val="8"/>
            <rFont val="Tahoma"/>
            <family val="0"/>
          </rPr>
          <t>user:$ 650 given to Ofir in Qatar</t>
        </r>
        <r>
          <rPr>
            <sz val="8"/>
            <rFont val="Tahoma"/>
            <family val="0"/>
          </rPr>
          <t xml:space="preserve">
</t>
        </r>
      </text>
    </comment>
    <comment ref="C1495" authorId="6">
      <text>
        <r>
          <rPr>
            <b/>
            <sz val="8"/>
            <rFont val="Tahoma"/>
            <family val="0"/>
          </rPr>
          <t xml:space="preserve">Emeline: part fees for accounting </t>
        </r>
        <r>
          <rPr>
            <sz val="8"/>
            <rFont val="Tahoma"/>
            <family val="0"/>
          </rPr>
          <t xml:space="preserve">
</t>
        </r>
      </text>
    </comment>
    <comment ref="C1336" authorId="6">
      <text>
        <r>
          <rPr>
            <b/>
            <sz val="8"/>
            <rFont val="Tahoma"/>
            <family val="0"/>
          </rPr>
          <t>Emeline: Office  to bank and back to office</t>
        </r>
        <r>
          <rPr>
            <sz val="8"/>
            <rFont val="Tahoma"/>
            <family val="0"/>
          </rPr>
          <t xml:space="preserve">
delayed because manager was not in office and traffic on my way back</t>
        </r>
      </text>
    </comment>
    <comment ref="C1503" authorId="6">
      <text>
        <r>
          <rPr>
            <b/>
            <sz val="8"/>
            <rFont val="Tahoma"/>
            <family val="0"/>
          </rPr>
          <t>Emeline: bonus given to office cleaner</t>
        </r>
        <r>
          <rPr>
            <sz val="8"/>
            <rFont val="Tahoma"/>
            <family val="0"/>
          </rPr>
          <t xml:space="preserve">
</t>
        </r>
      </text>
    </comment>
    <comment ref="C921" authorId="6">
      <text>
        <r>
          <rPr>
            <b/>
            <sz val="8"/>
            <rFont val="Tahoma"/>
            <family val="0"/>
          </rPr>
          <t>Alain: February parrot op bonus</t>
        </r>
        <r>
          <rPr>
            <sz val="8"/>
            <rFont val="Tahoma"/>
            <family val="0"/>
          </rPr>
          <t xml:space="preserve">
</t>
        </r>
      </text>
    </comment>
    <comment ref="C922" authorId="6">
      <text>
        <r>
          <rPr>
            <b/>
            <sz val="8"/>
            <rFont val="Tahoma"/>
            <family val="0"/>
          </rPr>
          <t>Alain: March see turtle op bonus</t>
        </r>
        <r>
          <rPr>
            <sz val="8"/>
            <rFont val="Tahoma"/>
            <family val="0"/>
          </rPr>
          <t xml:space="preserve">
</t>
        </r>
      </text>
    </comment>
    <comment ref="C554" authorId="6">
      <text>
        <r>
          <rPr>
            <b/>
            <sz val="8"/>
            <rFont val="Tahoma"/>
            <family val="0"/>
          </rPr>
          <t>i26: Buea January op bonus</t>
        </r>
        <r>
          <rPr>
            <sz val="8"/>
            <rFont val="Tahoma"/>
            <family val="0"/>
          </rPr>
          <t xml:space="preserve">
</t>
        </r>
      </text>
    </comment>
    <comment ref="C556" authorId="6">
      <text>
        <r>
          <rPr>
            <b/>
            <sz val="8"/>
            <rFont val="Tahoma"/>
            <family val="0"/>
          </rPr>
          <t>i26: Buea January op bonus</t>
        </r>
        <r>
          <rPr>
            <sz val="8"/>
            <rFont val="Tahoma"/>
            <family val="0"/>
          </rPr>
          <t xml:space="preserve">
</t>
        </r>
      </text>
    </comment>
    <comment ref="C557" authorId="6">
      <text>
        <r>
          <rPr>
            <b/>
            <sz val="8"/>
            <rFont val="Tahoma"/>
            <family val="0"/>
          </rPr>
          <t>i26: annual report bonus</t>
        </r>
        <r>
          <rPr>
            <sz val="8"/>
            <rFont val="Tahoma"/>
            <family val="0"/>
          </rPr>
          <t xml:space="preserve">
</t>
        </r>
      </text>
    </comment>
    <comment ref="C558" authorId="6">
      <text>
        <r>
          <rPr>
            <b/>
            <sz val="8"/>
            <rFont val="Tahoma"/>
            <family val="0"/>
          </rPr>
          <t>i26: March sea turtle bonus</t>
        </r>
        <r>
          <rPr>
            <sz val="8"/>
            <rFont val="Tahoma"/>
            <family val="0"/>
          </rPr>
          <t xml:space="preserve">
</t>
        </r>
      </text>
    </comment>
    <comment ref="C1502" authorId="6">
      <text>
        <r>
          <rPr>
            <b/>
            <sz val="8"/>
            <rFont val="Tahoma"/>
            <family val="0"/>
          </rPr>
          <t>Emeline: CITES bonus
7000 x 17 days=119,000frs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<sst xmlns="http://schemas.openxmlformats.org/spreadsheetml/2006/main" count="6687" uniqueCount="842">
  <si>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</si>
  <si>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</si>
  <si>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</si>
  <si>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</si>
  <si>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</si>
  <si>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</si>
  <si>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</si>
  <si>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</si>
  <si>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</si>
  <si>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</si>
  <si>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</si>
  <si>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</si>
  <si>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</si>
  <si>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</si>
  <si>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Details</t>
  </si>
  <si>
    <t>Amount USD</t>
  </si>
  <si>
    <t>investigations</t>
  </si>
  <si>
    <t>16 inv, 6 Regions</t>
  </si>
  <si>
    <t>Operations</t>
  </si>
  <si>
    <t>1 Operation against 1 subjects</t>
  </si>
  <si>
    <t>legal</t>
  </si>
  <si>
    <t>follow up 23 cases 6 locked subjects</t>
  </si>
  <si>
    <t>Media</t>
  </si>
  <si>
    <t xml:space="preserve">21 media pieces </t>
  </si>
  <si>
    <t>Policy &amp; External Relations</t>
  </si>
  <si>
    <t>Management</t>
  </si>
  <si>
    <t>Coordination</t>
  </si>
  <si>
    <t xml:space="preserve">     </t>
  </si>
  <si>
    <t>Office</t>
  </si>
  <si>
    <t>total exp</t>
  </si>
  <si>
    <t>Mission 1</t>
  </si>
  <si>
    <t>1-3/4/2010</t>
  </si>
  <si>
    <t>Littoral</t>
  </si>
  <si>
    <t>Loum</t>
  </si>
  <si>
    <t>Protected Species</t>
  </si>
  <si>
    <t>Phone</t>
  </si>
  <si>
    <t>i66</t>
  </si>
  <si>
    <t>1-phone-3</t>
  </si>
  <si>
    <t>1/4</t>
  </si>
  <si>
    <t>Julius</t>
  </si>
  <si>
    <t>1-phone-16</t>
  </si>
  <si>
    <t>1-phone-19</t>
  </si>
  <si>
    <t>2/4</t>
  </si>
  <si>
    <t>Yaounde-Douala</t>
  </si>
  <si>
    <t>Investigation</t>
  </si>
  <si>
    <t>Traveling Expenses</t>
  </si>
  <si>
    <t>1-i66-1a</t>
  </si>
  <si>
    <t>Douala-Loum</t>
  </si>
  <si>
    <t>1-i66-1b</t>
  </si>
  <si>
    <t>3/4</t>
  </si>
  <si>
    <t>Douala-Yaounde</t>
  </si>
  <si>
    <t>1-i66-3</t>
  </si>
  <si>
    <t>Inter-city transport</t>
  </si>
  <si>
    <t>Transport</t>
  </si>
  <si>
    <t>Local Transport</t>
  </si>
  <si>
    <t>1-i66-r</t>
  </si>
  <si>
    <t>Lodging</t>
  </si>
  <si>
    <t>1-i66-2</t>
  </si>
  <si>
    <t>Feeding</t>
  </si>
  <si>
    <t>Drinks with informers</t>
  </si>
  <si>
    <t>Trust Building</t>
  </si>
  <si>
    <t>Mission 2</t>
  </si>
  <si>
    <t>West</t>
  </si>
  <si>
    <t>Baham</t>
  </si>
  <si>
    <t>i33</t>
  </si>
  <si>
    <t>2-phone-2</t>
  </si>
  <si>
    <t>2-phone-18</t>
  </si>
  <si>
    <t>Yaounde-Bafoussam</t>
  </si>
  <si>
    <t>2-i33-1</t>
  </si>
  <si>
    <t>Baf'ssam-Baham</t>
  </si>
  <si>
    <t>2-i33-r</t>
  </si>
  <si>
    <t>Baham-Baf'ssam</t>
  </si>
  <si>
    <t>Bafoussam-Yaounde</t>
  </si>
  <si>
    <t>2-i33-3</t>
  </si>
  <si>
    <t>2-i33-2</t>
  </si>
  <si>
    <t>Drink to informant</t>
  </si>
  <si>
    <t>Mission 3</t>
  </si>
  <si>
    <t>North West</t>
  </si>
  <si>
    <t>Wum</t>
  </si>
  <si>
    <t>i35</t>
  </si>
  <si>
    <t>3-phone-28</t>
  </si>
  <si>
    <t>Wum-Bamenda</t>
  </si>
  <si>
    <t>Traveling Expense</t>
  </si>
  <si>
    <t>3-i35-r</t>
  </si>
  <si>
    <t>Bamenda-Yaounde</t>
  </si>
  <si>
    <t>3-i35-6</t>
  </si>
  <si>
    <t>Mission 4</t>
  </si>
  <si>
    <t>5-7/4/2010</t>
  </si>
  <si>
    <t>Douala</t>
  </si>
  <si>
    <t>Ivory</t>
  </si>
  <si>
    <t>4-phone-40</t>
  </si>
  <si>
    <t>5/4</t>
  </si>
  <si>
    <t>4-phone-45</t>
  </si>
  <si>
    <t>6/4</t>
  </si>
  <si>
    <t>4-Phone-61</t>
  </si>
  <si>
    <t>7/4</t>
  </si>
  <si>
    <t>4-i33-4</t>
  </si>
  <si>
    <t>4-i33-6</t>
  </si>
  <si>
    <t>4-i33-r</t>
  </si>
  <si>
    <t>4-i33-5</t>
  </si>
  <si>
    <t>Mission 5</t>
  </si>
  <si>
    <t>6-10/4/2010</t>
  </si>
  <si>
    <t>South</t>
  </si>
  <si>
    <t>Kribi</t>
  </si>
  <si>
    <t>Turtle shell/Ivory</t>
  </si>
  <si>
    <t>Abumbi</t>
  </si>
  <si>
    <t>5-Phone-49</t>
  </si>
  <si>
    <t>5-Phone-62</t>
  </si>
  <si>
    <t>5-Phone-87/94</t>
  </si>
  <si>
    <t>8/4</t>
  </si>
  <si>
    <t>5-Phone-92</t>
  </si>
  <si>
    <t>5-Phone-110</t>
  </si>
  <si>
    <t>9/4</t>
  </si>
  <si>
    <t>5-Phone-133</t>
  </si>
  <si>
    <t>10/4</t>
  </si>
  <si>
    <t>Yaounde-Edea</t>
  </si>
  <si>
    <t>5-i66-4</t>
  </si>
  <si>
    <t>Edea-Kribi</t>
  </si>
  <si>
    <t>5-i66-r</t>
  </si>
  <si>
    <t>Kribi-Campo</t>
  </si>
  <si>
    <t>Campo-Kribi</t>
  </si>
  <si>
    <t>Kribi-Douala</t>
  </si>
  <si>
    <t>5-i66-7</t>
  </si>
  <si>
    <t>5-i66-8</t>
  </si>
  <si>
    <t>5-i66-9</t>
  </si>
  <si>
    <t>5-i66-5</t>
  </si>
  <si>
    <t>Mission 6</t>
  </si>
  <si>
    <t>7-8/4/2010</t>
  </si>
  <si>
    <t>Center</t>
  </si>
  <si>
    <t>Yaounde</t>
  </si>
  <si>
    <t>i7</t>
  </si>
  <si>
    <t>6-Phone-88</t>
  </si>
  <si>
    <t>Investigations</t>
  </si>
  <si>
    <t>6-i7-r</t>
  </si>
  <si>
    <t>Mission 7</t>
  </si>
  <si>
    <t>i26</t>
  </si>
  <si>
    <t>7-Phone-57</t>
  </si>
  <si>
    <t>7-i26-r</t>
  </si>
  <si>
    <t>08/4</t>
  </si>
  <si>
    <t>x1 Undercover</t>
  </si>
  <si>
    <t>External assistance</t>
  </si>
  <si>
    <t>7-did-1</t>
  </si>
  <si>
    <t>29/4</t>
  </si>
  <si>
    <t>didier</t>
  </si>
  <si>
    <t>7-njom-1</t>
  </si>
  <si>
    <t>Njomo</t>
  </si>
  <si>
    <t>Mission 8</t>
  </si>
  <si>
    <t>10-13/4/2010</t>
  </si>
  <si>
    <t>Lolodorf</t>
  </si>
  <si>
    <t>8-Phone-127</t>
  </si>
  <si>
    <t>8-Phone-135</t>
  </si>
  <si>
    <t>11/4</t>
  </si>
  <si>
    <t>8-Phone-177</t>
  </si>
  <si>
    <t>13/4</t>
  </si>
  <si>
    <t>Yaounde-Kribi</t>
  </si>
  <si>
    <t>8-i33-7</t>
  </si>
  <si>
    <t>Kribi-Lolodorf</t>
  </si>
  <si>
    <t>8-i33-9</t>
  </si>
  <si>
    <t>Lolodorf-Kribi</t>
  </si>
  <si>
    <t>8-i33-r</t>
  </si>
  <si>
    <t>Kribi-Yaounde</t>
  </si>
  <si>
    <t>8-i33-11</t>
  </si>
  <si>
    <t>12/4</t>
  </si>
  <si>
    <t>8-i33-8</t>
  </si>
  <si>
    <t>8-i33-10</t>
  </si>
  <si>
    <t>Mission 9</t>
  </si>
  <si>
    <t>11-14/4/2010</t>
  </si>
  <si>
    <t>Kribi/Campo</t>
  </si>
  <si>
    <t>9-Phone-139</t>
  </si>
  <si>
    <t>9-Phone-150</t>
  </si>
  <si>
    <t>9-Phone-161</t>
  </si>
  <si>
    <t>5-phone-194</t>
  </si>
  <si>
    <t>14/4</t>
  </si>
  <si>
    <t>9-i66-10</t>
  </si>
  <si>
    <t>9-i66-r</t>
  </si>
  <si>
    <t>9-i66-12</t>
  </si>
  <si>
    <t>9-i66-13</t>
  </si>
  <si>
    <t>9-i66-11</t>
  </si>
  <si>
    <t>Mission 10</t>
  </si>
  <si>
    <t>11-12/4/2010</t>
  </si>
  <si>
    <t>10-Phone-138</t>
  </si>
  <si>
    <t>10-abumbi-1</t>
  </si>
  <si>
    <t>10-abumbi-r</t>
  </si>
  <si>
    <t>10-abumbi-2</t>
  </si>
  <si>
    <t>Drinks with informer</t>
  </si>
  <si>
    <t>Trust building</t>
  </si>
  <si>
    <t>Mission 11</t>
  </si>
  <si>
    <t>13-14/4/2010</t>
  </si>
  <si>
    <t>Ida</t>
  </si>
  <si>
    <t>11-phone-196</t>
  </si>
  <si>
    <t>Local transport</t>
  </si>
  <si>
    <t>11-id-r</t>
  </si>
  <si>
    <t>ida</t>
  </si>
  <si>
    <t>Mission 12</t>
  </si>
  <si>
    <t>9-14/4/2010</t>
  </si>
  <si>
    <t>South West</t>
  </si>
  <si>
    <t>Mamfe</t>
  </si>
  <si>
    <t>12-Phone-113</t>
  </si>
  <si>
    <t>12-Phone-174</t>
  </si>
  <si>
    <t>12-phone-193</t>
  </si>
  <si>
    <t>Yaounde-Kunba</t>
  </si>
  <si>
    <t>12-i35-1</t>
  </si>
  <si>
    <t>Kumba-Mamfe</t>
  </si>
  <si>
    <t>12-i35-r</t>
  </si>
  <si>
    <t>Mamfe-Akak</t>
  </si>
  <si>
    <t>Akak-Mamfe</t>
  </si>
  <si>
    <t>Mamfe-Bakongo</t>
  </si>
  <si>
    <t>Bakongo-Mamfe</t>
  </si>
  <si>
    <t>12-i35-2</t>
  </si>
  <si>
    <t>Mission 13</t>
  </si>
  <si>
    <t>16-17/4/2010</t>
  </si>
  <si>
    <t>13-phone-233</t>
  </si>
  <si>
    <t>16/4</t>
  </si>
  <si>
    <t>Travelling Expenses</t>
  </si>
  <si>
    <t>13-i26-1</t>
  </si>
  <si>
    <t>Douala - Yaounde</t>
  </si>
  <si>
    <t>13-i26-3</t>
  </si>
  <si>
    <t>17/4</t>
  </si>
  <si>
    <t>13-i26-r</t>
  </si>
  <si>
    <t>13-i26-2</t>
  </si>
  <si>
    <t>Drink with Informer</t>
  </si>
  <si>
    <t>Mission 14</t>
  </si>
  <si>
    <t>18-19/4/2010</t>
  </si>
  <si>
    <t>14-i66-15</t>
  </si>
  <si>
    <t>19/4</t>
  </si>
  <si>
    <t>14-i66-r</t>
  </si>
  <si>
    <t>18/4</t>
  </si>
  <si>
    <t>14-i66-14</t>
  </si>
  <si>
    <t>Mission 15</t>
  </si>
  <si>
    <t>15-29/4/2010</t>
  </si>
  <si>
    <t>15-phone-220</t>
  </si>
  <si>
    <t>15/4</t>
  </si>
  <si>
    <t>15-phone-232</t>
  </si>
  <si>
    <t>15-phone-238</t>
  </si>
  <si>
    <t>15-phone-277</t>
  </si>
  <si>
    <t>Mamfe-Tava</t>
  </si>
  <si>
    <t>15-i35-3</t>
  </si>
  <si>
    <t>Mamfe-Kumba</t>
  </si>
  <si>
    <t>15-i35-4</t>
  </si>
  <si>
    <t>20/4</t>
  </si>
  <si>
    <t>Kumba-Yaounde</t>
  </si>
  <si>
    <t>15-i35-5</t>
  </si>
  <si>
    <t>21/4</t>
  </si>
  <si>
    <t>15-i35-r</t>
  </si>
  <si>
    <t>Traveling expenses</t>
  </si>
  <si>
    <t>Mission 16</t>
  </si>
  <si>
    <t>1-30/4/2010</t>
  </si>
  <si>
    <t>Internet Fraud</t>
  </si>
  <si>
    <t>16-phone-7</t>
  </si>
  <si>
    <t>16-phone-20</t>
  </si>
  <si>
    <t>16-phone-34</t>
  </si>
  <si>
    <t>16-phone-55</t>
  </si>
  <si>
    <t>16-Phone-91</t>
  </si>
  <si>
    <t>16-Phone-100</t>
  </si>
  <si>
    <t>16-Phone-101</t>
  </si>
  <si>
    <t>16-Phone-132</t>
  </si>
  <si>
    <t>16-Phone-151</t>
  </si>
  <si>
    <t>16-Phone-163</t>
  </si>
  <si>
    <t>16-Phone-170-171</t>
  </si>
  <si>
    <t>16-phone-192</t>
  </si>
  <si>
    <t>16-phone-209</t>
  </si>
  <si>
    <t>16-phone-221</t>
  </si>
  <si>
    <t>16-phone-246b</t>
  </si>
  <si>
    <t>16-phone-254</t>
  </si>
  <si>
    <t>16-phone-262</t>
  </si>
  <si>
    <t>26/4</t>
  </si>
  <si>
    <t>16-phone-279</t>
  </si>
  <si>
    <t>16-phone-294</t>
  </si>
  <si>
    <t>30/4</t>
  </si>
  <si>
    <t>16-phone-295</t>
  </si>
  <si>
    <t>16-i26-r</t>
  </si>
  <si>
    <t>22/4</t>
  </si>
  <si>
    <t>23/4</t>
  </si>
  <si>
    <t>27/4</t>
  </si>
  <si>
    <t>28/4</t>
  </si>
  <si>
    <t>bank file</t>
  </si>
  <si>
    <t>Bonus</t>
  </si>
  <si>
    <t>CNPS</t>
  </si>
  <si>
    <t>Personnel</t>
  </si>
  <si>
    <t>operations</t>
  </si>
  <si>
    <t>12-29/4/2010</t>
  </si>
  <si>
    <t>10-Phone-156-157</t>
  </si>
  <si>
    <t>10-Phone-173</t>
  </si>
  <si>
    <t>10-Phone-197</t>
  </si>
  <si>
    <t>10-Phone-210</t>
  </si>
  <si>
    <t>10-abumbi-3</t>
  </si>
  <si>
    <t>Kribi-Edea</t>
  </si>
  <si>
    <t>10-abumbi-4</t>
  </si>
  <si>
    <t>Edea-Yaounde</t>
  </si>
  <si>
    <t>inter-city transport</t>
  </si>
  <si>
    <t>x1 police</t>
  </si>
  <si>
    <t>10-abumbi-5</t>
  </si>
  <si>
    <t>x1 Police</t>
  </si>
  <si>
    <t>10-abumbi-6</t>
  </si>
  <si>
    <t>10-abumbi-7</t>
  </si>
  <si>
    <t>10-abumbi-8</t>
  </si>
  <si>
    <t>x 1 MINFOF</t>
  </si>
  <si>
    <t>fel-2</t>
  </si>
  <si>
    <t>felix</t>
  </si>
  <si>
    <t>bonus</t>
  </si>
  <si>
    <t>Legal</t>
  </si>
  <si>
    <t>Alain</t>
  </si>
  <si>
    <t>phone-12-13</t>
  </si>
  <si>
    <t>phone-22</t>
  </si>
  <si>
    <t>phone-36</t>
  </si>
  <si>
    <t>phone-48</t>
  </si>
  <si>
    <t>Phone-66</t>
  </si>
  <si>
    <t>Phone-85</t>
  </si>
  <si>
    <t>Phone-112</t>
  </si>
  <si>
    <t>Phone-134</t>
  </si>
  <si>
    <t>Phone-149</t>
  </si>
  <si>
    <t>Phone-167-168</t>
  </si>
  <si>
    <t xml:space="preserve">Phone-182-183 </t>
  </si>
  <si>
    <t>phone-213</t>
  </si>
  <si>
    <t>phone-228</t>
  </si>
  <si>
    <t>phone-243</t>
  </si>
  <si>
    <t>phone-248</t>
  </si>
  <si>
    <t>phone-250</t>
  </si>
  <si>
    <t>phone-257</t>
  </si>
  <si>
    <t>phone-263a</t>
  </si>
  <si>
    <t>phone-264a</t>
  </si>
  <si>
    <t>phone-271</t>
  </si>
  <si>
    <t>phone-290</t>
  </si>
  <si>
    <t>Aime</t>
  </si>
  <si>
    <t>phone-25</t>
  </si>
  <si>
    <t>phone-38</t>
  </si>
  <si>
    <t>phone-52</t>
  </si>
  <si>
    <t>Phone-59</t>
  </si>
  <si>
    <t>Phone-93/95</t>
  </si>
  <si>
    <t>Phone-102</t>
  </si>
  <si>
    <t>Phone-121</t>
  </si>
  <si>
    <t>Phone-147</t>
  </si>
  <si>
    <t>Phone-175</t>
  </si>
  <si>
    <t>phone-198</t>
  </si>
  <si>
    <t>phone-216</t>
  </si>
  <si>
    <t>phone-237</t>
  </si>
  <si>
    <t>phone-259</t>
  </si>
  <si>
    <t>phone-267</t>
  </si>
  <si>
    <t>phone-293</t>
  </si>
  <si>
    <t>Felix</t>
  </si>
  <si>
    <t>phone-26</t>
  </si>
  <si>
    <t>phone-33</t>
  </si>
  <si>
    <t>phone-51</t>
  </si>
  <si>
    <t>Phone-58</t>
  </si>
  <si>
    <t>Phone-96</t>
  </si>
  <si>
    <t>Phone-116</t>
  </si>
  <si>
    <t>Phone-122</t>
  </si>
  <si>
    <t>Phone-162</t>
  </si>
  <si>
    <t>phone-195</t>
  </si>
  <si>
    <t>phone-222</t>
  </si>
  <si>
    <t>phone-266</t>
  </si>
  <si>
    <t>phone-292</t>
  </si>
  <si>
    <t>Josias</t>
  </si>
  <si>
    <t>phone-32</t>
  </si>
  <si>
    <t>phone-54</t>
  </si>
  <si>
    <t>Phone-77</t>
  </si>
  <si>
    <t>Phone-106</t>
  </si>
  <si>
    <t>Phone-128</t>
  </si>
  <si>
    <t>Phone-140</t>
  </si>
  <si>
    <t>Phone-159</t>
  </si>
  <si>
    <t>Phone-166 $ 166</t>
  </si>
  <si>
    <t>phone-260</t>
  </si>
  <si>
    <t>phone-282</t>
  </si>
  <si>
    <t>Me Djimi</t>
  </si>
  <si>
    <t>Phone-119</t>
  </si>
  <si>
    <t>Phone-165</t>
  </si>
  <si>
    <t>phone-215</t>
  </si>
  <si>
    <t>Rollin</t>
  </si>
  <si>
    <t>phone-9</t>
  </si>
  <si>
    <t>phone-24</t>
  </si>
  <si>
    <t>Phone-63</t>
  </si>
  <si>
    <t>Phone-90</t>
  </si>
  <si>
    <t>Phone-114</t>
  </si>
  <si>
    <t>Phone-136</t>
  </si>
  <si>
    <t>Phone-148</t>
  </si>
  <si>
    <t>Phone-172</t>
  </si>
  <si>
    <t>phone-187</t>
  </si>
  <si>
    <t>phone-272</t>
  </si>
  <si>
    <t>phone-297</t>
  </si>
  <si>
    <t>x 1 h internet</t>
  </si>
  <si>
    <t>communication</t>
  </si>
  <si>
    <t>aim-r</t>
  </si>
  <si>
    <t>aimé</t>
  </si>
  <si>
    <t>al-3</t>
  </si>
  <si>
    <t>alain</t>
  </si>
  <si>
    <t>al-4</t>
  </si>
  <si>
    <t>Yde-Sangmélima</t>
  </si>
  <si>
    <t>travelling expenses</t>
  </si>
  <si>
    <t>aim-3</t>
  </si>
  <si>
    <t>Sangmélima-Yde</t>
  </si>
  <si>
    <t>aim-5</t>
  </si>
  <si>
    <t>Yde-Dla</t>
  </si>
  <si>
    <t>al-1</t>
  </si>
  <si>
    <t>Dla-Yde</t>
  </si>
  <si>
    <t>al-5</t>
  </si>
  <si>
    <t>Yde-Kribi</t>
  </si>
  <si>
    <t>al-6</t>
  </si>
  <si>
    <t>al-r</t>
  </si>
  <si>
    <t>Edea-Yde</t>
  </si>
  <si>
    <t>al-11</t>
  </si>
  <si>
    <t>25/4</t>
  </si>
  <si>
    <t>al-13</t>
  </si>
  <si>
    <t>mad-1</t>
  </si>
  <si>
    <t>madola</t>
  </si>
  <si>
    <t>Kribi-Yde</t>
  </si>
  <si>
    <t>mad-3</t>
  </si>
  <si>
    <t>Yde-Ntui</t>
  </si>
  <si>
    <t>rol-4</t>
  </si>
  <si>
    <t>rollin</t>
  </si>
  <si>
    <t>Ntui-Yde</t>
  </si>
  <si>
    <t>rol-6</t>
  </si>
  <si>
    <t>Yde-Kumba</t>
  </si>
  <si>
    <t>rol-7</t>
  </si>
  <si>
    <t>rol-10</t>
  </si>
  <si>
    <t>rol-12</t>
  </si>
  <si>
    <t>Kumba-Yde</t>
  </si>
  <si>
    <t>rol-14</t>
  </si>
  <si>
    <t>inter city transport</t>
  </si>
  <si>
    <t>transport</t>
  </si>
  <si>
    <t>local transport</t>
  </si>
  <si>
    <t>jos-r</t>
  </si>
  <si>
    <t>josias</t>
  </si>
  <si>
    <t>24/4</t>
  </si>
  <si>
    <t>fel-r</t>
  </si>
  <si>
    <t>rol-r</t>
  </si>
  <si>
    <t>lodging</t>
  </si>
  <si>
    <t>aim-4</t>
  </si>
  <si>
    <t>al-2</t>
  </si>
  <si>
    <t>al-7</t>
  </si>
  <si>
    <t>al-12</t>
  </si>
  <si>
    <t>rol-5</t>
  </si>
  <si>
    <t>rol-8</t>
  </si>
  <si>
    <t>rol-11</t>
  </si>
  <si>
    <t>rol-13</t>
  </si>
  <si>
    <t>feeding</t>
  </si>
  <si>
    <t>office</t>
  </si>
  <si>
    <t>jos-1</t>
  </si>
  <si>
    <t>X 10 Tshirts</t>
  </si>
  <si>
    <t>jos-2</t>
  </si>
  <si>
    <t>aim-1</t>
  </si>
  <si>
    <t>x 50 photocopies</t>
  </si>
  <si>
    <t>aim-6</t>
  </si>
  <si>
    <t>x168 photocopies</t>
  </si>
  <si>
    <t>al-10</t>
  </si>
  <si>
    <t>X 3 printing</t>
  </si>
  <si>
    <t>x 40 photocopies</t>
  </si>
  <si>
    <t>rol-2</t>
  </si>
  <si>
    <t>x 1 fiscal stamp</t>
  </si>
  <si>
    <t>rol-3a</t>
  </si>
  <si>
    <t>lawyer fees</t>
  </si>
  <si>
    <t>aim-2</t>
  </si>
  <si>
    <t>Me Tambe</t>
  </si>
  <si>
    <t>aim-7</t>
  </si>
  <si>
    <t>Me Tchagyou</t>
  </si>
  <si>
    <t>aim-8</t>
  </si>
  <si>
    <t>aim-10</t>
  </si>
  <si>
    <t>al-8</t>
  </si>
  <si>
    <t>rol-1</t>
  </si>
  <si>
    <t>rol-9</t>
  </si>
  <si>
    <t>coutr fees</t>
  </si>
  <si>
    <t>Me tambe</t>
  </si>
  <si>
    <t>aim-9</t>
  </si>
  <si>
    <t>court fees</t>
  </si>
  <si>
    <t>rol-3</t>
  </si>
  <si>
    <t>Nya Aime</t>
  </si>
  <si>
    <t>Alain Bernard</t>
  </si>
  <si>
    <t xml:space="preserve">Josias Sipehovo  Mentchebong  </t>
  </si>
  <si>
    <t>personel</t>
  </si>
  <si>
    <t>Phone International</t>
  </si>
  <si>
    <t>Policy and External Relations</t>
  </si>
  <si>
    <t>Congo</t>
  </si>
  <si>
    <t>phone-15</t>
  </si>
  <si>
    <t>Phone-60</t>
  </si>
  <si>
    <t>Phone-71-72</t>
  </si>
  <si>
    <t>Phone-98</t>
  </si>
  <si>
    <t>Phone-109</t>
  </si>
  <si>
    <t>Phone-146</t>
  </si>
  <si>
    <t>Phone-179</t>
  </si>
  <si>
    <t>Congo-LAGA Replication</t>
  </si>
  <si>
    <t>CAR</t>
  </si>
  <si>
    <t>phone-11</t>
  </si>
  <si>
    <t>Phone-73-75</t>
  </si>
  <si>
    <t>Phone-79-80</t>
  </si>
  <si>
    <t>Phone-84</t>
  </si>
  <si>
    <t>Phone-103-104</t>
  </si>
  <si>
    <t>Phone-105a-105b</t>
  </si>
  <si>
    <t>Phone international</t>
  </si>
  <si>
    <t xml:space="preserve">Policy and external relations </t>
  </si>
  <si>
    <t>RCA</t>
  </si>
  <si>
    <t>Phone-123-124</t>
  </si>
  <si>
    <t>Phone-185-186</t>
  </si>
  <si>
    <t>Phone-201-208</t>
  </si>
  <si>
    <t>Phone-223-227</t>
  </si>
  <si>
    <t>phone-229-230</t>
  </si>
  <si>
    <t>phone-240-241</t>
  </si>
  <si>
    <t>Phone-245-246a</t>
  </si>
  <si>
    <t>phone-253</t>
  </si>
  <si>
    <t>Phone-255-256</t>
  </si>
  <si>
    <t>phone-286-287</t>
  </si>
  <si>
    <t>CAR-LAGA Replication</t>
  </si>
  <si>
    <t>Chad</t>
  </si>
  <si>
    <t>Phone-142</t>
  </si>
  <si>
    <t>Phone-145</t>
  </si>
  <si>
    <t>Thailand</t>
  </si>
  <si>
    <t>Phone-99</t>
  </si>
  <si>
    <t>Hr-internet 2010.4</t>
  </si>
  <si>
    <t>Ofir</t>
  </si>
  <si>
    <t>phone-14</t>
  </si>
  <si>
    <t>phone-23</t>
  </si>
  <si>
    <t>ofir</t>
  </si>
  <si>
    <t>phone-35</t>
  </si>
  <si>
    <t>phone-47</t>
  </si>
  <si>
    <t>Phone-69-70</t>
  </si>
  <si>
    <t>Phone-97</t>
  </si>
  <si>
    <t>Phone-107</t>
  </si>
  <si>
    <t>Phone-125</t>
  </si>
  <si>
    <t>Phone-141</t>
  </si>
  <si>
    <t>Phone-180</t>
  </si>
  <si>
    <t>Phone-184</t>
  </si>
  <si>
    <t>phone-214</t>
  </si>
  <si>
    <t>phone-242</t>
  </si>
  <si>
    <t>phone-247</t>
  </si>
  <si>
    <t>phone-264</t>
  </si>
  <si>
    <t>phone-265</t>
  </si>
  <si>
    <t>phone-270</t>
  </si>
  <si>
    <t>phone-291</t>
  </si>
  <si>
    <t>management</t>
  </si>
  <si>
    <t>Ofir-r</t>
  </si>
  <si>
    <t>Director</t>
  </si>
  <si>
    <t>salary</t>
  </si>
  <si>
    <t>personnel</t>
  </si>
  <si>
    <t>Emeline</t>
  </si>
  <si>
    <t>phone-21</t>
  </si>
  <si>
    <t>phone-31</t>
  </si>
  <si>
    <t>4/4</t>
  </si>
  <si>
    <t>phone-42</t>
  </si>
  <si>
    <t>phone-53 $ 68</t>
  </si>
  <si>
    <t>Phone-108</t>
  </si>
  <si>
    <t>Phone-143</t>
  </si>
  <si>
    <t>Phone-181</t>
  </si>
  <si>
    <t>phone-191</t>
  </si>
  <si>
    <t>phone-212</t>
  </si>
  <si>
    <t>phone-234</t>
  </si>
  <si>
    <t>phone-249</t>
  </si>
  <si>
    <t>phone-252</t>
  </si>
  <si>
    <t>phone-263</t>
  </si>
  <si>
    <t>phone-274-275</t>
  </si>
  <si>
    <t>phone-296</t>
  </si>
  <si>
    <t>Arrey</t>
  </si>
  <si>
    <t>phone-6</t>
  </si>
  <si>
    <t>phone-17</t>
  </si>
  <si>
    <t>phone-37-37a</t>
  </si>
  <si>
    <t>phone-50</t>
  </si>
  <si>
    <t>Phone-67</t>
  </si>
  <si>
    <t>Phone-76/78</t>
  </si>
  <si>
    <t>Phone-118 &amp; 120</t>
  </si>
  <si>
    <t>Phone-126</t>
  </si>
  <si>
    <t>Phone-137</t>
  </si>
  <si>
    <t>Phone-154</t>
  </si>
  <si>
    <t>Phone-160</t>
  </si>
  <si>
    <t>phone-190</t>
  </si>
  <si>
    <t>phone-211</t>
  </si>
  <si>
    <t>phone-235</t>
  </si>
  <si>
    <t>phone-236</t>
  </si>
  <si>
    <t>phone-244</t>
  </si>
  <si>
    <t>phone-278</t>
  </si>
  <si>
    <t>phone-288-289</t>
  </si>
  <si>
    <t>Hycinth</t>
  </si>
  <si>
    <t>Phone-86</t>
  </si>
  <si>
    <t>phone-280</t>
  </si>
  <si>
    <t>Unice</t>
  </si>
  <si>
    <t>Phone-144</t>
  </si>
  <si>
    <t>phone-281</t>
  </si>
  <si>
    <t xml:space="preserve">office </t>
  </si>
  <si>
    <t>Eme-r</t>
  </si>
  <si>
    <t>arrey-r</t>
  </si>
  <si>
    <t>arrey</t>
  </si>
  <si>
    <t>hyc-r</t>
  </si>
  <si>
    <t>Unice-r</t>
  </si>
  <si>
    <t>23//4</t>
  </si>
  <si>
    <t>office cleaner</t>
  </si>
  <si>
    <t>Eme-1</t>
  </si>
  <si>
    <t>computer repairs</t>
  </si>
  <si>
    <t>Eme-2</t>
  </si>
  <si>
    <t>Eme-3</t>
  </si>
  <si>
    <t>Eme-6</t>
  </si>
  <si>
    <t>x8 bloc notes</t>
  </si>
  <si>
    <t>Eme-9</t>
  </si>
  <si>
    <t>Eme-10</t>
  </si>
  <si>
    <t>Black ink</t>
  </si>
  <si>
    <t>arrey-7</t>
  </si>
  <si>
    <t>x20 Photocopies</t>
  </si>
  <si>
    <t>arrey-8</t>
  </si>
  <si>
    <t>x2L floor cleaning liquid</t>
  </si>
  <si>
    <t>arrey-27</t>
  </si>
  <si>
    <t>arrey-24</t>
  </si>
  <si>
    <t>colour ink</t>
  </si>
  <si>
    <t>x2 file jacket</t>
  </si>
  <si>
    <t>x25 folders</t>
  </si>
  <si>
    <t>x12 pens</t>
  </si>
  <si>
    <t>plastic sleeves</t>
  </si>
  <si>
    <t>x1L window cleaning liguid</t>
  </si>
  <si>
    <t>arrey-26</t>
  </si>
  <si>
    <t>x1L floor cleaning liquid</t>
  </si>
  <si>
    <t>Eric</t>
  </si>
  <si>
    <t>electricity repairs</t>
  </si>
  <si>
    <t>eri-4</t>
  </si>
  <si>
    <t>Transfer fees</t>
  </si>
  <si>
    <t>Express Union</t>
  </si>
  <si>
    <t>arrey-1</t>
  </si>
  <si>
    <t>arrey-2</t>
  </si>
  <si>
    <t>arrey-3</t>
  </si>
  <si>
    <t>arrey-4</t>
  </si>
  <si>
    <t>arrey-5</t>
  </si>
  <si>
    <t>arrey-6</t>
  </si>
  <si>
    <t>arrey-9</t>
  </si>
  <si>
    <t>arrey-10</t>
  </si>
  <si>
    <t>arrey-11</t>
  </si>
  <si>
    <t>arrey-12</t>
  </si>
  <si>
    <t>arrey-13</t>
  </si>
  <si>
    <t>arrey-14</t>
  </si>
  <si>
    <t>arrey-15</t>
  </si>
  <si>
    <t>arrey-16</t>
  </si>
  <si>
    <t>arrey-17</t>
  </si>
  <si>
    <t>14/3</t>
  </si>
  <si>
    <t>arrey-18</t>
  </si>
  <si>
    <t>arrey-19</t>
  </si>
  <si>
    <t>arrey-20</t>
  </si>
  <si>
    <t>arrey-21</t>
  </si>
  <si>
    <t>arrey-22</t>
  </si>
  <si>
    <t>arrey-23</t>
  </si>
  <si>
    <t>arrey-25</t>
  </si>
  <si>
    <t>December Alarm</t>
  </si>
  <si>
    <t>G4 Security</t>
  </si>
  <si>
    <t>Hr-Alarm 9.12</t>
  </si>
  <si>
    <t>January Alarm</t>
  </si>
  <si>
    <t>Hr-Alarm 10.1</t>
  </si>
  <si>
    <t>February Alarm</t>
  </si>
  <si>
    <t>Hr-Alarm 10.2</t>
  </si>
  <si>
    <t>Night watch</t>
  </si>
  <si>
    <t>Eme-4</t>
  </si>
  <si>
    <t>Eme-5</t>
  </si>
  <si>
    <t>March Alarm</t>
  </si>
  <si>
    <t>Hr-Alarm 10.3</t>
  </si>
  <si>
    <t>Eme-8</t>
  </si>
  <si>
    <t>Bank charges</t>
  </si>
  <si>
    <t>UNICS</t>
  </si>
  <si>
    <t>Afriland</t>
  </si>
  <si>
    <t>Electricity-SONEL</t>
  </si>
  <si>
    <t>Rent + bills</t>
  </si>
  <si>
    <t>Hr-Electricity-2010.4</t>
  </si>
  <si>
    <t>Water-SNEC</t>
  </si>
  <si>
    <t>Hr-water-2010.4</t>
  </si>
  <si>
    <t>rent</t>
  </si>
  <si>
    <t>Hr-rent-2010.4</t>
  </si>
  <si>
    <t>x25 food</t>
  </si>
  <si>
    <t>Eme-11</t>
  </si>
  <si>
    <t>Eme-12</t>
  </si>
  <si>
    <t>$1=470CFA</t>
  </si>
  <si>
    <t>x 1 note book</t>
  </si>
  <si>
    <t>x45 Drinks</t>
  </si>
  <si>
    <t>x2 info notes</t>
  </si>
  <si>
    <t>Vincent</t>
  </si>
  <si>
    <t>phone-5</t>
  </si>
  <si>
    <t>phone-29</t>
  </si>
  <si>
    <t>phone-34/41</t>
  </si>
  <si>
    <t>phone-44</t>
  </si>
  <si>
    <t>phone-56</t>
  </si>
  <si>
    <t>Phone-81</t>
  </si>
  <si>
    <t>Phone-117</t>
  </si>
  <si>
    <t>Phone-130</t>
  </si>
  <si>
    <t>Phone-153</t>
  </si>
  <si>
    <t>Phone-169</t>
  </si>
  <si>
    <t>phone-199-200</t>
  </si>
  <si>
    <t>phone-219</t>
  </si>
  <si>
    <t>phone-231</t>
  </si>
  <si>
    <t>phone-239</t>
  </si>
  <si>
    <t>phone-251</t>
  </si>
  <si>
    <t>phone-258</t>
  </si>
  <si>
    <t>phone-276</t>
  </si>
  <si>
    <t>phone-283</t>
  </si>
  <si>
    <t>phone-4</t>
  </si>
  <si>
    <t>phone-30</t>
  </si>
  <si>
    <t>phone-39</t>
  </si>
  <si>
    <t>phone-43</t>
  </si>
  <si>
    <t>Phone-64</t>
  </si>
  <si>
    <t>Phone-89</t>
  </si>
  <si>
    <t>Phone-111</t>
  </si>
  <si>
    <t>Phone-131</t>
  </si>
  <si>
    <t>Phone-152</t>
  </si>
  <si>
    <t>Phone-176</t>
  </si>
  <si>
    <t>phone-189</t>
  </si>
  <si>
    <t>phone-218</t>
  </si>
  <si>
    <t>phone-261</t>
  </si>
  <si>
    <t>phone-273</t>
  </si>
  <si>
    <t>phone-285</t>
  </si>
  <si>
    <t>Anna</t>
  </si>
  <si>
    <t>phone-1</t>
  </si>
  <si>
    <t>phone-27</t>
  </si>
  <si>
    <t>phone-46</t>
  </si>
  <si>
    <t>Phone-65</t>
  </si>
  <si>
    <t>Phone-82</t>
  </si>
  <si>
    <t>Phone-115</t>
  </si>
  <si>
    <t>Phone-129</t>
  </si>
  <si>
    <t>Phone-155</t>
  </si>
  <si>
    <t>Phone-178</t>
  </si>
  <si>
    <t>phone-188</t>
  </si>
  <si>
    <t>phone-217</t>
  </si>
  <si>
    <t>phone-268</t>
  </si>
  <si>
    <t>phone-284</t>
  </si>
  <si>
    <t>Serge</t>
  </si>
  <si>
    <t>phone-10</t>
  </si>
  <si>
    <t>phone-40</t>
  </si>
  <si>
    <t>Phone-83</t>
  </si>
  <si>
    <t>Phone-158</t>
  </si>
  <si>
    <t>phone-269</t>
  </si>
  <si>
    <t>x 5 hrs internet</t>
  </si>
  <si>
    <t>media</t>
  </si>
  <si>
    <t>eri-3</t>
  </si>
  <si>
    <t>eri-6</t>
  </si>
  <si>
    <t>eri-7</t>
  </si>
  <si>
    <t>x 4 hrs internet</t>
  </si>
  <si>
    <t>eri-8</t>
  </si>
  <si>
    <t>ann-r</t>
  </si>
  <si>
    <t>eri-r</t>
  </si>
  <si>
    <t>er-r</t>
  </si>
  <si>
    <t>ser-r</t>
  </si>
  <si>
    <t>vin-r</t>
  </si>
  <si>
    <t>vincent</t>
  </si>
  <si>
    <t>13,/4</t>
  </si>
  <si>
    <t>Bonuses scaled to results</t>
  </si>
  <si>
    <t>The Horizon newspaper E</t>
  </si>
  <si>
    <t>arrest of 4 chinese ivory dealers in Congo-brazza</t>
  </si>
  <si>
    <t xml:space="preserve"> Congo-brazza -arrest of 4 chinese ivory dealers  </t>
  </si>
  <si>
    <t>radio news flash F</t>
  </si>
  <si>
    <t>Internet wildlife trade dealer arrest Buea</t>
  </si>
  <si>
    <t>Cameroon Tribune E</t>
  </si>
  <si>
    <t>Kribi arrest of dealers in sea turtle shells</t>
  </si>
  <si>
    <t>Eden newspaper E</t>
  </si>
  <si>
    <t>The Guardian Post newspaper E</t>
  </si>
  <si>
    <t>Le Jeune Observateur newspaper F</t>
  </si>
  <si>
    <t>radio talk show E</t>
  </si>
  <si>
    <t>Kribi sea turtle dealer arrest</t>
  </si>
  <si>
    <t>radio talk show F</t>
  </si>
  <si>
    <t>The  Horizon newspaper E</t>
  </si>
  <si>
    <t>radio news flashF</t>
  </si>
  <si>
    <t>radio news flash E</t>
  </si>
  <si>
    <t xml:space="preserve"> Court hiring-Kribi arrest in sea turtle shells -</t>
  </si>
  <si>
    <t>replication in the sub region</t>
  </si>
  <si>
    <t>Yaounde bushmeat seizure - ministerial decision</t>
  </si>
  <si>
    <t>Editting cost</t>
  </si>
  <si>
    <t xml:space="preserve"> Recordings radio</t>
  </si>
  <si>
    <t>radio news flashes, features and talk shows</t>
  </si>
  <si>
    <t>x17 photocopy</t>
  </si>
  <si>
    <t>ann-1</t>
  </si>
  <si>
    <t>x12 photocopy</t>
  </si>
  <si>
    <t>ann-2</t>
  </si>
  <si>
    <t>Note book</t>
  </si>
  <si>
    <t>x18 news papers</t>
  </si>
  <si>
    <t>ann-3</t>
  </si>
  <si>
    <t>x64 photocopy</t>
  </si>
  <si>
    <t>ann-4</t>
  </si>
  <si>
    <t>ann-5</t>
  </si>
  <si>
    <t>x50 envelop A5</t>
  </si>
  <si>
    <t>eri-1</t>
  </si>
  <si>
    <t>recorder repairs</t>
  </si>
  <si>
    <t>eri-5</t>
  </si>
  <si>
    <t>library fees</t>
  </si>
  <si>
    <t>eri-9</t>
  </si>
  <si>
    <t xml:space="preserve">x 2 mini dv cassettes </t>
  </si>
  <si>
    <t>eri-10</t>
  </si>
  <si>
    <t>x14 photocopy</t>
  </si>
  <si>
    <t>ser-1</t>
  </si>
  <si>
    <t>envelop A4</t>
  </si>
  <si>
    <t>ser-2</t>
  </si>
  <si>
    <t>media officer</t>
  </si>
  <si>
    <t>Congo/CAR/Chad/Thailand</t>
  </si>
  <si>
    <t xml:space="preserve">      TOTAL EXPENDITURE APRIL</t>
  </si>
  <si>
    <t xml:space="preserve">FINANCIAL REPORT  -   APRIL  2010     </t>
  </si>
  <si>
    <t xml:space="preserve"> Court hearring-Kribi arrest in sea turtle shells -</t>
  </si>
  <si>
    <t>LAGA replication in the sub region</t>
  </si>
  <si>
    <t>reduced from 7000 approved</t>
  </si>
  <si>
    <t>PALF-LAGA Replication</t>
  </si>
  <si>
    <t>PALF</t>
  </si>
  <si>
    <t>LAGA Family</t>
  </si>
  <si>
    <t>AmountCFA</t>
  </si>
  <si>
    <t>Donor</t>
  </si>
  <si>
    <t>FWS</t>
  </si>
  <si>
    <t>Used</t>
  </si>
  <si>
    <t>ARCUS Foundation</t>
  </si>
  <si>
    <t>EIA</t>
  </si>
  <si>
    <t>World Parrot Trust</t>
  </si>
  <si>
    <t>SFS France</t>
  </si>
  <si>
    <t>TOTAL</t>
  </si>
  <si>
    <t>US FWS</t>
  </si>
  <si>
    <t>Used June</t>
  </si>
  <si>
    <t>Used July</t>
  </si>
  <si>
    <t>Used August</t>
  </si>
  <si>
    <t>Donated September</t>
  </si>
  <si>
    <t>Used September</t>
  </si>
  <si>
    <t>Used October</t>
  </si>
  <si>
    <t>Used November</t>
  </si>
  <si>
    <t>Used December</t>
  </si>
  <si>
    <t>Used January 2010</t>
  </si>
  <si>
    <t>Used February</t>
  </si>
  <si>
    <t>Donated March</t>
  </si>
  <si>
    <t>Used March</t>
  </si>
  <si>
    <t>Used April</t>
  </si>
  <si>
    <t>Used January</t>
  </si>
  <si>
    <t>Passing to April 2010</t>
  </si>
  <si>
    <t>Donated November</t>
  </si>
  <si>
    <t>Donated January</t>
  </si>
  <si>
    <t>Donated February</t>
  </si>
  <si>
    <t>SFS FRANCE</t>
  </si>
  <si>
    <t>April</t>
  </si>
  <si>
    <t xml:space="preserve">             </t>
  </si>
  <si>
    <t>Real Ex Rate=485</t>
  </si>
  <si>
    <t>Money transferred to the Bank</t>
  </si>
  <si>
    <t>Bank commission+tax</t>
  </si>
  <si>
    <t>Transaction to the account</t>
  </si>
  <si>
    <t>budget</t>
  </si>
  <si>
    <t>Bank Ex Rate=476.734</t>
  </si>
  <si>
    <t>Bank Ex Rate=749</t>
  </si>
  <si>
    <t>Donated April</t>
  </si>
  <si>
    <t>ProWildlife</t>
  </si>
  <si>
    <t>Passing to May  2010</t>
  </si>
  <si>
    <t>Passing to May 2010</t>
  </si>
  <si>
    <t>school fees</t>
  </si>
  <si>
    <t>Capacity bulding</t>
  </si>
  <si>
    <t>Eme-7</t>
  </si>
  <si>
    <t>x2 hrs taxi</t>
  </si>
  <si>
    <t>x2 hours taxi</t>
  </si>
  <si>
    <t>Eme-2a</t>
  </si>
  <si>
    <t>x2 hr taxi</t>
  </si>
  <si>
    <t>Nadine</t>
  </si>
  <si>
    <t>labour day bonus</t>
  </si>
  <si>
    <t>Safari Zoo Israel</t>
  </si>
  <si>
    <t>Rufford Foundation</t>
  </si>
  <si>
    <t>Real Ex Rate=758</t>
  </si>
  <si>
    <t>Real Ex Rate=656</t>
  </si>
  <si>
    <t>l</t>
  </si>
  <si>
    <t>Salary of media officer is supplemented by bonuses scaled to the results he provides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</si>
</sst>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£&quot;#,##0_);\(\t&quot;£&quot;#,##0\)"/>
    <numFmt numFmtId="173" formatCode="\t&quot;£&quot;#,##0_);[Red]\(\t&quot;£&quot;#,##0\)"/>
    <numFmt numFmtId="174" formatCode="\t&quot;£&quot;#,##0.00_);\(\t&quot;£&quot;#,##0.00\)"/>
    <numFmt numFmtId="175" formatCode="\t&quot;£&quot;#,##0.00_);[Red]\(\t&quot;£&quot;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&quot;₪&quot;\ #,##0;&quot;₪&quot;\ \-#,##0"/>
    <numFmt numFmtId="193" formatCode="&quot;₪&quot;\ #,##0;[Red]&quot;₪&quot;\ \-#,##0"/>
    <numFmt numFmtId="194" formatCode="&quot;₪&quot;\ #,##0.00;&quot;₪&quot;\ \-#,##0.00"/>
    <numFmt numFmtId="195" formatCode="&quot;₪&quot;\ #,##0.00;[Red]&quot;₪&quot;\ \-#,##0.00"/>
    <numFmt numFmtId="196" formatCode="_ &quot;₪&quot;\ * #,##0_ ;_ &quot;₪&quot;\ * \-#,##0_ ;_ &quot;₪&quot;\ * &quot;-&quot;_ ;_ @_ "/>
    <numFmt numFmtId="197" formatCode="_ * #,##0_ ;_ * \-#,##0_ ;_ * &quot;-&quot;_ ;_ @_ "/>
    <numFmt numFmtId="198" formatCode="_ &quot;₪&quot;\ * #,##0.00_ ;_ &quot;₪&quot;\ * \-#,##0.00_ ;_ &quot;₪&quot;\ * &quot;-&quot;??_ ;_ @_ "/>
    <numFmt numFmtId="199" formatCode="_ * #,##0.00_ ;_ * \-#,##0.00_ ;_ * &quot;-&quot;??_ ;_ @_ "/>
    <numFmt numFmtId="200" formatCode="m/d"/>
    <numFmt numFmtId="201" formatCode="m/d/yy"/>
    <numFmt numFmtId="202" formatCode="#,##0;[Red]#,##0"/>
    <numFmt numFmtId="203" formatCode="#,##0_ ;[Red]\-#,##0\ "/>
    <numFmt numFmtId="204" formatCode="[$$-409]#,##0.0;[Red][$$-409]#,##0.0"/>
    <numFmt numFmtId="205" formatCode="[$$-409]#,##0;[Red][$$-409]#,##0"/>
    <numFmt numFmtId="206" formatCode="[$$-409]#,##0"/>
    <numFmt numFmtId="207" formatCode="#,##0.00;[Red]#,##0.00"/>
    <numFmt numFmtId="208" formatCode="#,##0.000"/>
    <numFmt numFmtId="209" formatCode="&quot;£&quot;#,##0"/>
    <numFmt numFmtId="210" formatCode="[$€-2]\ #,##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9"/>
      <color indexed="12"/>
      <name val="Arial"/>
      <family val="2"/>
    </font>
    <font>
      <sz val="10"/>
      <color indexed="53"/>
      <name val="Arial"/>
      <family val="2"/>
    </font>
    <font>
      <sz val="9"/>
      <color indexed="53"/>
      <name val="Arial"/>
      <family val="2"/>
    </font>
    <font>
      <sz val="9"/>
      <color indexed="60"/>
      <name val="Arial"/>
      <family val="2"/>
    </font>
    <font>
      <sz val="8"/>
      <color indexed="14"/>
      <name val="Arial"/>
      <family val="2"/>
    </font>
    <font>
      <sz val="8"/>
      <color indexed="2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0"/>
    </font>
    <font>
      <sz val="8"/>
      <color indexed="16"/>
      <name val="Arial"/>
      <family val="0"/>
    </font>
    <font>
      <sz val="8"/>
      <color indexed="10"/>
      <name val="Arial"/>
      <family val="0"/>
    </font>
    <font>
      <sz val="8"/>
      <color indexed="60"/>
      <name val="Arial"/>
      <family val="0"/>
    </font>
    <font>
      <sz val="8"/>
      <color indexed="21"/>
      <name val="Arial"/>
      <family val="0"/>
    </font>
    <font>
      <sz val="8"/>
      <color indexed="53"/>
      <name val="Arial"/>
      <family val="0"/>
    </font>
    <font>
      <sz val="8"/>
      <color indexed="12"/>
      <name val="Arial"/>
      <family val="0"/>
    </font>
    <font>
      <b/>
      <sz val="10"/>
      <color indexed="20"/>
      <name val="Arial"/>
      <family val="2"/>
    </font>
    <font>
      <u val="single"/>
      <sz val="10"/>
      <color indexed="20"/>
      <name val="Arial"/>
      <family val="2"/>
    </font>
    <font>
      <b/>
      <sz val="10"/>
      <color indexed="53"/>
      <name val="Arial"/>
      <family val="0"/>
    </font>
    <font>
      <b/>
      <sz val="10"/>
      <color indexed="14"/>
      <name val="Arial"/>
      <family val="0"/>
    </font>
    <font>
      <sz val="9"/>
      <color indexed="14"/>
      <name val="Arial"/>
      <family val="0"/>
    </font>
    <font>
      <sz val="10"/>
      <color indexed="49"/>
      <name val="Arial"/>
      <family val="0"/>
    </font>
    <font>
      <sz val="8"/>
      <color indexed="49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202" fontId="1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02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202" fontId="0" fillId="2" borderId="0" xfId="0" applyNumberFormat="1" applyFill="1" applyAlignment="1">
      <alignment/>
    </xf>
    <xf numFmtId="202" fontId="8" fillId="2" borderId="0" xfId="0" applyNumberFormat="1" applyFont="1" applyFill="1" applyAlignment="1">
      <alignment/>
    </xf>
    <xf numFmtId="20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202" fontId="0" fillId="0" borderId="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left"/>
    </xf>
    <xf numFmtId="204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 horizontal="left"/>
    </xf>
    <xf numFmtId="3" fontId="0" fillId="0" borderId="2" xfId="0" applyNumberFormat="1" applyFont="1" applyFill="1" applyBorder="1" applyAlignment="1">
      <alignment/>
    </xf>
    <xf numFmtId="205" fontId="0" fillId="0" borderId="2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Border="1" applyAlignment="1">
      <alignment horizontal="left"/>
    </xf>
    <xf numFmtId="3" fontId="0" fillId="0" borderId="3" xfId="0" applyNumberFormat="1" applyBorder="1" applyAlignment="1">
      <alignment/>
    </xf>
    <xf numFmtId="20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3" fontId="11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/>
    </xf>
    <xf numFmtId="204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11" fillId="0" borderId="0" xfId="0" applyNumberFormat="1" applyFont="1" applyAlignment="1">
      <alignment/>
    </xf>
    <xf numFmtId="4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11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11" fillId="2" borderId="0" xfId="0" applyNumberFormat="1" applyFont="1" applyFill="1" applyAlignment="1" quotePrefix="1">
      <alignment/>
    </xf>
    <xf numFmtId="49" fontId="0" fillId="0" borderId="0" xfId="0" applyNumberFormat="1" applyFill="1" applyAlignment="1">
      <alignment/>
    </xf>
    <xf numFmtId="204" fontId="0" fillId="0" borderId="0" xfId="0" applyNumberFormat="1" applyFill="1" applyAlignment="1">
      <alignment/>
    </xf>
    <xf numFmtId="3" fontId="11" fillId="0" borderId="0" xfId="0" applyNumberFormat="1" applyFont="1" applyAlignment="1" quotePrefix="1">
      <alignment/>
    </xf>
    <xf numFmtId="49" fontId="0" fillId="2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20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1" fontId="0" fillId="0" borderId="0" xfId="0" applyNumberFormat="1" applyFill="1" applyBorder="1" applyAlignment="1">
      <alignment/>
    </xf>
    <xf numFmtId="3" fontId="0" fillId="2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11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9" fontId="0" fillId="0" borderId="0" xfId="19" applyNumberFormat="1" applyFont="1" applyFill="1">
      <alignment/>
      <protection/>
    </xf>
    <xf numFmtId="49" fontId="0" fillId="0" borderId="0" xfId="19" applyNumberFormat="1" applyFont="1" applyFill="1" applyAlignment="1">
      <alignment/>
      <protection/>
    </xf>
    <xf numFmtId="49" fontId="0" fillId="0" borderId="0" xfId="19" applyNumberFormat="1" applyFont="1" applyFill="1" applyAlignment="1">
      <alignment horizontal="center"/>
      <protection/>
    </xf>
    <xf numFmtId="49" fontId="1" fillId="0" borderId="3" xfId="0" applyNumberFormat="1" applyFont="1" applyFill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2" borderId="0" xfId="0" applyNumberForma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/>
    </xf>
    <xf numFmtId="204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0" borderId="0" xfId="19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2" borderId="0" xfId="0" applyNumberFormat="1" applyFill="1" applyAlignment="1">
      <alignment horizontal="left"/>
    </xf>
    <xf numFmtId="49" fontId="0" fillId="0" borderId="3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204" fontId="0" fillId="0" borderId="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204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2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204" fontId="17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8" fillId="0" borderId="0" xfId="0" applyFont="1" applyFill="1" applyAlignment="1">
      <alignment/>
    </xf>
    <xf numFmtId="3" fontId="0" fillId="0" borderId="2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 horizontal="left"/>
    </xf>
    <xf numFmtId="3" fontId="0" fillId="0" borderId="2" xfId="0" applyNumberFormat="1" applyBorder="1" applyAlignment="1">
      <alignment/>
    </xf>
    <xf numFmtId="204" fontId="0" fillId="0" borderId="2" xfId="0" applyNumberFormat="1" applyBorder="1" applyAlignment="1">
      <alignment/>
    </xf>
    <xf numFmtId="204" fontId="0" fillId="0" borderId="0" xfId="0" applyNumberFormat="1" applyBorder="1" applyAlignment="1">
      <alignment/>
    </xf>
    <xf numFmtId="49" fontId="19" fillId="0" borderId="0" xfId="0" applyNumberFormat="1" applyFont="1" applyFill="1" applyAlignment="1">
      <alignment/>
    </xf>
    <xf numFmtId="3" fontId="20" fillId="0" borderId="2" xfId="0" applyNumberFormat="1" applyFont="1" applyFill="1" applyBorder="1" applyAlignment="1">
      <alignment/>
    </xf>
    <xf numFmtId="49" fontId="20" fillId="0" borderId="2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3" fontId="21" fillId="0" borderId="2" xfId="0" applyNumberFormat="1" applyFont="1" applyFill="1" applyBorder="1" applyAlignment="1">
      <alignment/>
    </xf>
    <xf numFmtId="49" fontId="21" fillId="0" borderId="2" xfId="0" applyNumberFormat="1" applyFont="1" applyFill="1" applyBorder="1" applyAlignment="1">
      <alignment/>
    </xf>
    <xf numFmtId="49" fontId="21" fillId="0" borderId="2" xfId="0" applyNumberFormat="1" applyFont="1" applyFill="1" applyBorder="1" applyAlignment="1">
      <alignment horizontal="left"/>
    </xf>
    <xf numFmtId="204" fontId="0" fillId="0" borderId="2" xfId="0" applyNumberFormat="1" applyFont="1" applyBorder="1" applyAlignment="1">
      <alignment/>
    </xf>
    <xf numFmtId="204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49" fontId="11" fillId="0" borderId="0" xfId="0" applyNumberFormat="1" applyFont="1" applyFill="1" applyAlignment="1">
      <alignment/>
    </xf>
    <xf numFmtId="3" fontId="11" fillId="0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 horizontal="left"/>
    </xf>
    <xf numFmtId="3" fontId="10" fillId="0" borderId="2" xfId="0" applyNumberFormat="1" applyFont="1" applyBorder="1" applyAlignment="1">
      <alignment/>
    </xf>
    <xf numFmtId="204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22" fillId="0" borderId="0" xfId="0" applyNumberFormat="1" applyFont="1" applyFill="1" applyAlignment="1">
      <alignment/>
    </xf>
    <xf numFmtId="3" fontId="22" fillId="0" borderId="2" xfId="0" applyNumberFormat="1" applyFont="1" applyFill="1" applyBorder="1" applyAlignment="1">
      <alignment/>
    </xf>
    <xf numFmtId="49" fontId="22" fillId="0" borderId="2" xfId="0" applyNumberFormat="1" applyFont="1" applyFill="1" applyBorder="1" applyAlignment="1">
      <alignment/>
    </xf>
    <xf numFmtId="49" fontId="22" fillId="0" borderId="2" xfId="0" applyNumberFormat="1" applyFont="1" applyFill="1" applyBorder="1" applyAlignment="1">
      <alignment horizontal="left"/>
    </xf>
    <xf numFmtId="3" fontId="23" fillId="0" borderId="2" xfId="0" applyNumberFormat="1" applyFont="1" applyBorder="1" applyAlignment="1">
      <alignment/>
    </xf>
    <xf numFmtId="204" fontId="22" fillId="0" borderId="2" xfId="0" applyNumberFormat="1" applyFont="1" applyBorder="1" applyAlignment="1">
      <alignment/>
    </xf>
    <xf numFmtId="204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3" fontId="3" fillId="0" borderId="2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 horizontal="left"/>
    </xf>
    <xf numFmtId="3" fontId="24" fillId="0" borderId="2" xfId="0" applyNumberFormat="1" applyFont="1" applyBorder="1" applyAlignment="1">
      <alignment/>
    </xf>
    <xf numFmtId="204" fontId="3" fillId="0" borderId="2" xfId="0" applyNumberFormat="1" applyFont="1" applyBorder="1" applyAlignment="1">
      <alignment/>
    </xf>
    <xf numFmtId="204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25" fillId="0" borderId="0" xfId="0" applyNumberFormat="1" applyFont="1" applyFill="1" applyAlignment="1">
      <alignment/>
    </xf>
    <xf numFmtId="3" fontId="25" fillId="0" borderId="2" xfId="0" applyNumberFormat="1" applyFont="1" applyFill="1" applyBorder="1" applyAlignment="1">
      <alignment/>
    </xf>
    <xf numFmtId="49" fontId="25" fillId="0" borderId="2" xfId="0" applyNumberFormat="1" applyFont="1" applyFill="1" applyBorder="1" applyAlignment="1">
      <alignment/>
    </xf>
    <xf numFmtId="49" fontId="25" fillId="0" borderId="2" xfId="0" applyNumberFormat="1" applyFont="1" applyFill="1" applyBorder="1" applyAlignment="1">
      <alignment horizontal="left"/>
    </xf>
    <xf numFmtId="3" fontId="26" fillId="0" borderId="2" xfId="0" applyNumberFormat="1" applyFont="1" applyBorder="1" applyAlignment="1">
      <alignment/>
    </xf>
    <xf numFmtId="204" fontId="25" fillId="0" borderId="2" xfId="0" applyNumberFormat="1" applyFont="1" applyBorder="1" applyAlignment="1">
      <alignment/>
    </xf>
    <xf numFmtId="204" fontId="25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3" fontId="18" fillId="0" borderId="2" xfId="0" applyNumberFormat="1" applyFont="1" applyFill="1" applyBorder="1" applyAlignment="1">
      <alignment/>
    </xf>
    <xf numFmtId="49" fontId="18" fillId="0" borderId="2" xfId="0" applyNumberFormat="1" applyFont="1" applyFill="1" applyBorder="1" applyAlignment="1">
      <alignment/>
    </xf>
    <xf numFmtId="49" fontId="18" fillId="0" borderId="2" xfId="0" applyNumberFormat="1" applyFont="1" applyFill="1" applyBorder="1" applyAlignment="1">
      <alignment horizontal="left"/>
    </xf>
    <xf numFmtId="3" fontId="27" fillId="0" borderId="2" xfId="0" applyNumberFormat="1" applyFont="1" applyBorder="1" applyAlignment="1">
      <alignment/>
    </xf>
    <xf numFmtId="204" fontId="18" fillId="0" borderId="2" xfId="0" applyNumberFormat="1" applyFont="1" applyBorder="1" applyAlignment="1">
      <alignment/>
    </xf>
    <xf numFmtId="204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204" fontId="1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204" fontId="28" fillId="0" borderId="0" xfId="0" applyNumberFormat="1" applyFont="1" applyFill="1" applyAlignment="1">
      <alignment/>
    </xf>
    <xf numFmtId="204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204" fontId="17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3" fontId="29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204" fontId="17" fillId="2" borderId="0" xfId="0" applyNumberFormat="1" applyFont="1" applyFill="1" applyAlignment="1">
      <alignment/>
    </xf>
    <xf numFmtId="0" fontId="25" fillId="2" borderId="0" xfId="0" applyFont="1" applyFill="1" applyAlignment="1">
      <alignment/>
    </xf>
    <xf numFmtId="49" fontId="30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 horizontal="left"/>
    </xf>
    <xf numFmtId="3" fontId="31" fillId="0" borderId="0" xfId="0" applyNumberFormat="1" applyFont="1" applyFill="1" applyAlignment="1">
      <alignment/>
    </xf>
    <xf numFmtId="204" fontId="32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Alignment="1">
      <alignment horizontal="center"/>
    </xf>
    <xf numFmtId="3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21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Alignment="1">
      <alignment horizontal="left"/>
    </xf>
    <xf numFmtId="204" fontId="33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2" borderId="0" xfId="0" applyFont="1" applyFill="1" applyAlignment="1">
      <alignment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left"/>
    </xf>
    <xf numFmtId="204" fontId="33" fillId="2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204" fontId="34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9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/>
    </xf>
    <xf numFmtId="204" fontId="35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2" borderId="0" xfId="0" applyFont="1" applyFill="1" applyAlignment="1">
      <alignment/>
    </xf>
    <xf numFmtId="49" fontId="22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 horizontal="left"/>
    </xf>
    <xf numFmtId="204" fontId="35" fillId="2" borderId="0" xfId="0" applyNumberFormat="1" applyFont="1" applyFill="1" applyAlignment="1">
      <alignment/>
    </xf>
    <xf numFmtId="49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202" fontId="25" fillId="0" borderId="0" xfId="0" applyNumberFormat="1" applyFont="1" applyAlignment="1">
      <alignment/>
    </xf>
    <xf numFmtId="3" fontId="25" fillId="0" borderId="0" xfId="0" applyNumberFormat="1" applyFont="1" applyFill="1" applyAlignment="1">
      <alignment/>
    </xf>
    <xf numFmtId="204" fontId="36" fillId="0" borderId="0" xfId="0" applyNumberFormat="1" applyFont="1" applyFill="1" applyAlignment="1">
      <alignment/>
    </xf>
    <xf numFmtId="49" fontId="25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49" fontId="25" fillId="2" borderId="0" xfId="0" applyNumberFormat="1" applyFont="1" applyFill="1" applyAlignment="1">
      <alignment horizontal="left"/>
    </xf>
    <xf numFmtId="204" fontId="36" fillId="2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202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204" fontId="3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49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204" fontId="37" fillId="2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2" borderId="0" xfId="0" applyFont="1" applyFill="1" applyAlignment="1">
      <alignment/>
    </xf>
    <xf numFmtId="49" fontId="18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 horizontal="left"/>
    </xf>
    <xf numFmtId="204" fontId="34" fillId="2" borderId="0" xfId="0" applyNumberFormat="1" applyFont="1" applyFill="1" applyAlignment="1">
      <alignment/>
    </xf>
    <xf numFmtId="202" fontId="18" fillId="0" borderId="0" xfId="0" applyNumberFormat="1" applyFont="1" applyAlignment="1">
      <alignment/>
    </xf>
    <xf numFmtId="3" fontId="20" fillId="2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20" fillId="0" borderId="0" xfId="0" applyNumberFormat="1" applyFont="1" applyAlignment="1" quotePrefix="1">
      <alignment/>
    </xf>
    <xf numFmtId="3" fontId="38" fillId="0" borderId="3" xfId="0" applyNumberFormat="1" applyFont="1" applyFill="1" applyBorder="1" applyAlignment="1">
      <alignment/>
    </xf>
    <xf numFmtId="3" fontId="3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 quotePrefix="1">
      <alignment/>
    </xf>
    <xf numFmtId="3" fontId="20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3" fontId="20" fillId="0" borderId="0" xfId="0" applyNumberFormat="1" applyFont="1" applyFill="1" applyAlignment="1" quotePrefix="1">
      <alignment/>
    </xf>
    <xf numFmtId="3" fontId="20" fillId="0" borderId="0" xfId="19" applyNumberFormat="1" applyFont="1" applyFill="1">
      <alignment/>
      <protection/>
    </xf>
    <xf numFmtId="3" fontId="22" fillId="0" borderId="0" xfId="19" applyNumberFormat="1" applyFont="1" applyFill="1">
      <alignment/>
      <protection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 quotePrefix="1">
      <alignment/>
    </xf>
    <xf numFmtId="3" fontId="0" fillId="0" borderId="0" xfId="0" applyNumberFormat="1" applyFont="1" applyBorder="1" applyAlignment="1" quotePrefix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202" fontId="0" fillId="0" borderId="4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49" fontId="25" fillId="0" borderId="0" xfId="0" applyNumberFormat="1" applyFont="1" applyFill="1" applyAlignment="1">
      <alignment/>
    </xf>
    <xf numFmtId="3" fontId="25" fillId="0" borderId="0" xfId="0" applyNumberFormat="1" applyFont="1" applyFill="1" applyAlignment="1" quotePrefix="1">
      <alignment/>
    </xf>
    <xf numFmtId="49" fontId="25" fillId="0" borderId="0" xfId="0" applyNumberFormat="1" applyFont="1" applyFill="1" applyAlignment="1">
      <alignment horizontal="center"/>
    </xf>
    <xf numFmtId="204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Alignment="1" quotePrefix="1">
      <alignment/>
    </xf>
    <xf numFmtId="0" fontId="25" fillId="0" borderId="0" xfId="0" applyFont="1" applyBorder="1" applyAlignment="1">
      <alignment/>
    </xf>
    <xf numFmtId="49" fontId="40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left"/>
    </xf>
    <xf numFmtId="202" fontId="25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207" fontId="25" fillId="0" borderId="0" xfId="0" applyNumberFormat="1" applyFont="1" applyFill="1" applyBorder="1" applyAlignment="1">
      <alignment/>
    </xf>
    <xf numFmtId="208" fontId="25" fillId="0" borderId="0" xfId="0" applyNumberFormat="1" applyFont="1" applyFill="1" applyAlignment="1">
      <alignment/>
    </xf>
    <xf numFmtId="209" fontId="25" fillId="0" borderId="0" xfId="0" applyNumberFormat="1" applyFont="1" applyFill="1" applyAlignment="1">
      <alignment/>
    </xf>
    <xf numFmtId="3" fontId="21" fillId="0" borderId="0" xfId="0" applyNumberFormat="1" applyFont="1" applyAlignment="1" quotePrefix="1">
      <alignment/>
    </xf>
    <xf numFmtId="204" fontId="21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202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" fontId="42" fillId="0" borderId="0" xfId="0" applyNumberFormat="1" applyFont="1" applyFill="1" applyAlignment="1">
      <alignment/>
    </xf>
    <xf numFmtId="207" fontId="21" fillId="0" borderId="0" xfId="0" applyNumberFormat="1" applyFont="1" applyFill="1" applyBorder="1" applyAlignment="1">
      <alignment/>
    </xf>
    <xf numFmtId="210" fontId="21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3" fontId="38" fillId="2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3" fontId="18" fillId="0" borderId="0" xfId="0" applyNumberFormat="1" applyFont="1" applyAlignment="1" quotePrefix="1">
      <alignment/>
    </xf>
    <xf numFmtId="3" fontId="18" fillId="0" borderId="0" xfId="19" applyNumberFormat="1" applyFont="1" applyFill="1">
      <alignment/>
      <protection/>
    </xf>
    <xf numFmtId="3" fontId="25" fillId="0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40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0" fillId="2" borderId="0" xfId="0" applyNumberFormat="1" applyFill="1" applyAlignment="1">
      <alignment horizontal="left" shrinkToFit="1"/>
    </xf>
    <xf numFmtId="49" fontId="0" fillId="0" borderId="1" xfId="0" applyNumberFormat="1" applyBorder="1" applyAlignment="1">
      <alignment horizontal="left" shrinkToFit="1"/>
    </xf>
    <xf numFmtId="49" fontId="0" fillId="0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19" applyNumberFormat="1" applyFont="1" applyFill="1" applyAlignment="1">
      <alignment horizontal="left"/>
      <protection/>
    </xf>
    <xf numFmtId="49" fontId="0" fillId="2" borderId="0" xfId="0" applyNumberFormat="1" applyFont="1" applyFill="1" applyAlignment="1">
      <alignment horizontal="left"/>
    </xf>
    <xf numFmtId="49" fontId="0" fillId="0" borderId="0" xfId="0" applyNumberFormat="1" applyBorder="1" applyAlignment="1">
      <alignment horizontal="left" shrinkToFit="1"/>
    </xf>
    <xf numFmtId="49" fontId="0" fillId="2" borderId="0" xfId="0" applyNumberForma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2" xfId="0" applyNumberFormat="1" applyBorder="1" applyAlignment="1">
      <alignment horizontal="left"/>
    </xf>
    <xf numFmtId="49" fontId="19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0" fillId="0" borderId="0" xfId="0" applyNumberFormat="1" applyFont="1" applyFill="1" applyAlignment="1">
      <alignment horizontal="left"/>
    </xf>
    <xf numFmtId="49" fontId="0" fillId="0" borderId="4" xfId="0" applyNumberFormat="1" applyBorder="1" applyAlignment="1">
      <alignment horizontal="left"/>
    </xf>
    <xf numFmtId="49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204" fontId="21" fillId="0" borderId="0" xfId="0" applyNumberFormat="1" applyFont="1" applyAlignment="1">
      <alignment/>
    </xf>
    <xf numFmtId="1" fontId="21" fillId="0" borderId="0" xfId="0" applyNumberFormat="1" applyFont="1" applyFill="1" applyAlignment="1">
      <alignment/>
    </xf>
    <xf numFmtId="49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 horizontal="left"/>
    </xf>
    <xf numFmtId="204" fontId="21" fillId="2" borderId="0" xfId="0" applyNumberFormat="1" applyFont="1" applyFill="1" applyAlignment="1">
      <alignment/>
    </xf>
    <xf numFmtId="3" fontId="21" fillId="0" borderId="0" xfId="0" applyNumberFormat="1" applyFont="1" applyFill="1" applyAlignment="1" quotePrefix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 quotePrefix="1">
      <alignment/>
    </xf>
    <xf numFmtId="3" fontId="21" fillId="2" borderId="0" xfId="0" applyNumberFormat="1" applyFont="1" applyFill="1" applyAlignment="1">
      <alignment/>
    </xf>
    <xf numFmtId="49" fontId="43" fillId="0" borderId="0" xfId="0" applyNumberFormat="1" applyFont="1" applyFill="1" applyAlignment="1">
      <alignment/>
    </xf>
    <xf numFmtId="3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left"/>
    </xf>
    <xf numFmtId="49" fontId="43" fillId="0" borderId="0" xfId="0" applyNumberFormat="1" applyFont="1" applyAlignment="1">
      <alignment horizontal="center"/>
    </xf>
    <xf numFmtId="202" fontId="43" fillId="0" borderId="0" xfId="0" applyNumberFormat="1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Fill="1" applyAlignment="1">
      <alignment/>
    </xf>
    <xf numFmtId="204" fontId="44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3" fillId="2" borderId="0" xfId="0" applyFont="1" applyFill="1" applyAlignment="1">
      <alignment/>
    </xf>
    <xf numFmtId="49" fontId="43" fillId="2" borderId="0" xfId="0" applyNumberFormat="1" applyFont="1" applyFill="1" applyAlignment="1">
      <alignment/>
    </xf>
    <xf numFmtId="3" fontId="43" fillId="2" borderId="0" xfId="0" applyNumberFormat="1" applyFont="1" applyFill="1" applyAlignment="1">
      <alignment/>
    </xf>
    <xf numFmtId="49" fontId="43" fillId="2" borderId="0" xfId="0" applyNumberFormat="1" applyFont="1" applyFill="1" applyAlignment="1">
      <alignment horizontal="left"/>
    </xf>
    <xf numFmtId="49" fontId="43" fillId="2" borderId="0" xfId="0" applyNumberFormat="1" applyFont="1" applyFill="1" applyAlignment="1">
      <alignment horizontal="center"/>
    </xf>
    <xf numFmtId="204" fontId="44" fillId="2" borderId="0" xfId="0" applyNumberFormat="1" applyFont="1" applyFill="1" applyAlignment="1">
      <alignment/>
    </xf>
    <xf numFmtId="3" fontId="21" fillId="0" borderId="0" xfId="0" applyNumberFormat="1" applyFont="1" applyFill="1" applyBorder="1" applyAlignment="1">
      <alignment/>
    </xf>
    <xf numFmtId="204" fontId="28" fillId="0" borderId="0" xfId="0" applyNumberFormat="1" applyFont="1" applyFill="1" applyAlignment="1">
      <alignment/>
    </xf>
    <xf numFmtId="204" fontId="28" fillId="2" borderId="0" xfId="0" applyNumberFormat="1" applyFont="1" applyFill="1" applyAlignment="1">
      <alignment/>
    </xf>
    <xf numFmtId="208" fontId="21" fillId="0" borderId="0" xfId="0" applyNumberFormat="1" applyFont="1" applyFill="1" applyAlignment="1">
      <alignment/>
    </xf>
    <xf numFmtId="0" fontId="0" fillId="2" borderId="0" xfId="0" applyFill="1" applyAlignment="1">
      <alignment horizontal="center"/>
    </xf>
    <xf numFmtId="3" fontId="1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8"/>
  <sheetViews>
    <sheetView workbookViewId="0" topLeftCell="A1">
      <pane ySplit="5" topLeftCell="BM103" activePane="bottomLeft" state="frozen"/>
      <selection pane="topLeft" activeCell="A1" sqref="A1"/>
      <selection pane="bottomLeft" activeCell="L117" sqref="L117"/>
    </sheetView>
  </sheetViews>
  <sheetFormatPr defaultColWidth="9.140625" defaultRowHeight="12.75" zeroHeight="1"/>
  <cols>
    <col min="1" max="1" width="5.140625" style="1" customWidth="1"/>
    <col min="2" max="2" width="11.4218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61" customWidth="1"/>
    <col min="8" max="8" width="10.140625" style="6" customWidth="1"/>
    <col min="9" max="9" width="11.2812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8"/>
      <c r="B1" s="10"/>
      <c r="C1" s="11"/>
      <c r="D1" s="11"/>
      <c r="E1" s="12"/>
      <c r="F1" s="11"/>
      <c r="G1" s="375"/>
      <c r="H1" s="10"/>
      <c r="I1" s="4"/>
    </row>
    <row r="2" spans="1:9" ht="17.25" customHeight="1">
      <c r="A2" s="13"/>
      <c r="B2" s="429" t="s">
        <v>778</v>
      </c>
      <c r="C2" s="429"/>
      <c r="D2" s="429"/>
      <c r="E2" s="429"/>
      <c r="F2" s="429"/>
      <c r="G2" s="429"/>
      <c r="H2" s="429"/>
      <c r="I2" s="22"/>
    </row>
    <row r="3" spans="1:9" s="17" customFormat="1" ht="18" customHeight="1">
      <c r="A3" s="14"/>
      <c r="B3" s="15"/>
      <c r="C3" s="15"/>
      <c r="D3" s="15"/>
      <c r="E3" s="15"/>
      <c r="F3" s="15"/>
      <c r="G3" s="376"/>
      <c r="H3" s="15"/>
      <c r="I3" s="16"/>
    </row>
    <row r="4" spans="1:9" ht="15" customHeight="1">
      <c r="A4" s="13"/>
      <c r="B4" s="20" t="s">
        <v>2</v>
      </c>
      <c r="C4" s="19" t="s">
        <v>8</v>
      </c>
      <c r="D4" s="19" t="s">
        <v>3</v>
      </c>
      <c r="E4" s="19" t="s">
        <v>9</v>
      </c>
      <c r="F4" s="19" t="s">
        <v>4</v>
      </c>
      <c r="G4" s="377" t="s">
        <v>6</v>
      </c>
      <c r="H4" s="20" t="s">
        <v>5</v>
      </c>
      <c r="I4" s="21" t="s">
        <v>7</v>
      </c>
    </row>
    <row r="5" spans="1:13" ht="18.75" customHeight="1">
      <c r="A5" s="24"/>
      <c r="B5" s="24" t="s">
        <v>658</v>
      </c>
      <c r="C5" s="24"/>
      <c r="D5" s="24"/>
      <c r="E5" s="24"/>
      <c r="F5" s="28"/>
      <c r="G5" s="378"/>
      <c r="H5" s="25">
        <v>0</v>
      </c>
      <c r="I5" s="26">
        <v>470</v>
      </c>
      <c r="K5" t="s">
        <v>10</v>
      </c>
      <c r="L5" t="s">
        <v>11</v>
      </c>
      <c r="M5" s="2">
        <v>470</v>
      </c>
    </row>
    <row r="6" spans="2:13" ht="12.75">
      <c r="B6" s="29"/>
      <c r="C6" s="14"/>
      <c r="D6" s="14"/>
      <c r="E6" s="14"/>
      <c r="F6" s="30"/>
      <c r="I6" s="23"/>
      <c r="M6" s="2">
        <v>470</v>
      </c>
    </row>
    <row r="7" spans="4:13" ht="12.75">
      <c r="D7" s="14"/>
      <c r="F7" s="45"/>
      <c r="I7" s="23"/>
      <c r="M7" s="2">
        <v>470</v>
      </c>
    </row>
    <row r="8" spans="2:13" ht="12.75">
      <c r="B8" s="29"/>
      <c r="D8" s="14"/>
      <c r="F8" s="45"/>
      <c r="G8" s="124"/>
      <c r="I8" s="23"/>
      <c r="M8" s="2">
        <v>470</v>
      </c>
    </row>
    <row r="9" spans="1:13" s="17" customFormat="1" ht="12.75">
      <c r="A9" s="46"/>
      <c r="B9" s="47" t="s">
        <v>12</v>
      </c>
      <c r="C9" s="48"/>
      <c r="D9" s="48" t="s">
        <v>13</v>
      </c>
      <c r="E9" s="48" t="s">
        <v>14</v>
      </c>
      <c r="F9" s="49"/>
      <c r="G9" s="50"/>
      <c r="H9" s="47"/>
      <c r="I9" s="51" t="s">
        <v>15</v>
      </c>
      <c r="J9" s="52"/>
      <c r="K9" s="40"/>
      <c r="M9" s="2">
        <v>470</v>
      </c>
    </row>
    <row r="10" spans="1:13" s="17" customFormat="1" ht="12.75">
      <c r="A10" s="46"/>
      <c r="B10" s="47">
        <v>1208765</v>
      </c>
      <c r="C10" s="53"/>
      <c r="D10" s="48" t="s">
        <v>16</v>
      </c>
      <c r="E10" s="54" t="s">
        <v>17</v>
      </c>
      <c r="F10" s="55"/>
      <c r="G10" s="56"/>
      <c r="H10" s="57">
        <v>1208765</v>
      </c>
      <c r="I10" s="58">
        <v>2571.840425531915</v>
      </c>
      <c r="J10" s="40"/>
      <c r="K10" s="40"/>
      <c r="L10" s="40"/>
      <c r="M10" s="2">
        <v>470</v>
      </c>
    </row>
    <row r="11" spans="1:13" s="17" customFormat="1" ht="12.75">
      <c r="A11" s="46"/>
      <c r="B11" s="47">
        <v>469500</v>
      </c>
      <c r="C11" s="53"/>
      <c r="D11" s="48" t="s">
        <v>18</v>
      </c>
      <c r="E11" s="54" t="s">
        <v>19</v>
      </c>
      <c r="F11" s="55"/>
      <c r="G11" s="56"/>
      <c r="H11" s="57">
        <v>469500</v>
      </c>
      <c r="I11" s="58">
        <v>998.936170212766</v>
      </c>
      <c r="J11" s="40"/>
      <c r="K11" s="40"/>
      <c r="L11" s="40"/>
      <c r="M11" s="2">
        <v>470</v>
      </c>
    </row>
    <row r="12" spans="1:13" s="17" customFormat="1" ht="12.75">
      <c r="A12" s="46"/>
      <c r="B12" s="47">
        <v>1948070</v>
      </c>
      <c r="C12" s="53"/>
      <c r="D12" s="48" t="s">
        <v>20</v>
      </c>
      <c r="E12" s="54" t="s">
        <v>21</v>
      </c>
      <c r="F12" s="55"/>
      <c r="G12" s="56"/>
      <c r="H12" s="57">
        <v>1948070</v>
      </c>
      <c r="I12" s="58">
        <v>4144.829787234043</v>
      </c>
      <c r="J12" s="40"/>
      <c r="K12" s="40"/>
      <c r="L12" s="40"/>
      <c r="M12" s="2">
        <v>470</v>
      </c>
    </row>
    <row r="13" spans="1:13" s="17" customFormat="1" ht="12.75">
      <c r="A13" s="46"/>
      <c r="B13" s="47">
        <v>1258325</v>
      </c>
      <c r="C13" s="53"/>
      <c r="D13" s="48" t="s">
        <v>22</v>
      </c>
      <c r="E13" s="54" t="s">
        <v>23</v>
      </c>
      <c r="F13" s="55"/>
      <c r="G13" s="56"/>
      <c r="H13" s="57">
        <v>1258325</v>
      </c>
      <c r="I13" s="58">
        <v>2677.2872340425533</v>
      </c>
      <c r="J13" s="40"/>
      <c r="K13" s="40"/>
      <c r="L13" s="40"/>
      <c r="M13" s="2">
        <v>470</v>
      </c>
    </row>
    <row r="14" spans="1:13" s="17" customFormat="1" ht="12.75">
      <c r="A14" s="46"/>
      <c r="B14" s="47">
        <v>251300</v>
      </c>
      <c r="C14" s="53"/>
      <c r="D14" s="48" t="s">
        <v>24</v>
      </c>
      <c r="E14" s="54" t="s">
        <v>776</v>
      </c>
      <c r="F14" s="55"/>
      <c r="G14" s="56"/>
      <c r="H14" s="57">
        <v>251300</v>
      </c>
      <c r="I14" s="58">
        <v>534.6808510638298</v>
      </c>
      <c r="J14" s="40"/>
      <c r="K14" s="40"/>
      <c r="L14" s="40"/>
      <c r="M14" s="2">
        <v>470</v>
      </c>
    </row>
    <row r="15" spans="1:13" s="17" customFormat="1" ht="12.75">
      <c r="A15" s="46"/>
      <c r="B15" s="47">
        <v>902100</v>
      </c>
      <c r="C15" s="53"/>
      <c r="D15" s="48" t="s">
        <v>25</v>
      </c>
      <c r="E15" s="53" t="s">
        <v>26</v>
      </c>
      <c r="F15" s="55"/>
      <c r="G15" s="56" t="s">
        <v>27</v>
      </c>
      <c r="H15" s="57">
        <v>902100</v>
      </c>
      <c r="I15" s="58">
        <v>1919.3617021276596</v>
      </c>
      <c r="J15" s="40"/>
      <c r="K15" s="40"/>
      <c r="L15" s="40"/>
      <c r="M15" s="2">
        <v>470</v>
      </c>
    </row>
    <row r="16" spans="1:13" s="17" customFormat="1" ht="12.75">
      <c r="A16" s="46"/>
      <c r="B16" s="47">
        <v>1815387</v>
      </c>
      <c r="C16" s="53"/>
      <c r="D16" s="48" t="s">
        <v>28</v>
      </c>
      <c r="E16" s="53"/>
      <c r="F16" s="55"/>
      <c r="G16" s="56"/>
      <c r="H16" s="57">
        <v>1815387</v>
      </c>
      <c r="I16" s="58">
        <v>3862.5255319148937</v>
      </c>
      <c r="J16" s="40"/>
      <c r="K16" s="40"/>
      <c r="L16" s="40"/>
      <c r="M16" s="2">
        <v>470</v>
      </c>
    </row>
    <row r="17" spans="1:13" ht="12.75">
      <c r="A17" s="59"/>
      <c r="B17" s="47">
        <v>7853447</v>
      </c>
      <c r="C17" s="48" t="s">
        <v>777</v>
      </c>
      <c r="D17" s="53"/>
      <c r="E17" s="53"/>
      <c r="F17" s="55"/>
      <c r="G17" s="56"/>
      <c r="H17" s="57">
        <v>0</v>
      </c>
      <c r="I17" s="58">
        <v>16709.46170212766</v>
      </c>
      <c r="J17" s="2"/>
      <c r="K17" s="2"/>
      <c r="L17" s="2"/>
      <c r="M17" s="2">
        <v>470</v>
      </c>
    </row>
    <row r="18" spans="2:13" ht="12.75">
      <c r="B18" s="41"/>
      <c r="F18" s="60"/>
      <c r="I18" s="23"/>
      <c r="M18" s="2">
        <v>470</v>
      </c>
    </row>
    <row r="19" spans="1:13" s="70" customFormat="1" ht="13.5" thickBot="1">
      <c r="A19" s="62"/>
      <c r="B19" s="63">
        <v>7853447</v>
      </c>
      <c r="C19" s="64" t="s">
        <v>29</v>
      </c>
      <c r="D19" s="65"/>
      <c r="E19" s="65"/>
      <c r="F19" s="66"/>
      <c r="G19" s="67"/>
      <c r="H19" s="68"/>
      <c r="I19" s="69"/>
      <c r="M19" s="2">
        <v>470</v>
      </c>
    </row>
    <row r="20" spans="4:13" ht="12.75">
      <c r="D20" s="14"/>
      <c r="F20" s="45"/>
      <c r="I20" s="23"/>
      <c r="M20" s="2">
        <v>470</v>
      </c>
    </row>
    <row r="21" spans="4:13" ht="12.75">
      <c r="D21" s="14"/>
      <c r="F21" s="45"/>
      <c r="I21" s="23"/>
      <c r="M21" s="2">
        <v>470</v>
      </c>
    </row>
    <row r="22" spans="1:13" s="70" customFormat="1" ht="13.5" thickBot="1">
      <c r="A22" s="62"/>
      <c r="B22" s="71">
        <v>1208765</v>
      </c>
      <c r="C22" s="62"/>
      <c r="D22" s="72" t="s">
        <v>16</v>
      </c>
      <c r="E22" s="65"/>
      <c r="F22" s="66"/>
      <c r="G22" s="67"/>
      <c r="H22" s="73">
        <v>-1208765</v>
      </c>
      <c r="I22" s="69">
        <v>2571.840425531915</v>
      </c>
      <c r="M22" s="2">
        <v>470</v>
      </c>
    </row>
    <row r="23" spans="4:13" ht="12.75">
      <c r="D23" s="14"/>
      <c r="F23" s="45"/>
      <c r="H23" s="6">
        <v>0</v>
      </c>
      <c r="I23" s="23">
        <v>0</v>
      </c>
      <c r="M23" s="2">
        <v>470</v>
      </c>
    </row>
    <row r="24" spans="4:13" ht="12.75">
      <c r="D24" s="14"/>
      <c r="F24" s="45"/>
      <c r="H24" s="6">
        <v>0</v>
      </c>
      <c r="I24" s="23">
        <v>0</v>
      </c>
      <c r="M24" s="2">
        <v>470</v>
      </c>
    </row>
    <row r="25" spans="1:13" s="81" customFormat="1" ht="12.75">
      <c r="A25" s="13"/>
      <c r="B25" s="74">
        <v>38450</v>
      </c>
      <c r="C25" s="75" t="s">
        <v>30</v>
      </c>
      <c r="D25" s="76" t="s">
        <v>31</v>
      </c>
      <c r="E25" s="75" t="s">
        <v>32</v>
      </c>
      <c r="F25" s="77" t="s">
        <v>33</v>
      </c>
      <c r="G25" s="78" t="s">
        <v>34</v>
      </c>
      <c r="H25" s="79"/>
      <c r="I25" s="80">
        <v>81.80851063829788</v>
      </c>
      <c r="J25" s="80"/>
      <c r="K25" s="80"/>
      <c r="M25" s="2">
        <v>470</v>
      </c>
    </row>
    <row r="26" spans="2:13" ht="12.75">
      <c r="B26" s="82"/>
      <c r="D26" s="14"/>
      <c r="F26" s="45"/>
      <c r="H26" s="6">
        <v>0</v>
      </c>
      <c r="I26" s="23">
        <v>0</v>
      </c>
      <c r="M26" s="2">
        <v>470</v>
      </c>
    </row>
    <row r="27" spans="1:13" s="81" customFormat="1" ht="12.75">
      <c r="A27" s="13"/>
      <c r="B27" s="74">
        <v>34900</v>
      </c>
      <c r="C27" s="75" t="s">
        <v>61</v>
      </c>
      <c r="D27" s="76" t="s">
        <v>31</v>
      </c>
      <c r="E27" s="75" t="s">
        <v>62</v>
      </c>
      <c r="F27" s="77" t="s">
        <v>63</v>
      </c>
      <c r="G27" s="78" t="s">
        <v>34</v>
      </c>
      <c r="H27" s="79"/>
      <c r="I27" s="80">
        <v>74.25531914893617</v>
      </c>
      <c r="J27" s="80"/>
      <c r="K27" s="80"/>
      <c r="M27" s="2">
        <v>470</v>
      </c>
    </row>
    <row r="28" spans="2:13" ht="12.75">
      <c r="B28" s="82"/>
      <c r="D28" s="14"/>
      <c r="F28" s="45"/>
      <c r="H28" s="6">
        <v>0</v>
      </c>
      <c r="I28" s="23">
        <v>0</v>
      </c>
      <c r="M28" s="2">
        <v>470</v>
      </c>
    </row>
    <row r="29" spans="1:13" s="81" customFormat="1" ht="12.75">
      <c r="A29" s="13"/>
      <c r="B29" s="74">
        <v>12800</v>
      </c>
      <c r="C29" s="75" t="s">
        <v>76</v>
      </c>
      <c r="D29" s="76">
        <v>40182</v>
      </c>
      <c r="E29" s="75" t="s">
        <v>77</v>
      </c>
      <c r="F29" s="77" t="s">
        <v>78</v>
      </c>
      <c r="G29" s="78" t="s">
        <v>34</v>
      </c>
      <c r="H29" s="79"/>
      <c r="I29" s="80">
        <v>27.23404255319149</v>
      </c>
      <c r="J29" s="80"/>
      <c r="K29" s="80"/>
      <c r="M29" s="2">
        <v>470</v>
      </c>
    </row>
    <row r="30" spans="2:13" ht="12.75">
      <c r="B30" s="82"/>
      <c r="C30" s="3"/>
      <c r="F30" s="45"/>
      <c r="H30" s="6">
        <v>0</v>
      </c>
      <c r="I30" s="23">
        <v>0</v>
      </c>
      <c r="M30" s="2">
        <v>470</v>
      </c>
    </row>
    <row r="31" spans="1:13" s="81" customFormat="1" ht="12.75">
      <c r="A31" s="13"/>
      <c r="B31" s="74">
        <v>35500</v>
      </c>
      <c r="C31" s="75" t="s">
        <v>86</v>
      </c>
      <c r="D31" s="76" t="s">
        <v>87</v>
      </c>
      <c r="E31" s="75" t="s">
        <v>32</v>
      </c>
      <c r="F31" s="77" t="s">
        <v>88</v>
      </c>
      <c r="G31" s="78" t="s">
        <v>89</v>
      </c>
      <c r="H31" s="79"/>
      <c r="I31" s="80">
        <v>75.53191489361703</v>
      </c>
      <c r="J31" s="80"/>
      <c r="K31" s="80"/>
      <c r="M31" s="2">
        <v>470</v>
      </c>
    </row>
    <row r="32" spans="2:13" ht="12.75">
      <c r="B32" s="92"/>
      <c r="F32" s="45"/>
      <c r="H32" s="6">
        <v>0</v>
      </c>
      <c r="I32" s="23">
        <v>0</v>
      </c>
      <c r="M32" s="2">
        <v>470</v>
      </c>
    </row>
    <row r="33" spans="1:13" s="81" customFormat="1" ht="12.75">
      <c r="A33" s="13"/>
      <c r="B33" s="74">
        <v>48800</v>
      </c>
      <c r="C33" s="75" t="s">
        <v>100</v>
      </c>
      <c r="D33" s="76" t="s">
        <v>101</v>
      </c>
      <c r="E33" s="75" t="s">
        <v>102</v>
      </c>
      <c r="F33" s="77" t="s">
        <v>103</v>
      </c>
      <c r="G33" s="78" t="s">
        <v>104</v>
      </c>
      <c r="H33" s="79"/>
      <c r="I33" s="80">
        <v>103.82978723404256</v>
      </c>
      <c r="J33" s="80"/>
      <c r="K33" s="80"/>
      <c r="M33" s="2">
        <v>470</v>
      </c>
    </row>
    <row r="34" spans="2:13" ht="12.75">
      <c r="B34" s="82"/>
      <c r="F34" s="45"/>
      <c r="H34" s="6">
        <v>0</v>
      </c>
      <c r="I34" s="23">
        <v>0</v>
      </c>
      <c r="M34" s="2">
        <v>470</v>
      </c>
    </row>
    <row r="35" spans="1:13" s="81" customFormat="1" ht="12.75">
      <c r="A35" s="13"/>
      <c r="B35" s="74">
        <v>4500</v>
      </c>
      <c r="C35" s="75" t="s">
        <v>126</v>
      </c>
      <c r="D35" s="76" t="s">
        <v>127</v>
      </c>
      <c r="E35" s="75" t="s">
        <v>128</v>
      </c>
      <c r="F35" s="77" t="s">
        <v>129</v>
      </c>
      <c r="G35" s="78" t="s">
        <v>34</v>
      </c>
      <c r="H35" s="79"/>
      <c r="I35" s="80">
        <v>9.574468085106384</v>
      </c>
      <c r="J35" s="80"/>
      <c r="K35" s="80"/>
      <c r="M35" s="2">
        <v>470</v>
      </c>
    </row>
    <row r="36" spans="2:13" ht="12.75">
      <c r="B36" s="92"/>
      <c r="F36" s="45"/>
      <c r="H36" s="6">
        <v>0</v>
      </c>
      <c r="I36" s="23">
        <v>0</v>
      </c>
      <c r="M36" s="2">
        <v>470</v>
      </c>
    </row>
    <row r="37" spans="1:13" s="81" customFormat="1" ht="12.75">
      <c r="A37" s="13"/>
      <c r="B37" s="74">
        <v>44700</v>
      </c>
      <c r="C37" s="75" t="s">
        <v>134</v>
      </c>
      <c r="D37" s="76" t="s">
        <v>127</v>
      </c>
      <c r="E37" s="75" t="s">
        <v>128</v>
      </c>
      <c r="F37" s="77" t="s">
        <v>129</v>
      </c>
      <c r="G37" s="78" t="s">
        <v>34</v>
      </c>
      <c r="H37" s="79"/>
      <c r="I37" s="80">
        <v>95.1063829787234</v>
      </c>
      <c r="J37" s="80"/>
      <c r="K37" s="80"/>
      <c r="M37" s="2">
        <v>470</v>
      </c>
    </row>
    <row r="38" spans="2:13" ht="12.75">
      <c r="B38" s="82"/>
      <c r="F38" s="45"/>
      <c r="H38" s="6">
        <v>0</v>
      </c>
      <c r="I38" s="23">
        <v>0</v>
      </c>
      <c r="M38" s="2">
        <v>470</v>
      </c>
    </row>
    <row r="39" spans="1:13" s="81" customFormat="1" ht="12.75">
      <c r="A39" s="13"/>
      <c r="B39" s="74">
        <v>40100</v>
      </c>
      <c r="C39" s="75" t="s">
        <v>146</v>
      </c>
      <c r="D39" s="76" t="s">
        <v>147</v>
      </c>
      <c r="E39" s="75" t="s">
        <v>102</v>
      </c>
      <c r="F39" s="77" t="s">
        <v>148</v>
      </c>
      <c r="G39" s="78" t="s">
        <v>34</v>
      </c>
      <c r="H39" s="79"/>
      <c r="I39" s="80">
        <v>85.31914893617021</v>
      </c>
      <c r="J39" s="80"/>
      <c r="K39" s="80"/>
      <c r="M39" s="2">
        <v>470</v>
      </c>
    </row>
    <row r="40" spans="2:13" ht="12.75">
      <c r="B40" s="82"/>
      <c r="F40" s="45"/>
      <c r="H40" s="6">
        <v>0</v>
      </c>
      <c r="I40" s="23">
        <v>0</v>
      </c>
      <c r="M40" s="2">
        <v>470</v>
      </c>
    </row>
    <row r="41" spans="1:13" s="81" customFormat="1" ht="12.75">
      <c r="A41" s="13"/>
      <c r="B41" s="74">
        <v>39450</v>
      </c>
      <c r="C41" s="75" t="s">
        <v>165</v>
      </c>
      <c r="D41" s="76" t="s">
        <v>166</v>
      </c>
      <c r="E41" s="75" t="s">
        <v>102</v>
      </c>
      <c r="F41" s="77" t="s">
        <v>167</v>
      </c>
      <c r="G41" s="78" t="s">
        <v>104</v>
      </c>
      <c r="H41" s="79"/>
      <c r="I41" s="80">
        <v>83.93617021276596</v>
      </c>
      <c r="J41" s="80"/>
      <c r="K41" s="80"/>
      <c r="M41" s="2">
        <v>470</v>
      </c>
    </row>
    <row r="42" spans="2:13" ht="12.75">
      <c r="B42" s="82"/>
      <c r="F42" s="45"/>
      <c r="H42" s="6">
        <v>0</v>
      </c>
      <c r="I42" s="23">
        <v>0</v>
      </c>
      <c r="M42" s="2">
        <v>470</v>
      </c>
    </row>
    <row r="43" spans="1:13" s="81" customFormat="1" ht="12.75">
      <c r="A43" s="13"/>
      <c r="B43" s="74">
        <v>29300</v>
      </c>
      <c r="C43" s="75" t="s">
        <v>178</v>
      </c>
      <c r="D43" s="76" t="s">
        <v>179</v>
      </c>
      <c r="E43" s="75" t="s">
        <v>102</v>
      </c>
      <c r="F43" s="77" t="s">
        <v>167</v>
      </c>
      <c r="G43" s="78" t="s">
        <v>104</v>
      </c>
      <c r="H43" s="79"/>
      <c r="I43" s="80">
        <v>62.340425531914896</v>
      </c>
      <c r="J43" s="80"/>
      <c r="K43" s="80"/>
      <c r="M43" s="2">
        <v>470</v>
      </c>
    </row>
    <row r="44" spans="2:13" ht="12.75">
      <c r="B44" s="82"/>
      <c r="F44" s="45"/>
      <c r="H44" s="6">
        <v>0</v>
      </c>
      <c r="I44" s="23">
        <v>0</v>
      </c>
      <c r="M44" s="2">
        <v>470</v>
      </c>
    </row>
    <row r="45" spans="1:13" s="81" customFormat="1" ht="12.75">
      <c r="A45" s="13"/>
      <c r="B45" s="74">
        <v>7500</v>
      </c>
      <c r="C45" s="75" t="s">
        <v>186</v>
      </c>
      <c r="D45" s="76" t="s">
        <v>187</v>
      </c>
      <c r="E45" s="75" t="s">
        <v>128</v>
      </c>
      <c r="F45" s="77" t="s">
        <v>129</v>
      </c>
      <c r="G45" s="78" t="s">
        <v>34</v>
      </c>
      <c r="H45" s="79"/>
      <c r="I45" s="80">
        <v>15.957446808510639</v>
      </c>
      <c r="J45" s="80"/>
      <c r="K45" s="80"/>
      <c r="M45" s="2">
        <v>470</v>
      </c>
    </row>
    <row r="46" spans="2:13" ht="12.75">
      <c r="B46" s="82"/>
      <c r="F46" s="45"/>
      <c r="H46" s="6">
        <v>0</v>
      </c>
      <c r="I46" s="23">
        <v>0</v>
      </c>
      <c r="M46" s="2">
        <v>470</v>
      </c>
    </row>
    <row r="47" spans="1:13" s="81" customFormat="1" ht="12.75">
      <c r="A47" s="13"/>
      <c r="B47" s="74">
        <v>85100</v>
      </c>
      <c r="C47" s="75" t="s">
        <v>193</v>
      </c>
      <c r="D47" s="76" t="s">
        <v>194</v>
      </c>
      <c r="E47" s="75" t="s">
        <v>195</v>
      </c>
      <c r="F47" s="77" t="s">
        <v>196</v>
      </c>
      <c r="G47" s="78" t="s">
        <v>89</v>
      </c>
      <c r="H47" s="79"/>
      <c r="I47" s="80">
        <v>181.06382978723406</v>
      </c>
      <c r="J47" s="80"/>
      <c r="K47" s="80"/>
      <c r="M47" s="2">
        <v>470</v>
      </c>
    </row>
    <row r="48" spans="2:13" ht="12.75">
      <c r="B48" s="82"/>
      <c r="F48" s="45"/>
      <c r="H48" s="6">
        <v>0</v>
      </c>
      <c r="I48" s="23">
        <v>0</v>
      </c>
      <c r="M48" s="2">
        <v>470</v>
      </c>
    </row>
    <row r="49" spans="1:13" s="81" customFormat="1" ht="12.75">
      <c r="A49" s="13"/>
      <c r="B49" s="74">
        <v>23600</v>
      </c>
      <c r="C49" s="75" t="s">
        <v>209</v>
      </c>
      <c r="D49" s="76" t="s">
        <v>210</v>
      </c>
      <c r="E49" s="75" t="s">
        <v>32</v>
      </c>
      <c r="F49" s="77" t="s">
        <v>88</v>
      </c>
      <c r="G49" s="78" t="s">
        <v>34</v>
      </c>
      <c r="H49" s="79"/>
      <c r="I49" s="80">
        <v>50.212765957446805</v>
      </c>
      <c r="J49" s="80"/>
      <c r="K49" s="80"/>
      <c r="M49" s="2">
        <v>470</v>
      </c>
    </row>
    <row r="50" spans="2:13" ht="12.75">
      <c r="B50" s="82"/>
      <c r="F50" s="45"/>
      <c r="H50" s="6">
        <v>0</v>
      </c>
      <c r="I50" s="23">
        <v>0</v>
      </c>
      <c r="M50" s="2">
        <v>470</v>
      </c>
    </row>
    <row r="51" spans="1:13" s="81" customFormat="1" ht="12.75">
      <c r="A51" s="13"/>
      <c r="B51" s="74">
        <v>15950</v>
      </c>
      <c r="C51" s="75" t="s">
        <v>221</v>
      </c>
      <c r="D51" s="76" t="s">
        <v>222</v>
      </c>
      <c r="E51" s="75" t="s">
        <v>32</v>
      </c>
      <c r="F51" s="77" t="s">
        <v>88</v>
      </c>
      <c r="G51" s="78" t="s">
        <v>89</v>
      </c>
      <c r="H51" s="79"/>
      <c r="I51" s="80">
        <v>33.93617021276596</v>
      </c>
      <c r="J51" s="80"/>
      <c r="K51" s="80"/>
      <c r="M51" s="2">
        <v>470</v>
      </c>
    </row>
    <row r="52" spans="2:13" ht="12.75">
      <c r="B52" s="82"/>
      <c r="F52" s="45"/>
      <c r="H52" s="6">
        <v>0</v>
      </c>
      <c r="I52" s="23">
        <v>0</v>
      </c>
      <c r="M52" s="2">
        <v>470</v>
      </c>
    </row>
    <row r="53" spans="1:13" s="81" customFormat="1" ht="12.75">
      <c r="A53" s="13"/>
      <c r="B53" s="74">
        <v>50300</v>
      </c>
      <c r="C53" s="75" t="s">
        <v>228</v>
      </c>
      <c r="D53" s="76" t="s">
        <v>229</v>
      </c>
      <c r="E53" s="75" t="s">
        <v>32</v>
      </c>
      <c r="F53" s="77" t="s">
        <v>88</v>
      </c>
      <c r="G53" s="78" t="s">
        <v>89</v>
      </c>
      <c r="H53" s="79"/>
      <c r="I53" s="80">
        <v>107.02127659574468</v>
      </c>
      <c r="J53" s="80"/>
      <c r="K53" s="80"/>
      <c r="M53" s="2">
        <v>470</v>
      </c>
    </row>
    <row r="54" spans="2:13" ht="12.75">
      <c r="B54" s="82"/>
      <c r="F54" s="45"/>
      <c r="H54" s="6">
        <v>0</v>
      </c>
      <c r="I54" s="23">
        <v>0</v>
      </c>
      <c r="M54" s="2">
        <v>470</v>
      </c>
    </row>
    <row r="55" spans="1:13" s="81" customFormat="1" ht="12.75">
      <c r="A55" s="13"/>
      <c r="B55" s="74">
        <v>75800</v>
      </c>
      <c r="C55" s="75" t="s">
        <v>245</v>
      </c>
      <c r="D55" s="76" t="s">
        <v>246</v>
      </c>
      <c r="E55" s="75" t="s">
        <v>128</v>
      </c>
      <c r="F55" s="77" t="s">
        <v>129</v>
      </c>
      <c r="G55" s="78" t="s">
        <v>247</v>
      </c>
      <c r="H55" s="79"/>
      <c r="I55" s="80">
        <v>161.27659574468086</v>
      </c>
      <c r="J55" s="80"/>
      <c r="K55" s="80"/>
      <c r="M55" s="2">
        <v>470</v>
      </c>
    </row>
    <row r="56" spans="2:13" ht="12.75">
      <c r="B56" s="82"/>
      <c r="D56" s="14"/>
      <c r="F56" s="45"/>
      <c r="H56" s="6">
        <v>0</v>
      </c>
      <c r="I56" s="23">
        <v>0</v>
      </c>
      <c r="M56" s="2">
        <v>470</v>
      </c>
    </row>
    <row r="57" spans="1:13" s="81" customFormat="1" ht="12.75">
      <c r="A57" s="13"/>
      <c r="B57" s="74">
        <v>622015</v>
      </c>
      <c r="C57" s="13" t="s">
        <v>278</v>
      </c>
      <c r="D57" s="13"/>
      <c r="E57" s="13"/>
      <c r="F57" s="83"/>
      <c r="G57" s="127"/>
      <c r="H57" s="84">
        <v>0</v>
      </c>
      <c r="I57" s="80">
        <v>1323.436170212766</v>
      </c>
      <c r="M57" s="2">
        <v>470</v>
      </c>
    </row>
    <row r="58" spans="6:13" ht="12.75">
      <c r="F58" s="45"/>
      <c r="H58" s="6">
        <v>0</v>
      </c>
      <c r="I58" s="23">
        <v>0</v>
      </c>
      <c r="M58" s="2">
        <v>470</v>
      </c>
    </row>
    <row r="59" spans="6:13" ht="12.75">
      <c r="F59" s="45"/>
      <c r="H59" s="6">
        <v>0</v>
      </c>
      <c r="I59" s="23">
        <v>0</v>
      </c>
      <c r="M59" s="2">
        <v>470</v>
      </c>
    </row>
    <row r="60" spans="6:13" ht="12.75">
      <c r="F60" s="45"/>
      <c r="H60" s="6">
        <v>0</v>
      </c>
      <c r="I60" s="23">
        <v>0</v>
      </c>
      <c r="M60" s="2">
        <v>470</v>
      </c>
    </row>
    <row r="61" spans="6:13" ht="12.75">
      <c r="F61" s="45"/>
      <c r="H61" s="6">
        <v>0</v>
      </c>
      <c r="I61" s="23">
        <v>0</v>
      </c>
      <c r="M61" s="2">
        <v>470</v>
      </c>
    </row>
    <row r="62" spans="1:13" ht="13.5" thickBot="1">
      <c r="A62" s="62"/>
      <c r="B62" s="71">
        <v>469500</v>
      </c>
      <c r="C62" s="62"/>
      <c r="D62" s="72" t="s">
        <v>279</v>
      </c>
      <c r="E62" s="65"/>
      <c r="F62" s="66"/>
      <c r="G62" s="67"/>
      <c r="H62" s="68">
        <v>0</v>
      </c>
      <c r="I62" s="69">
        <v>998.936170212766</v>
      </c>
      <c r="J62" s="70"/>
      <c r="K62" s="70"/>
      <c r="L62" s="70"/>
      <c r="M62" s="2">
        <v>470</v>
      </c>
    </row>
    <row r="63" spans="4:13" ht="12.75">
      <c r="D63" s="14"/>
      <c r="F63" s="45"/>
      <c r="H63" s="6">
        <v>0</v>
      </c>
      <c r="I63" s="23">
        <v>0</v>
      </c>
      <c r="M63" s="2">
        <v>470</v>
      </c>
    </row>
    <row r="64" spans="4:13" ht="12.75">
      <c r="D64" s="14"/>
      <c r="F64" s="45"/>
      <c r="H64" s="6">
        <v>0</v>
      </c>
      <c r="I64" s="23">
        <v>0</v>
      </c>
      <c r="M64" s="2">
        <v>470</v>
      </c>
    </row>
    <row r="65" spans="1:13" s="81" customFormat="1" ht="12.75">
      <c r="A65" s="13"/>
      <c r="B65" s="100">
        <v>119500</v>
      </c>
      <c r="C65" s="75" t="s">
        <v>178</v>
      </c>
      <c r="D65" s="76" t="s">
        <v>280</v>
      </c>
      <c r="E65" s="75" t="s">
        <v>102</v>
      </c>
      <c r="F65" s="77" t="s">
        <v>167</v>
      </c>
      <c r="G65" s="78" t="s">
        <v>104</v>
      </c>
      <c r="H65" s="79"/>
      <c r="I65" s="80">
        <v>254.25531914893617</v>
      </c>
      <c r="J65" s="80"/>
      <c r="K65" s="80"/>
      <c r="M65" s="2">
        <v>470</v>
      </c>
    </row>
    <row r="66" spans="6:13" ht="12.75">
      <c r="F66" s="45"/>
      <c r="H66" s="6">
        <v>0</v>
      </c>
      <c r="I66" s="23">
        <v>0</v>
      </c>
      <c r="M66" s="2">
        <v>470</v>
      </c>
    </row>
    <row r="67" spans="1:13" s="81" customFormat="1" ht="12.75">
      <c r="A67" s="13"/>
      <c r="B67" s="280">
        <v>350000</v>
      </c>
      <c r="C67" s="13" t="s">
        <v>278</v>
      </c>
      <c r="D67" s="13"/>
      <c r="E67" s="13"/>
      <c r="F67" s="83"/>
      <c r="G67" s="127"/>
      <c r="H67" s="84">
        <v>0</v>
      </c>
      <c r="I67" s="80">
        <v>744.6808510638298</v>
      </c>
      <c r="M67" s="2">
        <v>470</v>
      </c>
    </row>
    <row r="68" spans="2:13" ht="12.75">
      <c r="B68" s="32"/>
      <c r="C68" s="14"/>
      <c r="D68" s="14"/>
      <c r="E68" s="14"/>
      <c r="F68" s="30"/>
      <c r="H68" s="6">
        <v>0</v>
      </c>
      <c r="I68" s="23">
        <v>0</v>
      </c>
      <c r="M68" s="2">
        <v>470</v>
      </c>
    </row>
    <row r="69" spans="2:13" ht="12.75">
      <c r="B69" s="41"/>
      <c r="D69" s="14"/>
      <c r="H69" s="6">
        <v>0</v>
      </c>
      <c r="I69" s="23">
        <v>0</v>
      </c>
      <c r="M69" s="2">
        <v>470</v>
      </c>
    </row>
    <row r="70" spans="2:13" ht="12.75">
      <c r="B70" s="32"/>
      <c r="D70" s="14"/>
      <c r="G70" s="124"/>
      <c r="H70" s="6">
        <v>0</v>
      </c>
      <c r="I70" s="23">
        <v>0</v>
      </c>
      <c r="M70" s="2">
        <v>470</v>
      </c>
    </row>
    <row r="71" spans="2:13" ht="12.75">
      <c r="B71" s="32"/>
      <c r="C71" s="33"/>
      <c r="D71" s="14"/>
      <c r="E71" s="33"/>
      <c r="G71" s="124"/>
      <c r="H71" s="6">
        <v>0</v>
      </c>
      <c r="I71" s="23">
        <v>0</v>
      </c>
      <c r="M71" s="2">
        <v>470</v>
      </c>
    </row>
    <row r="72" spans="1:13" ht="13.5" thickBot="1">
      <c r="A72" s="62"/>
      <c r="B72" s="63">
        <v>1948070</v>
      </c>
      <c r="C72" s="65"/>
      <c r="D72" s="108" t="s">
        <v>300</v>
      </c>
      <c r="E72" s="62"/>
      <c r="F72" s="109"/>
      <c r="G72" s="67"/>
      <c r="H72" s="68"/>
      <c r="I72" s="69">
        <v>4144.829787234043</v>
      </c>
      <c r="J72" s="70"/>
      <c r="K72" s="70"/>
      <c r="L72" s="70"/>
      <c r="M72" s="2">
        <v>470</v>
      </c>
    </row>
    <row r="73" spans="2:13" ht="12.75">
      <c r="B73" s="32"/>
      <c r="C73" s="14"/>
      <c r="D73" s="14"/>
      <c r="E73" s="14"/>
      <c r="G73" s="98"/>
      <c r="H73" s="6">
        <v>0</v>
      </c>
      <c r="I73" s="23">
        <v>0</v>
      </c>
      <c r="M73" s="2">
        <v>470</v>
      </c>
    </row>
    <row r="74" spans="1:13" s="17" customFormat="1" ht="12.75">
      <c r="A74" s="14"/>
      <c r="B74" s="32"/>
      <c r="C74" s="14"/>
      <c r="D74" s="14"/>
      <c r="E74" s="14"/>
      <c r="F74" s="27"/>
      <c r="G74" s="98"/>
      <c r="H74" s="6">
        <v>0</v>
      </c>
      <c r="I74" s="23">
        <v>0</v>
      </c>
      <c r="K74"/>
      <c r="M74" s="2">
        <v>470</v>
      </c>
    </row>
    <row r="75" spans="1:13" s="81" customFormat="1" ht="12.75">
      <c r="A75" s="13"/>
      <c r="B75" s="317">
        <v>218000</v>
      </c>
      <c r="C75" s="13" t="s">
        <v>35</v>
      </c>
      <c r="D75" s="13"/>
      <c r="E75" s="13"/>
      <c r="F75" s="19"/>
      <c r="G75" s="127"/>
      <c r="H75" s="84">
        <v>0</v>
      </c>
      <c r="I75" s="80">
        <v>463.82978723404256</v>
      </c>
      <c r="M75" s="2">
        <v>470</v>
      </c>
    </row>
    <row r="76" spans="2:13" ht="12.75">
      <c r="B76" s="318"/>
      <c r="H76" s="6">
        <v>0</v>
      </c>
      <c r="I76" s="23">
        <v>0</v>
      </c>
      <c r="M76" s="2">
        <v>470</v>
      </c>
    </row>
    <row r="77" spans="2:13" ht="12.75" hidden="1">
      <c r="B77" s="318"/>
      <c r="H77" s="6">
        <v>0</v>
      </c>
      <c r="I77" s="23">
        <v>0</v>
      </c>
      <c r="M77" s="2">
        <v>470</v>
      </c>
    </row>
    <row r="78" spans="2:13" ht="12.75" hidden="1">
      <c r="B78" s="318">
        <v>300</v>
      </c>
      <c r="C78" s="1" t="s">
        <v>379</v>
      </c>
      <c r="D78" s="1" t="s">
        <v>20</v>
      </c>
      <c r="E78" s="1" t="s">
        <v>380</v>
      </c>
      <c r="F78" s="27" t="s">
        <v>381</v>
      </c>
      <c r="G78" s="61" t="s">
        <v>42</v>
      </c>
      <c r="H78" s="6">
        <v>-300</v>
      </c>
      <c r="I78" s="23">
        <v>0.6382978723404256</v>
      </c>
      <c r="K78" t="s">
        <v>382</v>
      </c>
      <c r="M78" s="2">
        <v>470</v>
      </c>
    </row>
    <row r="79" spans="2:13" ht="12.75" hidden="1">
      <c r="B79" s="318">
        <v>300</v>
      </c>
      <c r="C79" s="1" t="s">
        <v>379</v>
      </c>
      <c r="D79" s="1" t="s">
        <v>20</v>
      </c>
      <c r="E79" s="1" t="s">
        <v>380</v>
      </c>
      <c r="F79" s="27" t="s">
        <v>381</v>
      </c>
      <c r="G79" s="61" t="s">
        <v>49</v>
      </c>
      <c r="H79" s="6">
        <v>-600</v>
      </c>
      <c r="I79" s="23">
        <v>0.6382978723404256</v>
      </c>
      <c r="K79" t="s">
        <v>382</v>
      </c>
      <c r="M79" s="2">
        <v>470</v>
      </c>
    </row>
    <row r="80" spans="1:13" s="17" customFormat="1" ht="12.75" hidden="1">
      <c r="A80" s="1"/>
      <c r="B80" s="318">
        <v>500</v>
      </c>
      <c r="C80" s="110" t="s">
        <v>379</v>
      </c>
      <c r="D80" s="1" t="s">
        <v>20</v>
      </c>
      <c r="E80" s="1" t="s">
        <v>380</v>
      </c>
      <c r="F80" s="27" t="s">
        <v>383</v>
      </c>
      <c r="G80" s="61" t="s">
        <v>93</v>
      </c>
      <c r="H80" s="6">
        <v>-1100</v>
      </c>
      <c r="I80" s="23">
        <v>1</v>
      </c>
      <c r="J80"/>
      <c r="K80" t="s">
        <v>384</v>
      </c>
      <c r="L80"/>
      <c r="M80" s="2">
        <v>470</v>
      </c>
    </row>
    <row r="81" spans="1:13" s="17" customFormat="1" ht="12.75" hidden="1">
      <c r="A81" s="1"/>
      <c r="B81" s="318">
        <v>500</v>
      </c>
      <c r="C81" s="110" t="s">
        <v>379</v>
      </c>
      <c r="D81" s="1" t="s">
        <v>20</v>
      </c>
      <c r="E81" s="1" t="s">
        <v>380</v>
      </c>
      <c r="F81" s="27" t="s">
        <v>385</v>
      </c>
      <c r="G81" s="61" t="s">
        <v>95</v>
      </c>
      <c r="H81" s="6">
        <v>-1600</v>
      </c>
      <c r="I81" s="23">
        <v>1</v>
      </c>
      <c r="J81"/>
      <c r="K81" t="s">
        <v>384</v>
      </c>
      <c r="L81"/>
      <c r="M81" s="2">
        <v>470</v>
      </c>
    </row>
    <row r="82" spans="1:13" s="116" customFormat="1" ht="12.75">
      <c r="A82" s="111"/>
      <c r="B82" s="326">
        <v>1600</v>
      </c>
      <c r="C82" s="112" t="s">
        <v>1</v>
      </c>
      <c r="D82" s="112"/>
      <c r="E82" s="112"/>
      <c r="F82" s="113"/>
      <c r="G82" s="383"/>
      <c r="H82" s="114">
        <v>0</v>
      </c>
      <c r="I82" s="115">
        <v>3.404255319148936</v>
      </c>
      <c r="M82" s="2">
        <v>470</v>
      </c>
    </row>
    <row r="83" spans="1:13" s="17" customFormat="1" ht="12.75">
      <c r="A83" s="14"/>
      <c r="B83" s="226"/>
      <c r="C83" s="33"/>
      <c r="D83" s="33"/>
      <c r="E83" s="33"/>
      <c r="F83" s="31"/>
      <c r="G83" s="124"/>
      <c r="H83" s="6">
        <v>0</v>
      </c>
      <c r="I83" s="23">
        <v>0</v>
      </c>
      <c r="M83" s="2">
        <v>470</v>
      </c>
    </row>
    <row r="84" spans="1:13" s="116" customFormat="1" ht="12.75">
      <c r="A84" s="111"/>
      <c r="B84" s="326">
        <v>64900</v>
      </c>
      <c r="C84" s="111" t="s">
        <v>417</v>
      </c>
      <c r="D84" s="112"/>
      <c r="E84" s="112"/>
      <c r="F84" s="113"/>
      <c r="G84" s="383"/>
      <c r="H84" s="114">
        <v>0</v>
      </c>
      <c r="I84" s="115">
        <v>138.08510638297872</v>
      </c>
      <c r="M84" s="2">
        <v>470</v>
      </c>
    </row>
    <row r="85" spans="2:13" ht="12.75">
      <c r="B85" s="318"/>
      <c r="C85" s="110"/>
      <c r="D85" s="110"/>
      <c r="E85" s="110"/>
      <c r="F85" s="117"/>
      <c r="G85" s="142"/>
      <c r="H85" s="6">
        <v>0</v>
      </c>
      <c r="I85" s="23">
        <v>0</v>
      </c>
      <c r="K85" s="17"/>
      <c r="M85" s="2">
        <v>470</v>
      </c>
    </row>
    <row r="86" spans="1:13" s="116" customFormat="1" ht="12.75">
      <c r="A86" s="111"/>
      <c r="B86" s="326">
        <v>156100</v>
      </c>
      <c r="C86" s="112" t="s">
        <v>419</v>
      </c>
      <c r="D86" s="111"/>
      <c r="E86" s="111"/>
      <c r="F86" s="121"/>
      <c r="G86" s="385"/>
      <c r="H86" s="114">
        <v>0</v>
      </c>
      <c r="I86" s="115">
        <v>332.1276595744681</v>
      </c>
      <c r="M86" s="2">
        <v>470</v>
      </c>
    </row>
    <row r="87" spans="2:13" ht="12.75">
      <c r="B87" s="318"/>
      <c r="H87" s="6">
        <v>0</v>
      </c>
      <c r="I87" s="23">
        <v>0</v>
      </c>
      <c r="M87" s="2">
        <v>470</v>
      </c>
    </row>
    <row r="88" spans="1:13" s="116" customFormat="1" ht="12.75">
      <c r="A88" s="112"/>
      <c r="B88" s="326">
        <v>72000</v>
      </c>
      <c r="C88" s="112" t="s">
        <v>425</v>
      </c>
      <c r="D88" s="111"/>
      <c r="E88" s="111"/>
      <c r="F88" s="121"/>
      <c r="G88" s="385"/>
      <c r="H88" s="114">
        <v>0</v>
      </c>
      <c r="I88" s="115">
        <v>153.19148936170214</v>
      </c>
      <c r="M88" s="2">
        <v>470</v>
      </c>
    </row>
    <row r="89" spans="2:13" ht="12.75">
      <c r="B89" s="318"/>
      <c r="H89" s="6">
        <v>0</v>
      </c>
      <c r="I89" s="23">
        <v>0</v>
      </c>
      <c r="M89" s="2">
        <v>470</v>
      </c>
    </row>
    <row r="90" spans="1:13" s="116" customFormat="1" ht="12.75">
      <c r="A90" s="111"/>
      <c r="B90" s="326">
        <v>40000</v>
      </c>
      <c r="C90" s="112" t="s">
        <v>434</v>
      </c>
      <c r="D90" s="111"/>
      <c r="E90" s="111"/>
      <c r="F90" s="121"/>
      <c r="G90" s="385"/>
      <c r="H90" s="114">
        <v>0</v>
      </c>
      <c r="I90" s="115">
        <v>85.1063829787234</v>
      </c>
      <c r="M90" s="2">
        <v>470</v>
      </c>
    </row>
    <row r="91" spans="2:13" ht="12.75">
      <c r="B91" s="318"/>
      <c r="H91" s="6">
        <v>0</v>
      </c>
      <c r="I91" s="23">
        <v>0</v>
      </c>
      <c r="M91" s="2">
        <v>470</v>
      </c>
    </row>
    <row r="92" spans="1:13" s="116" customFormat="1" ht="12.75">
      <c r="A92" s="111"/>
      <c r="B92" s="326">
        <v>7950</v>
      </c>
      <c r="C92" s="111"/>
      <c r="D92" s="111"/>
      <c r="E92" s="112" t="s">
        <v>435</v>
      </c>
      <c r="F92" s="121"/>
      <c r="G92" s="385"/>
      <c r="H92" s="114">
        <v>0</v>
      </c>
      <c r="I92" s="115">
        <v>16.914893617021278</v>
      </c>
      <c r="M92" s="2">
        <v>470</v>
      </c>
    </row>
    <row r="93" spans="2:13" ht="12.75">
      <c r="B93" s="41"/>
      <c r="H93" s="6">
        <v>0</v>
      </c>
      <c r="I93" s="23">
        <v>0</v>
      </c>
      <c r="M93" s="2">
        <v>470</v>
      </c>
    </row>
    <row r="94" spans="1:13" s="116" customFormat="1" ht="12.75">
      <c r="A94" s="111"/>
      <c r="B94" s="374">
        <v>265000</v>
      </c>
      <c r="C94" s="112" t="s">
        <v>449</v>
      </c>
      <c r="D94" s="111"/>
      <c r="E94" s="111"/>
      <c r="F94" s="121"/>
      <c r="G94" s="385"/>
      <c r="H94" s="114">
        <v>0</v>
      </c>
      <c r="I94" s="115">
        <v>563.8297872340426</v>
      </c>
      <c r="M94" s="2">
        <v>470</v>
      </c>
    </row>
    <row r="95" spans="2:13" ht="12.75">
      <c r="B95" s="372"/>
      <c r="H95" s="6">
        <v>0</v>
      </c>
      <c r="I95" s="23">
        <v>0</v>
      </c>
      <c r="M95" s="2">
        <v>470</v>
      </c>
    </row>
    <row r="96" spans="1:13" s="116" customFormat="1" ht="12.75">
      <c r="A96" s="111"/>
      <c r="B96" s="374">
        <v>90000</v>
      </c>
      <c r="C96" s="111" t="s">
        <v>462</v>
      </c>
      <c r="D96" s="111"/>
      <c r="E96" s="111"/>
      <c r="F96" s="121"/>
      <c r="G96" s="385"/>
      <c r="H96" s="114">
        <v>0</v>
      </c>
      <c r="I96" s="115">
        <v>191.48936170212767</v>
      </c>
      <c r="M96" s="2">
        <v>470</v>
      </c>
    </row>
    <row r="97" spans="2:13" ht="12.75">
      <c r="B97" s="41"/>
      <c r="H97" s="6">
        <v>0</v>
      </c>
      <c r="I97" s="23">
        <v>0</v>
      </c>
      <c r="M97" s="2">
        <v>470</v>
      </c>
    </row>
    <row r="98" spans="1:13" ht="12.75">
      <c r="A98" s="13"/>
      <c r="B98" s="317">
        <v>1032520</v>
      </c>
      <c r="C98" s="13" t="s">
        <v>467</v>
      </c>
      <c r="D98" s="13"/>
      <c r="E98" s="13"/>
      <c r="F98" s="127"/>
      <c r="G98" s="127"/>
      <c r="H98" s="84">
        <v>0</v>
      </c>
      <c r="I98" s="80">
        <v>2196.851063829787</v>
      </c>
      <c r="J98" s="81"/>
      <c r="K98" s="81"/>
      <c r="L98" s="81"/>
      <c r="M98" s="2">
        <v>470</v>
      </c>
    </row>
    <row r="99" spans="2:13" ht="12.75">
      <c r="B99" s="41"/>
      <c r="H99" s="6">
        <v>0</v>
      </c>
      <c r="I99" s="23">
        <v>0</v>
      </c>
      <c r="M99" s="2">
        <v>470</v>
      </c>
    </row>
    <row r="100" spans="2:13" ht="12.75">
      <c r="B100" s="41"/>
      <c r="H100" s="6">
        <v>0</v>
      </c>
      <c r="I100" s="23">
        <v>0</v>
      </c>
      <c r="M100" s="2">
        <v>470</v>
      </c>
    </row>
    <row r="101" spans="2:13" ht="12.75">
      <c r="B101" s="41"/>
      <c r="H101" s="6">
        <v>0</v>
      </c>
      <c r="I101" s="23">
        <v>0</v>
      </c>
      <c r="M101" s="2">
        <v>470</v>
      </c>
    </row>
    <row r="102" spans="2:13" ht="12.75">
      <c r="B102" s="41"/>
      <c r="D102" s="14"/>
      <c r="F102" s="45"/>
      <c r="H102" s="6">
        <v>0</v>
      </c>
      <c r="I102" s="23">
        <v>0</v>
      </c>
      <c r="M102" s="2">
        <v>470</v>
      </c>
    </row>
    <row r="103" spans="1:13" ht="13.5" thickBot="1">
      <c r="A103" s="62"/>
      <c r="B103" s="63">
        <v>1258325</v>
      </c>
      <c r="C103" s="65"/>
      <c r="D103" s="108" t="s">
        <v>22</v>
      </c>
      <c r="E103" s="62"/>
      <c r="F103" s="109"/>
      <c r="G103" s="67"/>
      <c r="H103" s="68"/>
      <c r="I103" s="69">
        <v>2677.2872340425533</v>
      </c>
      <c r="J103" s="70"/>
      <c r="K103" s="70"/>
      <c r="L103" s="70"/>
      <c r="M103" s="2">
        <v>470</v>
      </c>
    </row>
    <row r="104" spans="2:13" ht="12.75">
      <c r="B104" s="34"/>
      <c r="C104" s="14"/>
      <c r="D104" s="14"/>
      <c r="E104" s="35"/>
      <c r="G104" s="379"/>
      <c r="H104" s="6">
        <v>0</v>
      </c>
      <c r="I104" s="23">
        <v>0</v>
      </c>
      <c r="M104" s="2">
        <v>470</v>
      </c>
    </row>
    <row r="105" spans="2:13" ht="12.75">
      <c r="B105" s="29"/>
      <c r="C105" s="14"/>
      <c r="D105" s="14"/>
      <c r="E105" s="14"/>
      <c r="G105" s="98"/>
      <c r="H105" s="6">
        <v>0</v>
      </c>
      <c r="I105" s="23">
        <v>0</v>
      </c>
      <c r="M105" s="2">
        <v>470</v>
      </c>
    </row>
    <row r="106" spans="1:13" s="81" customFormat="1" ht="12.75">
      <c r="A106" s="13"/>
      <c r="B106" s="325">
        <v>133500</v>
      </c>
      <c r="C106" s="13" t="s">
        <v>35</v>
      </c>
      <c r="D106" s="13"/>
      <c r="E106" s="13"/>
      <c r="F106" s="19"/>
      <c r="G106" s="127"/>
      <c r="H106" s="84">
        <v>0</v>
      </c>
      <c r="I106" s="80">
        <v>284.0425531914894</v>
      </c>
      <c r="M106" s="2">
        <v>470</v>
      </c>
    </row>
    <row r="107" spans="2:13" ht="12.75">
      <c r="B107" s="323"/>
      <c r="D107" s="14"/>
      <c r="H107" s="6">
        <v>0</v>
      </c>
      <c r="I107" s="23">
        <v>0</v>
      </c>
      <c r="M107" s="2">
        <v>470</v>
      </c>
    </row>
    <row r="108" spans="1:13" s="81" customFormat="1" ht="12.75">
      <c r="A108" s="13"/>
      <c r="B108" s="325">
        <v>7600</v>
      </c>
      <c r="C108" s="13" t="s">
        <v>1</v>
      </c>
      <c r="D108" s="13"/>
      <c r="E108" s="13"/>
      <c r="F108" s="19"/>
      <c r="G108" s="127"/>
      <c r="H108" s="84">
        <v>0</v>
      </c>
      <c r="I108" s="80">
        <v>16.170212765957448</v>
      </c>
      <c r="M108" s="2">
        <v>470</v>
      </c>
    </row>
    <row r="109" spans="8:13" ht="12.75">
      <c r="H109" s="6">
        <v>0</v>
      </c>
      <c r="I109" s="23">
        <v>0</v>
      </c>
      <c r="M109" s="2">
        <v>470</v>
      </c>
    </row>
    <row r="110" spans="1:13" s="81" customFormat="1" ht="12.75">
      <c r="A110" s="13"/>
      <c r="B110" s="325">
        <v>133575</v>
      </c>
      <c r="C110" s="13"/>
      <c r="D110" s="13"/>
      <c r="E110" s="13" t="s">
        <v>419</v>
      </c>
      <c r="F110" s="19"/>
      <c r="G110" s="127"/>
      <c r="H110" s="84">
        <v>0</v>
      </c>
      <c r="I110" s="80">
        <v>284.20212765957444</v>
      </c>
      <c r="M110" s="2">
        <v>470</v>
      </c>
    </row>
    <row r="111" spans="2:13" ht="12.75">
      <c r="B111" s="323"/>
      <c r="H111" s="6">
        <v>0</v>
      </c>
      <c r="I111" s="23">
        <v>0</v>
      </c>
      <c r="M111" s="2">
        <v>470</v>
      </c>
    </row>
    <row r="112" spans="2:13" ht="12.75">
      <c r="B112" s="323"/>
      <c r="H112" s="6">
        <v>0</v>
      </c>
      <c r="I112" s="23">
        <v>0</v>
      </c>
      <c r="M112" s="2">
        <v>470</v>
      </c>
    </row>
    <row r="113" spans="2:13" ht="12.75">
      <c r="B113" s="323"/>
      <c r="H113" s="6">
        <v>0</v>
      </c>
      <c r="I113" s="23">
        <v>0</v>
      </c>
      <c r="M113" s="2">
        <v>470</v>
      </c>
    </row>
    <row r="114" spans="1:13" s="81" customFormat="1" ht="12.75">
      <c r="A114" s="13"/>
      <c r="B114" s="364">
        <v>190000</v>
      </c>
      <c r="C114" s="145" t="s">
        <v>730</v>
      </c>
      <c r="D114" s="13"/>
      <c r="E114" s="13"/>
      <c r="F114" s="19"/>
      <c r="G114" s="127"/>
      <c r="H114" s="84">
        <v>-190000</v>
      </c>
      <c r="I114" s="80">
        <v>404.25531914893617</v>
      </c>
      <c r="M114" s="2">
        <v>470</v>
      </c>
    </row>
    <row r="115" spans="1:13" s="17" customFormat="1" ht="12.75">
      <c r="A115" s="14"/>
      <c r="B115" s="430" t="s">
        <v>841</v>
      </c>
      <c r="C115" s="14"/>
      <c r="D115" s="14"/>
      <c r="E115" s="14"/>
      <c r="F115" s="30"/>
      <c r="G115" s="98"/>
      <c r="H115" s="29"/>
      <c r="I115" s="91">
        <v>0</v>
      </c>
      <c r="M115" s="2">
        <v>470</v>
      </c>
    </row>
    <row r="116" spans="2:13" ht="12.75">
      <c r="B116" s="323"/>
      <c r="H116" s="6">
        <v>0</v>
      </c>
      <c r="I116" s="91">
        <v>0</v>
      </c>
      <c r="M116" s="2">
        <v>470</v>
      </c>
    </row>
    <row r="117" spans="1:13" s="81" customFormat="1" ht="12.75">
      <c r="A117" s="13"/>
      <c r="B117" s="325">
        <v>10000</v>
      </c>
      <c r="C117" s="13"/>
      <c r="D117" s="13"/>
      <c r="E117" s="149" t="s">
        <v>733</v>
      </c>
      <c r="F117" s="19"/>
      <c r="G117" s="127"/>
      <c r="H117" s="84"/>
      <c r="I117" s="80">
        <v>21.27659574468085</v>
      </c>
      <c r="M117" s="2">
        <v>470</v>
      </c>
    </row>
    <row r="118" spans="2:13" ht="12.75">
      <c r="B118" s="323"/>
      <c r="H118" s="6">
        <v>0</v>
      </c>
      <c r="I118" s="23">
        <v>0</v>
      </c>
      <c r="M118" s="2">
        <v>470</v>
      </c>
    </row>
    <row r="119" spans="1:13" s="81" customFormat="1" ht="12.75">
      <c r="A119" s="13"/>
      <c r="B119" s="325">
        <v>5000</v>
      </c>
      <c r="C119" s="13"/>
      <c r="D119" s="13"/>
      <c r="E119" s="149" t="s">
        <v>735</v>
      </c>
      <c r="F119" s="19"/>
      <c r="G119" s="127"/>
      <c r="H119" s="84"/>
      <c r="I119" s="80">
        <v>10.638297872340425</v>
      </c>
      <c r="M119" s="2">
        <v>470</v>
      </c>
    </row>
    <row r="120" spans="2:13" ht="12.75">
      <c r="B120" s="323"/>
      <c r="H120" s="6">
        <v>0</v>
      </c>
      <c r="I120" s="23">
        <v>0</v>
      </c>
      <c r="M120" s="2">
        <v>470</v>
      </c>
    </row>
    <row r="121" spans="1:13" s="81" customFormat="1" ht="12.75">
      <c r="A121" s="13"/>
      <c r="B121" s="325">
        <v>125000</v>
      </c>
      <c r="C121" s="13"/>
      <c r="D121" s="13"/>
      <c r="E121" s="152" t="s">
        <v>737</v>
      </c>
      <c r="F121" s="19"/>
      <c r="G121" s="127"/>
      <c r="H121" s="84"/>
      <c r="I121" s="80">
        <v>265.9574468085106</v>
      </c>
      <c r="M121" s="2">
        <v>470</v>
      </c>
    </row>
    <row r="122" spans="2:13" ht="12.75">
      <c r="B122" s="323"/>
      <c r="H122" s="6">
        <v>0</v>
      </c>
      <c r="I122" s="23">
        <v>0</v>
      </c>
      <c r="M122" s="2">
        <v>470</v>
      </c>
    </row>
    <row r="123" spans="1:13" s="81" customFormat="1" ht="12.75">
      <c r="A123" s="13"/>
      <c r="B123" s="325">
        <v>40000</v>
      </c>
      <c r="C123" s="13"/>
      <c r="D123" s="13"/>
      <c r="E123" s="152" t="s">
        <v>779</v>
      </c>
      <c r="F123" s="19"/>
      <c r="G123" s="127"/>
      <c r="H123" s="84"/>
      <c r="I123" s="80">
        <v>85.1063829787234</v>
      </c>
      <c r="M123" s="2">
        <v>470</v>
      </c>
    </row>
    <row r="124" spans="2:13" ht="12.75">
      <c r="B124" s="323"/>
      <c r="H124" s="6">
        <v>0</v>
      </c>
      <c r="I124" s="23">
        <v>0</v>
      </c>
      <c r="M124" s="2">
        <v>470</v>
      </c>
    </row>
    <row r="125" spans="1:13" s="81" customFormat="1" ht="12.75">
      <c r="A125" s="13"/>
      <c r="B125" s="325">
        <v>5000</v>
      </c>
      <c r="C125" s="13"/>
      <c r="D125" s="13"/>
      <c r="E125" s="152" t="s">
        <v>780</v>
      </c>
      <c r="F125" s="19"/>
      <c r="G125" s="127"/>
      <c r="H125" s="84"/>
      <c r="I125" s="80">
        <v>10.638297872340425</v>
      </c>
      <c r="M125" s="2">
        <v>470</v>
      </c>
    </row>
    <row r="126" spans="2:13" ht="12.75">
      <c r="B126" s="324"/>
      <c r="H126" s="6">
        <v>0</v>
      </c>
      <c r="I126" s="23">
        <v>0</v>
      </c>
      <c r="M126" s="2">
        <v>470</v>
      </c>
    </row>
    <row r="127" spans="1:13" s="81" customFormat="1" ht="12.75">
      <c r="A127" s="13"/>
      <c r="B127" s="325">
        <v>5000</v>
      </c>
      <c r="C127" s="13"/>
      <c r="D127" s="13"/>
      <c r="E127" s="149" t="s">
        <v>749</v>
      </c>
      <c r="F127" s="19"/>
      <c r="G127" s="127"/>
      <c r="H127" s="84"/>
      <c r="I127" s="80">
        <v>10.638297872340425</v>
      </c>
      <c r="M127" s="2">
        <v>470</v>
      </c>
    </row>
    <row r="128" spans="2:13" ht="12.75">
      <c r="B128" s="9"/>
      <c r="H128" s="6">
        <v>0</v>
      </c>
      <c r="I128" s="23">
        <v>0</v>
      </c>
      <c r="M128" s="2">
        <v>470</v>
      </c>
    </row>
    <row r="129" spans="2:13" ht="12.75">
      <c r="B129" s="9"/>
      <c r="H129" s="6">
        <v>0</v>
      </c>
      <c r="I129" s="23">
        <v>0</v>
      </c>
      <c r="M129" s="2">
        <v>470</v>
      </c>
    </row>
    <row r="130" spans="2:13" ht="12.75">
      <c r="B130" s="9"/>
      <c r="H130" s="6">
        <v>0</v>
      </c>
      <c r="I130" s="23">
        <v>0</v>
      </c>
      <c r="M130" s="2">
        <v>470</v>
      </c>
    </row>
    <row r="131" spans="1:13" s="81" customFormat="1" ht="12.75">
      <c r="A131" s="13"/>
      <c r="B131" s="373">
        <v>5000</v>
      </c>
      <c r="C131" s="145" t="s">
        <v>750</v>
      </c>
      <c r="D131" s="13"/>
      <c r="E131" s="13"/>
      <c r="F131" s="19"/>
      <c r="G131" s="127"/>
      <c r="H131" s="84">
        <v>-5000</v>
      </c>
      <c r="I131" s="80">
        <v>10.638297872340425</v>
      </c>
      <c r="M131" s="2">
        <v>470</v>
      </c>
    </row>
    <row r="132" spans="2:13" ht="12.75">
      <c r="B132" s="372"/>
      <c r="C132" s="153"/>
      <c r="H132" s="6">
        <v>0</v>
      </c>
      <c r="I132" s="91">
        <v>0</v>
      </c>
      <c r="M132" s="2">
        <v>470</v>
      </c>
    </row>
    <row r="133" spans="1:13" s="81" customFormat="1" ht="12.75">
      <c r="A133" s="13"/>
      <c r="B133" s="371">
        <v>5000</v>
      </c>
      <c r="C133" s="13"/>
      <c r="D133" s="13"/>
      <c r="E133" s="13" t="s">
        <v>752</v>
      </c>
      <c r="F133" s="19"/>
      <c r="G133" s="127"/>
      <c r="H133" s="84"/>
      <c r="I133" s="80">
        <v>10.638297872340425</v>
      </c>
      <c r="M133" s="2">
        <v>470</v>
      </c>
    </row>
    <row r="134" spans="2:13" ht="12.75">
      <c r="B134" s="372"/>
      <c r="H134" s="6">
        <v>0</v>
      </c>
      <c r="I134" s="23">
        <v>0</v>
      </c>
      <c r="M134" s="2">
        <v>470</v>
      </c>
    </row>
    <row r="135" spans="1:13" s="81" customFormat="1" ht="12.75">
      <c r="A135" s="13"/>
      <c r="B135" s="371">
        <v>33325</v>
      </c>
      <c r="C135" s="13"/>
      <c r="D135" s="13"/>
      <c r="E135" s="13"/>
      <c r="F135" s="19"/>
      <c r="G135" s="127"/>
      <c r="H135" s="84">
        <v>0</v>
      </c>
      <c r="I135" s="80">
        <v>70.90425531914893</v>
      </c>
      <c r="M135" s="2">
        <v>470</v>
      </c>
    </row>
    <row r="136" spans="2:13" ht="12.75">
      <c r="B136" s="372"/>
      <c r="H136" s="6">
        <v>0</v>
      </c>
      <c r="I136" s="23">
        <v>0</v>
      </c>
      <c r="M136" s="2">
        <v>470</v>
      </c>
    </row>
    <row r="137" spans="1:13" ht="12.75">
      <c r="A137" s="13"/>
      <c r="B137" s="408">
        <v>755325</v>
      </c>
      <c r="C137" s="13" t="s">
        <v>530</v>
      </c>
      <c r="D137" s="13"/>
      <c r="E137" s="13"/>
      <c r="F137" s="141"/>
      <c r="G137" s="127"/>
      <c r="H137" s="143">
        <v>0</v>
      </c>
      <c r="I137" s="80">
        <v>1607.0744680851064</v>
      </c>
      <c r="J137" s="81"/>
      <c r="K137" s="81"/>
      <c r="L137" s="81"/>
      <c r="M137" s="2">
        <v>470</v>
      </c>
    </row>
    <row r="138" spans="1:13" s="17" customFormat="1" ht="12.75">
      <c r="A138" s="14"/>
      <c r="B138" s="34"/>
      <c r="C138" s="14"/>
      <c r="D138" s="14"/>
      <c r="E138" s="14"/>
      <c r="F138" s="124"/>
      <c r="G138" s="98"/>
      <c r="H138" s="6">
        <v>0</v>
      </c>
      <c r="I138" s="23">
        <v>0</v>
      </c>
      <c r="M138" s="2">
        <v>470</v>
      </c>
    </row>
    <row r="139" spans="1:13" s="17" customFormat="1" ht="12.75">
      <c r="A139" s="14"/>
      <c r="B139" s="34"/>
      <c r="C139" s="14"/>
      <c r="D139" s="14"/>
      <c r="E139" s="14"/>
      <c r="F139" s="124"/>
      <c r="G139" s="98"/>
      <c r="H139" s="6">
        <v>0</v>
      </c>
      <c r="I139" s="23">
        <v>0</v>
      </c>
      <c r="M139" s="2">
        <v>470</v>
      </c>
    </row>
    <row r="140" spans="8:13" ht="12.75">
      <c r="H140" s="6">
        <v>0</v>
      </c>
      <c r="I140" s="23">
        <v>0</v>
      </c>
      <c r="M140" s="2">
        <v>470</v>
      </c>
    </row>
    <row r="141" spans="2:13" ht="12.75">
      <c r="B141" s="41"/>
      <c r="D141" s="14"/>
      <c r="F141" s="45"/>
      <c r="H141" s="6">
        <v>0</v>
      </c>
      <c r="I141" s="23">
        <v>0</v>
      </c>
      <c r="M141" s="2">
        <v>470</v>
      </c>
    </row>
    <row r="142" spans="1:13" ht="13.5" thickBot="1">
      <c r="A142" s="65"/>
      <c r="B142" s="71">
        <v>251300</v>
      </c>
      <c r="C142" s="65"/>
      <c r="D142" s="72" t="s">
        <v>24</v>
      </c>
      <c r="E142" s="62"/>
      <c r="F142" s="128"/>
      <c r="G142" s="67"/>
      <c r="H142" s="129">
        <v>-251300</v>
      </c>
      <c r="I142" s="130">
        <v>534.6808510638298</v>
      </c>
      <c r="J142" s="70"/>
      <c r="K142" s="70"/>
      <c r="L142" s="70"/>
      <c r="M142" s="2">
        <v>470</v>
      </c>
    </row>
    <row r="143" spans="2:13" ht="12.75">
      <c r="B143" s="32"/>
      <c r="C143" s="33"/>
      <c r="D143" s="14"/>
      <c r="E143" s="33"/>
      <c r="F143" s="45"/>
      <c r="G143" s="124"/>
      <c r="H143" s="6">
        <v>0</v>
      </c>
      <c r="I143" s="23">
        <v>0</v>
      </c>
      <c r="M143" s="2">
        <v>470</v>
      </c>
    </row>
    <row r="144" spans="2:13" ht="12.75">
      <c r="B144" s="32"/>
      <c r="C144" s="14"/>
      <c r="D144" s="14"/>
      <c r="E144" s="35"/>
      <c r="F144" s="45"/>
      <c r="G144" s="379"/>
      <c r="H144" s="6">
        <v>0</v>
      </c>
      <c r="I144" s="23">
        <v>0</v>
      </c>
      <c r="M144" s="2">
        <v>470</v>
      </c>
    </row>
    <row r="145" spans="1:13" s="81" customFormat="1" ht="12.75">
      <c r="A145" s="13"/>
      <c r="B145" s="367">
        <v>27500</v>
      </c>
      <c r="C145" s="13"/>
      <c r="D145" s="13"/>
      <c r="E145" s="13" t="s">
        <v>478</v>
      </c>
      <c r="F145" s="83"/>
      <c r="G145" s="127"/>
      <c r="H145" s="84">
        <v>0</v>
      </c>
      <c r="I145" s="80">
        <v>58.51063829787234</v>
      </c>
      <c r="M145" s="2">
        <v>470</v>
      </c>
    </row>
    <row r="146" spans="2:13" ht="12.75">
      <c r="B146" s="365"/>
      <c r="D146" s="14"/>
      <c r="F146" s="45"/>
      <c r="H146" s="6">
        <v>0</v>
      </c>
      <c r="I146" s="23">
        <v>0</v>
      </c>
      <c r="M146" s="2">
        <v>470</v>
      </c>
    </row>
    <row r="147" spans="1:13" s="81" customFormat="1" ht="12.75">
      <c r="A147" s="13"/>
      <c r="B147" s="367">
        <v>107500</v>
      </c>
      <c r="C147" s="13"/>
      <c r="D147" s="13"/>
      <c r="E147" s="13" t="s">
        <v>499</v>
      </c>
      <c r="F147" s="83"/>
      <c r="G147" s="127"/>
      <c r="H147" s="84">
        <v>0</v>
      </c>
      <c r="I147" s="80">
        <v>228.72340425531914</v>
      </c>
      <c r="M147" s="2">
        <v>470</v>
      </c>
    </row>
    <row r="148" spans="2:13" ht="12.75">
      <c r="B148" s="365"/>
      <c r="D148" s="14"/>
      <c r="F148" s="45"/>
      <c r="H148" s="6">
        <v>0</v>
      </c>
      <c r="I148" s="23">
        <v>0</v>
      </c>
      <c r="M148" s="2">
        <v>470</v>
      </c>
    </row>
    <row r="149" spans="1:13" s="81" customFormat="1" ht="12.75">
      <c r="A149" s="13"/>
      <c r="B149" s="367">
        <v>11000</v>
      </c>
      <c r="C149" s="13" t="s">
        <v>468</v>
      </c>
      <c r="D149" s="13"/>
      <c r="E149" s="13"/>
      <c r="F149" s="83"/>
      <c r="G149" s="127"/>
      <c r="H149" s="84">
        <v>0</v>
      </c>
      <c r="I149" s="80">
        <v>23.404255319148938</v>
      </c>
      <c r="M149" s="2">
        <v>470</v>
      </c>
    </row>
    <row r="150" spans="2:13" ht="12.75">
      <c r="B150" s="365"/>
      <c r="D150" s="14"/>
      <c r="F150" s="45"/>
      <c r="H150" s="6">
        <v>0</v>
      </c>
      <c r="I150" s="23">
        <v>0</v>
      </c>
      <c r="M150" s="2">
        <v>470</v>
      </c>
    </row>
    <row r="151" spans="1:13" s="81" customFormat="1" ht="12.75">
      <c r="A151" s="13"/>
      <c r="B151" s="367">
        <v>30300</v>
      </c>
      <c r="C151" s="103"/>
      <c r="D151" s="13"/>
      <c r="E151" s="103" t="s">
        <v>782</v>
      </c>
      <c r="F151" s="19"/>
      <c r="G151" s="141"/>
      <c r="H151" s="84"/>
      <c r="I151" s="80"/>
      <c r="L151" s="154"/>
      <c r="M151" s="2">
        <v>470</v>
      </c>
    </row>
    <row r="152" spans="1:13" s="17" customFormat="1" ht="12.75">
      <c r="A152" s="14"/>
      <c r="B152" s="32"/>
      <c r="C152" s="33"/>
      <c r="D152" s="14"/>
      <c r="E152" s="33"/>
      <c r="F152" s="30"/>
      <c r="G152" s="124"/>
      <c r="H152" s="6">
        <v>0</v>
      </c>
      <c r="I152" s="23">
        <v>0</v>
      </c>
      <c r="L152" s="38"/>
      <c r="M152" s="2">
        <v>470</v>
      </c>
    </row>
    <row r="153" spans="1:13" s="134" customFormat="1" ht="12.75">
      <c r="A153" s="93"/>
      <c r="B153" s="317">
        <v>75000</v>
      </c>
      <c r="C153" s="93" t="s">
        <v>1</v>
      </c>
      <c r="D153" s="93"/>
      <c r="E153" s="93"/>
      <c r="F153" s="135"/>
      <c r="G153" s="380"/>
      <c r="H153" s="136">
        <v>0</v>
      </c>
      <c r="I153" s="137">
        <v>159.5744680851064</v>
      </c>
      <c r="J153" s="138"/>
      <c r="K153" s="138"/>
      <c r="L153" s="138"/>
      <c r="M153" s="2">
        <v>470</v>
      </c>
    </row>
    <row r="154" spans="1:13" s="144" customFormat="1" ht="12.75">
      <c r="A154" s="35"/>
      <c r="B154" s="32"/>
      <c r="C154" s="35"/>
      <c r="D154" s="35"/>
      <c r="E154" s="35"/>
      <c r="F154" s="88"/>
      <c r="G154" s="379"/>
      <c r="H154" s="132">
        <v>0</v>
      </c>
      <c r="I154" s="133">
        <v>0</v>
      </c>
      <c r="M154" s="2">
        <v>470</v>
      </c>
    </row>
    <row r="155" spans="1:13" s="144" customFormat="1" ht="12.75">
      <c r="A155" s="35"/>
      <c r="B155" s="32"/>
      <c r="C155" s="35"/>
      <c r="D155" s="35"/>
      <c r="E155" s="35"/>
      <c r="F155" s="88"/>
      <c r="G155" s="379"/>
      <c r="H155" s="132">
        <v>0</v>
      </c>
      <c r="I155" s="133">
        <v>0</v>
      </c>
      <c r="M155" s="2">
        <v>470</v>
      </c>
    </row>
    <row r="156" spans="2:13" ht="12.75">
      <c r="B156" s="41"/>
      <c r="D156" s="14"/>
      <c r="F156" s="45"/>
      <c r="H156" s="6">
        <v>0</v>
      </c>
      <c r="I156" s="23">
        <v>0</v>
      </c>
      <c r="M156" s="2">
        <v>470</v>
      </c>
    </row>
    <row r="157" spans="2:13" ht="12.75">
      <c r="B157" s="41"/>
      <c r="D157" s="14"/>
      <c r="F157" s="45"/>
      <c r="H157" s="6">
        <v>0</v>
      </c>
      <c r="I157" s="23">
        <v>0</v>
      </c>
      <c r="M157" s="2">
        <v>470</v>
      </c>
    </row>
    <row r="158" spans="1:13" ht="13.5" thickBot="1">
      <c r="A158" s="65"/>
      <c r="B158" s="321">
        <v>902100</v>
      </c>
      <c r="C158" s="65"/>
      <c r="D158" s="72" t="s">
        <v>25</v>
      </c>
      <c r="E158" s="65"/>
      <c r="F158" s="128"/>
      <c r="G158" s="67"/>
      <c r="H158" s="129">
        <v>-902100</v>
      </c>
      <c r="I158" s="130">
        <v>1919.3617021276596</v>
      </c>
      <c r="J158" s="70"/>
      <c r="K158" s="70"/>
      <c r="L158" s="70"/>
      <c r="M158" s="2">
        <v>470</v>
      </c>
    </row>
    <row r="159" spans="2:13" ht="12.75">
      <c r="B159" s="318"/>
      <c r="D159" s="14"/>
      <c r="F159" s="45"/>
      <c r="H159" s="6">
        <v>0</v>
      </c>
      <c r="I159" s="23">
        <v>0</v>
      </c>
      <c r="M159" s="2">
        <v>470</v>
      </c>
    </row>
    <row r="160" spans="2:13" ht="12.75">
      <c r="B160" s="318"/>
      <c r="D160" s="14"/>
      <c r="F160" s="45"/>
      <c r="H160" s="6">
        <v>0</v>
      </c>
      <c r="I160" s="23">
        <v>0</v>
      </c>
      <c r="M160" s="2">
        <v>470</v>
      </c>
    </row>
    <row r="161" spans="1:13" s="81" customFormat="1" ht="12.75">
      <c r="A161" s="13"/>
      <c r="B161" s="317">
        <v>77000</v>
      </c>
      <c r="C161" s="13" t="s">
        <v>35</v>
      </c>
      <c r="D161" s="13"/>
      <c r="E161" s="13"/>
      <c r="F161" s="83"/>
      <c r="G161" s="127"/>
      <c r="H161" s="84">
        <v>0</v>
      </c>
      <c r="I161" s="80">
        <v>163.82978723404256</v>
      </c>
      <c r="M161" s="2">
        <v>470</v>
      </c>
    </row>
    <row r="162" spans="2:13" ht="12.75">
      <c r="B162" s="318"/>
      <c r="F162" s="45"/>
      <c r="H162" s="6">
        <v>0</v>
      </c>
      <c r="I162" s="23">
        <v>0</v>
      </c>
      <c r="M162" s="2">
        <v>470</v>
      </c>
    </row>
    <row r="163" spans="1:13" s="81" customFormat="1" ht="12.75">
      <c r="A163" s="13"/>
      <c r="B163" s="317">
        <v>25100</v>
      </c>
      <c r="C163" s="13" t="s">
        <v>419</v>
      </c>
      <c r="D163" s="13"/>
      <c r="E163" s="13"/>
      <c r="F163" s="83"/>
      <c r="G163" s="127"/>
      <c r="H163" s="84"/>
      <c r="I163" s="80">
        <v>53.40425531914894</v>
      </c>
      <c r="M163" s="2">
        <v>470</v>
      </c>
    </row>
    <row r="164" spans="2:13" ht="12.75">
      <c r="B164" s="318"/>
      <c r="F164" s="45"/>
      <c r="H164" s="6">
        <v>0</v>
      </c>
      <c r="I164" s="23">
        <v>0</v>
      </c>
      <c r="M164" s="2">
        <v>470</v>
      </c>
    </row>
    <row r="165" spans="1:13" ht="12.75">
      <c r="A165" s="13"/>
      <c r="B165" s="317">
        <v>800000</v>
      </c>
      <c r="C165" s="13" t="s">
        <v>530</v>
      </c>
      <c r="D165" s="13"/>
      <c r="E165" s="13"/>
      <c r="F165" s="139"/>
      <c r="G165" s="127"/>
      <c r="H165" s="84">
        <v>0</v>
      </c>
      <c r="I165" s="80">
        <v>1702.127659574468</v>
      </c>
      <c r="J165" s="81"/>
      <c r="K165" s="81"/>
      <c r="L165" s="81"/>
      <c r="M165" s="2">
        <v>470</v>
      </c>
    </row>
    <row r="166" spans="2:13" ht="12.75">
      <c r="B166" s="8"/>
      <c r="F166" s="45"/>
      <c r="H166" s="6">
        <v>0</v>
      </c>
      <c r="I166" s="23">
        <v>0</v>
      </c>
      <c r="M166" s="2">
        <v>470</v>
      </c>
    </row>
    <row r="167" spans="2:13" ht="12.75">
      <c r="B167" s="41"/>
      <c r="F167" s="45"/>
      <c r="H167" s="6">
        <v>0</v>
      </c>
      <c r="I167" s="23">
        <v>0</v>
      </c>
      <c r="M167" s="2">
        <v>470</v>
      </c>
    </row>
    <row r="168" spans="2:13" ht="12.75">
      <c r="B168" s="41"/>
      <c r="F168" s="45"/>
      <c r="H168" s="6">
        <v>0</v>
      </c>
      <c r="I168" s="23">
        <v>0</v>
      </c>
      <c r="M168" s="2">
        <v>470</v>
      </c>
    </row>
    <row r="169" spans="2:13" ht="12.75">
      <c r="B169" s="41"/>
      <c r="F169" s="45"/>
      <c r="H169" s="6">
        <v>0</v>
      </c>
      <c r="I169" s="23">
        <v>0</v>
      </c>
      <c r="M169" s="2">
        <v>470</v>
      </c>
    </row>
    <row r="170" spans="1:13" ht="13.5" thickBot="1">
      <c r="A170" s="65"/>
      <c r="B170" s="71">
        <v>1815387</v>
      </c>
      <c r="C170" s="62"/>
      <c r="D170" s="64" t="s">
        <v>435</v>
      </c>
      <c r="E170" s="62"/>
      <c r="F170" s="128"/>
      <c r="G170" s="67"/>
      <c r="H170" s="129">
        <v>-1815387</v>
      </c>
      <c r="I170" s="69">
        <v>3862.5255319148937</v>
      </c>
      <c r="J170" s="70"/>
      <c r="K170" s="70"/>
      <c r="L170" s="70"/>
      <c r="M170" s="2">
        <v>470</v>
      </c>
    </row>
    <row r="171" spans="2:13" ht="12.75">
      <c r="B171" s="41"/>
      <c r="F171" s="45"/>
      <c r="H171" s="6">
        <v>0</v>
      </c>
      <c r="I171" s="23">
        <v>0</v>
      </c>
      <c r="M171" s="2">
        <v>470</v>
      </c>
    </row>
    <row r="172" spans="2:13" ht="12.75">
      <c r="B172" s="41"/>
      <c r="F172" s="45"/>
      <c r="H172" s="6">
        <v>0</v>
      </c>
      <c r="I172" s="23">
        <v>0</v>
      </c>
      <c r="M172" s="2">
        <v>470</v>
      </c>
    </row>
    <row r="173" spans="1:13" s="81" customFormat="1" ht="12.75">
      <c r="A173" s="13"/>
      <c r="B173" s="317">
        <v>109000</v>
      </c>
      <c r="C173" s="13" t="s">
        <v>0</v>
      </c>
      <c r="D173" s="13"/>
      <c r="E173" s="13"/>
      <c r="F173" s="83"/>
      <c r="G173" s="127"/>
      <c r="H173" s="84">
        <v>0</v>
      </c>
      <c r="I173" s="80">
        <v>231.91489361702128</v>
      </c>
      <c r="M173" s="2">
        <v>470</v>
      </c>
    </row>
    <row r="174" spans="2:13" ht="12.75">
      <c r="B174" s="318"/>
      <c r="F174" s="45"/>
      <c r="H174" s="6">
        <v>0</v>
      </c>
      <c r="I174" s="23">
        <v>0</v>
      </c>
      <c r="M174" s="2">
        <v>470</v>
      </c>
    </row>
    <row r="175" spans="1:13" s="81" customFormat="1" ht="12.75">
      <c r="A175" s="13"/>
      <c r="B175" s="317">
        <v>119800</v>
      </c>
      <c r="C175" s="13"/>
      <c r="D175" s="13"/>
      <c r="E175" s="13" t="s">
        <v>54</v>
      </c>
      <c r="F175" s="83"/>
      <c r="G175" s="127"/>
      <c r="H175" s="84">
        <v>0</v>
      </c>
      <c r="I175" s="80">
        <v>254.89361702127658</v>
      </c>
      <c r="M175" s="2">
        <v>470</v>
      </c>
    </row>
    <row r="176" spans="2:13" ht="12.75">
      <c r="B176" s="41"/>
      <c r="F176" s="45"/>
      <c r="H176" s="6">
        <v>0</v>
      </c>
      <c r="I176" s="23">
        <v>0</v>
      </c>
      <c r="M176" s="2">
        <v>470</v>
      </c>
    </row>
    <row r="177" spans="1:13" s="81" customFormat="1" ht="12.75">
      <c r="A177" s="13"/>
      <c r="B177" s="317">
        <v>174000</v>
      </c>
      <c r="C177" s="13"/>
      <c r="D177" s="13"/>
      <c r="E177" s="13" t="s">
        <v>435</v>
      </c>
      <c r="F177" s="83"/>
      <c r="G177" s="127"/>
      <c r="H177" s="84">
        <v>0</v>
      </c>
      <c r="I177" s="80">
        <v>370.21276595744683</v>
      </c>
      <c r="M177" s="2">
        <v>470</v>
      </c>
    </row>
    <row r="178" spans="2:13" ht="12.75">
      <c r="B178" s="41"/>
      <c r="F178" s="45"/>
      <c r="H178" s="6">
        <v>0</v>
      </c>
      <c r="I178" s="23">
        <v>0</v>
      </c>
      <c r="M178" s="2">
        <v>470</v>
      </c>
    </row>
    <row r="179" spans="1:13" s="81" customFormat="1" ht="12.75">
      <c r="A179" s="13"/>
      <c r="B179" s="317">
        <v>32000</v>
      </c>
      <c r="C179" s="13"/>
      <c r="D179" s="13"/>
      <c r="E179" s="13" t="s">
        <v>608</v>
      </c>
      <c r="F179" s="83"/>
      <c r="G179" s="127"/>
      <c r="H179" s="84">
        <v>0</v>
      </c>
      <c r="I179" s="80">
        <v>68.08510638297872</v>
      </c>
      <c r="M179" s="2">
        <v>470</v>
      </c>
    </row>
    <row r="180" spans="2:13" ht="12.75">
      <c r="B180" s="41"/>
      <c r="F180" s="45"/>
      <c r="H180" s="6">
        <v>0</v>
      </c>
      <c r="I180" s="23">
        <v>0</v>
      </c>
      <c r="M180" s="2">
        <v>470</v>
      </c>
    </row>
    <row r="181" spans="1:13" s="81" customFormat="1" ht="12.75">
      <c r="A181" s="13"/>
      <c r="B181" s="371">
        <v>431091</v>
      </c>
      <c r="C181" s="13"/>
      <c r="D181" s="13"/>
      <c r="E181" s="13" t="s">
        <v>633</v>
      </c>
      <c r="F181" s="83"/>
      <c r="G181" s="127"/>
      <c r="H181" s="84">
        <v>0</v>
      </c>
      <c r="I181" s="80">
        <v>917.2148936170213</v>
      </c>
      <c r="M181" s="2">
        <v>470</v>
      </c>
    </row>
    <row r="182" spans="2:13" ht="12.75">
      <c r="B182" s="372"/>
      <c r="F182" s="45"/>
      <c r="H182" s="6">
        <v>0</v>
      </c>
      <c r="I182" s="23">
        <v>0</v>
      </c>
      <c r="M182" s="2">
        <v>470</v>
      </c>
    </row>
    <row r="183" spans="1:14" ht="12.75">
      <c r="A183" s="13"/>
      <c r="B183" s="371">
        <v>11453</v>
      </c>
      <c r="C183" s="13" t="s">
        <v>645</v>
      </c>
      <c r="D183" s="13"/>
      <c r="E183" s="13"/>
      <c r="F183" s="141"/>
      <c r="G183" s="127"/>
      <c r="H183" s="84">
        <v>0</v>
      </c>
      <c r="I183" s="80">
        <v>24.368085106382978</v>
      </c>
      <c r="J183" s="81"/>
      <c r="K183" s="81"/>
      <c r="L183" s="81"/>
      <c r="M183" s="2">
        <v>470</v>
      </c>
      <c r="N183" s="39"/>
    </row>
    <row r="184" spans="2:14" ht="12.75">
      <c r="B184" s="41"/>
      <c r="F184" s="61"/>
      <c r="H184" s="6">
        <v>0</v>
      </c>
      <c r="I184" s="91">
        <v>0</v>
      </c>
      <c r="M184" s="2">
        <v>470</v>
      </c>
      <c r="N184" s="39"/>
    </row>
    <row r="185" spans="1:13" s="251" customFormat="1" ht="12.75">
      <c r="A185" s="401"/>
      <c r="B185" s="402">
        <v>238143</v>
      </c>
      <c r="C185" s="401"/>
      <c r="D185" s="401"/>
      <c r="E185" s="401" t="s">
        <v>649</v>
      </c>
      <c r="F185" s="403"/>
      <c r="G185" s="403"/>
      <c r="H185" s="402">
        <v>0</v>
      </c>
      <c r="I185" s="404">
        <v>506.6872340425532</v>
      </c>
      <c r="M185" s="252">
        <v>470</v>
      </c>
    </row>
    <row r="186" spans="2:13" ht="12.75">
      <c r="B186" s="41"/>
      <c r="F186" s="61"/>
      <c r="H186" s="6">
        <v>0</v>
      </c>
      <c r="I186" s="23">
        <v>0</v>
      </c>
      <c r="M186" s="2">
        <v>470</v>
      </c>
    </row>
    <row r="187" spans="1:13" s="81" customFormat="1" ht="12.75">
      <c r="A187" s="13"/>
      <c r="B187" s="371">
        <v>69000</v>
      </c>
      <c r="C187" s="13"/>
      <c r="D187" s="93"/>
      <c r="E187" s="13" t="s">
        <v>784</v>
      </c>
      <c r="F187" s="127"/>
      <c r="G187" s="127"/>
      <c r="H187" s="84">
        <v>0</v>
      </c>
      <c r="I187" s="80">
        <v>146.80851063829786</v>
      </c>
      <c r="M187" s="2">
        <v>470</v>
      </c>
    </row>
    <row r="188" spans="2:13" ht="12.75">
      <c r="B188" s="41"/>
      <c r="F188" s="61"/>
      <c r="H188" s="6">
        <v>0</v>
      </c>
      <c r="I188" s="23">
        <v>0</v>
      </c>
      <c r="M188" s="2">
        <v>470</v>
      </c>
    </row>
    <row r="189" spans="1:13" s="81" customFormat="1" ht="12.75">
      <c r="A189" s="13"/>
      <c r="B189" s="291">
        <v>96000</v>
      </c>
      <c r="C189" s="13"/>
      <c r="D189" s="13"/>
      <c r="E189" s="154" t="s">
        <v>828</v>
      </c>
      <c r="F189" s="127"/>
      <c r="G189" s="127"/>
      <c r="H189" s="84">
        <v>-136500</v>
      </c>
      <c r="I189" s="80">
        <v>204.25531914893617</v>
      </c>
      <c r="M189" s="2">
        <v>470</v>
      </c>
    </row>
    <row r="190" spans="2:13" ht="12.75">
      <c r="B190" s="41"/>
      <c r="F190" s="61"/>
      <c r="I190" s="23"/>
      <c r="M190" s="2">
        <v>470</v>
      </c>
    </row>
    <row r="191" spans="1:13" ht="12.75">
      <c r="A191" s="13"/>
      <c r="B191" s="317">
        <v>534900</v>
      </c>
      <c r="C191" s="13" t="s">
        <v>530</v>
      </c>
      <c r="D191" s="13"/>
      <c r="E191" s="13"/>
      <c r="F191" s="141"/>
      <c r="G191" s="127"/>
      <c r="H191" s="143">
        <v>0</v>
      </c>
      <c r="I191" s="80">
        <v>1138.0851063829787</v>
      </c>
      <c r="J191" s="81"/>
      <c r="K191" s="81"/>
      <c r="L191" s="81"/>
      <c r="M191" s="2">
        <v>470</v>
      </c>
    </row>
    <row r="192" spans="2:13" ht="12.75">
      <c r="B192" s="41"/>
      <c r="H192" s="6">
        <v>0</v>
      </c>
      <c r="I192" s="23">
        <v>0</v>
      </c>
      <c r="M192" s="2">
        <v>470</v>
      </c>
    </row>
    <row r="193" spans="2:13" ht="12.75">
      <c r="B193" s="41"/>
      <c r="F193" s="45"/>
      <c r="H193" s="6">
        <v>0</v>
      </c>
      <c r="I193" s="23">
        <v>0</v>
      </c>
      <c r="M193" s="2">
        <v>470</v>
      </c>
    </row>
    <row r="194" spans="2:13" ht="12.75">
      <c r="B194" s="41"/>
      <c r="F194" s="45"/>
      <c r="H194" s="6">
        <v>0</v>
      </c>
      <c r="I194" s="23">
        <v>0</v>
      </c>
      <c r="M194" s="2">
        <v>470</v>
      </c>
    </row>
    <row r="195" spans="2:13" ht="12.75">
      <c r="B195" s="41"/>
      <c r="F195" s="45"/>
      <c r="H195" s="6">
        <v>0</v>
      </c>
      <c r="I195" s="23">
        <v>0</v>
      </c>
      <c r="M195" s="2">
        <v>470</v>
      </c>
    </row>
    <row r="196" spans="1:13" s="157" customFormat="1" ht="13.5" thickBot="1">
      <c r="A196" s="65"/>
      <c r="B196" s="63">
        <v>7853447</v>
      </c>
      <c r="C196" s="72" t="s">
        <v>777</v>
      </c>
      <c r="D196" s="65"/>
      <c r="E196" s="62"/>
      <c r="F196" s="109"/>
      <c r="G196" s="67"/>
      <c r="H196" s="129"/>
      <c r="I196" s="130"/>
      <c r="J196" s="155"/>
      <c r="K196" s="156">
        <v>470</v>
      </c>
      <c r="L196" s="70"/>
      <c r="M196" s="2">
        <v>470</v>
      </c>
    </row>
    <row r="197" spans="1:13" s="157" customFormat="1" ht="12.75">
      <c r="A197" s="1"/>
      <c r="B197" s="32"/>
      <c r="C197" s="14"/>
      <c r="D197" s="14"/>
      <c r="E197" s="35"/>
      <c r="F197" s="142"/>
      <c r="G197" s="379"/>
      <c r="H197" s="6"/>
      <c r="I197" s="23"/>
      <c r="J197" s="23"/>
      <c r="K197" s="40">
        <v>470</v>
      </c>
      <c r="L197"/>
      <c r="M197" s="2">
        <v>470</v>
      </c>
    </row>
    <row r="198" spans="1:13" s="157" customFormat="1" ht="12.75">
      <c r="A198" s="14"/>
      <c r="B198" s="158" t="s">
        <v>785</v>
      </c>
      <c r="C198" s="159" t="s">
        <v>786</v>
      </c>
      <c r="D198" s="159"/>
      <c r="E198" s="159"/>
      <c r="F198" s="160"/>
      <c r="G198" s="387"/>
      <c r="H198" s="161"/>
      <c r="I198" s="162" t="s">
        <v>15</v>
      </c>
      <c r="J198" s="163"/>
      <c r="K198" s="40">
        <v>470</v>
      </c>
      <c r="L198"/>
      <c r="M198" s="2">
        <v>470</v>
      </c>
    </row>
    <row r="199" spans="1:13" s="81" customFormat="1" ht="12.75">
      <c r="A199" s="164"/>
      <c r="B199" s="165">
        <v>3764545</v>
      </c>
      <c r="C199" s="166" t="s">
        <v>787</v>
      </c>
      <c r="D199" s="166" t="s">
        <v>788</v>
      </c>
      <c r="E199" s="166" t="s">
        <v>814</v>
      </c>
      <c r="F199" s="160"/>
      <c r="G199" s="388"/>
      <c r="H199" s="161">
        <v>-3764545</v>
      </c>
      <c r="I199" s="162">
        <v>8009.670212765957</v>
      </c>
      <c r="J199" s="163"/>
      <c r="K199" s="40">
        <v>470</v>
      </c>
      <c r="L199"/>
      <c r="M199" s="2">
        <v>470</v>
      </c>
    </row>
    <row r="200" spans="1:13" s="173" customFormat="1" ht="12.75">
      <c r="A200" s="167"/>
      <c r="B200" s="168">
        <v>1233468</v>
      </c>
      <c r="C200" s="169" t="s">
        <v>824</v>
      </c>
      <c r="D200" s="169" t="s">
        <v>788</v>
      </c>
      <c r="E200" s="169" t="s">
        <v>814</v>
      </c>
      <c r="F200" s="170"/>
      <c r="G200" s="170"/>
      <c r="H200" s="161">
        <v>-4998013</v>
      </c>
      <c r="I200" s="171">
        <v>2624.4</v>
      </c>
      <c r="J200" s="172"/>
      <c r="K200" s="40">
        <v>470</v>
      </c>
      <c r="L200"/>
      <c r="M200" s="2">
        <v>470</v>
      </c>
    </row>
    <row r="201" spans="1:13" s="180" customFormat="1" ht="12.75">
      <c r="A201" s="174"/>
      <c r="B201" s="175">
        <v>1002265</v>
      </c>
      <c r="C201" s="176" t="s">
        <v>789</v>
      </c>
      <c r="D201" s="176" t="s">
        <v>788</v>
      </c>
      <c r="E201" s="176" t="s">
        <v>814</v>
      </c>
      <c r="F201" s="177"/>
      <c r="G201" s="177"/>
      <c r="H201" s="178">
        <v>-4766810</v>
      </c>
      <c r="I201" s="171">
        <v>2132.478723404255</v>
      </c>
      <c r="J201" s="179"/>
      <c r="K201" s="40">
        <v>470</v>
      </c>
      <c r="L201"/>
      <c r="M201" s="2">
        <v>470</v>
      </c>
    </row>
    <row r="202" spans="1:13" s="188" customFormat="1" ht="12.75">
      <c r="A202" s="181"/>
      <c r="B202" s="182">
        <v>436000</v>
      </c>
      <c r="C202" s="183" t="s">
        <v>790</v>
      </c>
      <c r="D202" s="183" t="s">
        <v>788</v>
      </c>
      <c r="E202" s="183" t="s">
        <v>814</v>
      </c>
      <c r="F202" s="184"/>
      <c r="G202" s="184"/>
      <c r="H202" s="185">
        <v>-5434013</v>
      </c>
      <c r="I202" s="186">
        <v>927.6595744680851</v>
      </c>
      <c r="J202" s="187"/>
      <c r="K202" s="40">
        <v>470</v>
      </c>
      <c r="M202" s="2">
        <v>470</v>
      </c>
    </row>
    <row r="203" spans="1:13" s="196" customFormat="1" ht="12.75">
      <c r="A203" s="189"/>
      <c r="B203" s="190"/>
      <c r="C203" s="191" t="s">
        <v>791</v>
      </c>
      <c r="D203" s="191" t="s">
        <v>788</v>
      </c>
      <c r="E203" s="191" t="s">
        <v>814</v>
      </c>
      <c r="F203" s="192"/>
      <c r="G203" s="192"/>
      <c r="H203" s="193">
        <v>-4998013</v>
      </c>
      <c r="I203" s="194">
        <v>0</v>
      </c>
      <c r="J203" s="195"/>
      <c r="K203" s="40">
        <v>470</v>
      </c>
      <c r="M203" s="2">
        <v>470</v>
      </c>
    </row>
    <row r="204" spans="1:13" s="204" customFormat="1" ht="12.75">
      <c r="A204" s="197"/>
      <c r="B204" s="198">
        <v>1000869</v>
      </c>
      <c r="C204" s="199" t="s">
        <v>837</v>
      </c>
      <c r="D204" s="199" t="s">
        <v>788</v>
      </c>
      <c r="E204" s="199" t="s">
        <v>814</v>
      </c>
      <c r="F204" s="200"/>
      <c r="G204" s="200"/>
      <c r="H204" s="201">
        <v>-5998882</v>
      </c>
      <c r="I204" s="202">
        <v>5.319148936170213</v>
      </c>
      <c r="J204" s="203"/>
      <c r="K204" s="40">
        <v>470</v>
      </c>
      <c r="L204"/>
      <c r="M204" s="2">
        <v>470</v>
      </c>
    </row>
    <row r="205" spans="1:13" s="212" customFormat="1" ht="12.75">
      <c r="A205" s="205"/>
      <c r="B205" s="206">
        <v>416300</v>
      </c>
      <c r="C205" s="207" t="s">
        <v>792</v>
      </c>
      <c r="D205" s="207" t="s">
        <v>788</v>
      </c>
      <c r="E205" s="207" t="s">
        <v>814</v>
      </c>
      <c r="F205" s="208"/>
      <c r="G205" s="208"/>
      <c r="H205" s="209">
        <v>-6415182</v>
      </c>
      <c r="I205" s="210">
        <v>5.319148936170213</v>
      </c>
      <c r="J205" s="211"/>
      <c r="K205" s="40">
        <v>470</v>
      </c>
      <c r="M205" s="2">
        <v>470</v>
      </c>
    </row>
    <row r="206" spans="1:13" ht="12.75">
      <c r="A206" s="14"/>
      <c r="B206" s="57">
        <v>7853447</v>
      </c>
      <c r="C206" s="213" t="s">
        <v>793</v>
      </c>
      <c r="D206" s="214"/>
      <c r="E206" s="214"/>
      <c r="F206" s="160"/>
      <c r="G206" s="389"/>
      <c r="H206" s="178">
        <v>-12851460</v>
      </c>
      <c r="I206" s="162">
        <v>16709.46170212766</v>
      </c>
      <c r="J206" s="215"/>
      <c r="K206" s="40">
        <v>470</v>
      </c>
      <c r="M206" s="2">
        <v>470</v>
      </c>
    </row>
    <row r="207" spans="1:13" ht="12.75">
      <c r="A207" s="14"/>
      <c r="B207" s="126"/>
      <c r="C207" s="216"/>
      <c r="D207" s="217"/>
      <c r="E207" s="217"/>
      <c r="F207" s="218"/>
      <c r="G207" s="390"/>
      <c r="H207" s="219"/>
      <c r="I207" s="163"/>
      <c r="J207" s="215"/>
      <c r="K207" s="40">
        <v>470</v>
      </c>
      <c r="M207" s="2">
        <v>470</v>
      </c>
    </row>
    <row r="208" spans="1:13" ht="12.75">
      <c r="A208" s="14"/>
      <c r="B208" s="126"/>
      <c r="C208" s="216"/>
      <c r="D208" s="217"/>
      <c r="E208" s="217"/>
      <c r="F208" s="218"/>
      <c r="G208" s="390"/>
      <c r="H208" s="219"/>
      <c r="I208" s="163"/>
      <c r="J208" s="215"/>
      <c r="K208" s="2"/>
      <c r="M208" s="2"/>
    </row>
    <row r="209" spans="2:13" ht="12.75">
      <c r="B209" s="41"/>
      <c r="F209" s="61"/>
      <c r="I209" s="23"/>
      <c r="K209" s="2"/>
      <c r="M209" s="2"/>
    </row>
    <row r="210" spans="1:13" s="17" customFormat="1" ht="12.75">
      <c r="A210" s="167"/>
      <c r="B210" s="41"/>
      <c r="C210" s="220"/>
      <c r="D210" s="220"/>
      <c r="E210" s="167"/>
      <c r="F210" s="124"/>
      <c r="G210" s="391"/>
      <c r="H210" s="221"/>
      <c r="I210" s="222"/>
      <c r="J210" s="223"/>
      <c r="K210" s="224"/>
      <c r="L210" s="225"/>
      <c r="M210" s="224"/>
    </row>
    <row r="211" spans="1:13" s="17" customFormat="1" ht="12.75">
      <c r="A211" s="14"/>
      <c r="B211" s="226">
        <v>2920625</v>
      </c>
      <c r="C211" s="227" t="s">
        <v>794</v>
      </c>
      <c r="D211" s="227" t="s">
        <v>795</v>
      </c>
      <c r="E211" s="189"/>
      <c r="F211" s="124"/>
      <c r="G211" s="392"/>
      <c r="H211" s="228">
        <v>-2920625</v>
      </c>
      <c r="I211" s="229">
        <v>6214.095744680851</v>
      </c>
      <c r="J211" s="91"/>
      <c r="K211" s="40">
        <v>470</v>
      </c>
      <c r="M211" s="40">
        <v>470</v>
      </c>
    </row>
    <row r="212" spans="1:13" s="17" customFormat="1" ht="12.75">
      <c r="A212" s="14"/>
      <c r="B212" s="226">
        <v>2975960</v>
      </c>
      <c r="C212" s="227" t="s">
        <v>794</v>
      </c>
      <c r="D212" s="227" t="s">
        <v>796</v>
      </c>
      <c r="E212" s="189"/>
      <c r="F212" s="124"/>
      <c r="G212" s="392"/>
      <c r="H212" s="228">
        <v>-5896585</v>
      </c>
      <c r="I212" s="229">
        <v>6399.913978494624</v>
      </c>
      <c r="J212" s="91"/>
      <c r="K212" s="2">
        <v>465</v>
      </c>
      <c r="L212"/>
      <c r="M212" s="2">
        <v>465</v>
      </c>
    </row>
    <row r="213" spans="1:13" s="17" customFormat="1" ht="12.75">
      <c r="A213" s="14"/>
      <c r="B213" s="226">
        <v>2225825</v>
      </c>
      <c r="C213" s="227" t="s">
        <v>794</v>
      </c>
      <c r="D213" s="227" t="s">
        <v>797</v>
      </c>
      <c r="E213" s="189"/>
      <c r="F213" s="124"/>
      <c r="G213" s="392"/>
      <c r="H213" s="228">
        <v>-8122410</v>
      </c>
      <c r="I213" s="229">
        <v>4838.75</v>
      </c>
      <c r="J213" s="91"/>
      <c r="K213" s="2">
        <v>460</v>
      </c>
      <c r="L213"/>
      <c r="M213" s="2">
        <v>460</v>
      </c>
    </row>
    <row r="214" spans="1:13" s="17" customFormat="1" ht="12.75">
      <c r="A214" s="14"/>
      <c r="B214" s="226">
        <v>-27914332</v>
      </c>
      <c r="C214" s="227" t="s">
        <v>794</v>
      </c>
      <c r="D214" s="227" t="s">
        <v>798</v>
      </c>
      <c r="E214" s="189"/>
      <c r="F214" s="124"/>
      <c r="G214" s="392"/>
      <c r="H214" s="228">
        <v>19791922</v>
      </c>
      <c r="I214" s="229">
        <v>-62031.84888888889</v>
      </c>
      <c r="J214" s="91"/>
      <c r="K214" s="40">
        <v>450</v>
      </c>
      <c r="L214"/>
      <c r="M214" s="40">
        <v>450</v>
      </c>
    </row>
    <row r="215" spans="1:13" s="17" customFormat="1" ht="12.75">
      <c r="A215" s="14"/>
      <c r="B215" s="226">
        <v>3385645</v>
      </c>
      <c r="C215" s="227" t="s">
        <v>794</v>
      </c>
      <c r="D215" s="227" t="s">
        <v>799</v>
      </c>
      <c r="E215" s="189"/>
      <c r="F215" s="124"/>
      <c r="G215" s="392"/>
      <c r="H215" s="228">
        <v>16406277</v>
      </c>
      <c r="I215" s="229">
        <v>7523.655555555555</v>
      </c>
      <c r="J215" s="91"/>
      <c r="K215" s="40">
        <v>450</v>
      </c>
      <c r="L215"/>
      <c r="M215" s="40">
        <v>450</v>
      </c>
    </row>
    <row r="216" spans="1:13" s="17" customFormat="1" ht="12.75">
      <c r="A216" s="14"/>
      <c r="B216" s="226">
        <v>2296200</v>
      </c>
      <c r="C216" s="227" t="s">
        <v>794</v>
      </c>
      <c r="D216" s="227" t="s">
        <v>800</v>
      </c>
      <c r="E216" s="189"/>
      <c r="F216" s="124"/>
      <c r="G216" s="392"/>
      <c r="H216" s="228">
        <v>17495722</v>
      </c>
      <c r="I216" s="229">
        <v>5160</v>
      </c>
      <c r="J216" s="91"/>
      <c r="K216" s="40">
        <v>445</v>
      </c>
      <c r="L216"/>
      <c r="M216" s="40">
        <v>445</v>
      </c>
    </row>
    <row r="217" spans="1:13" s="17" customFormat="1" ht="12.75">
      <c r="A217" s="14"/>
      <c r="B217" s="226">
        <v>2679368</v>
      </c>
      <c r="C217" s="227" t="s">
        <v>794</v>
      </c>
      <c r="D217" s="227" t="s">
        <v>801</v>
      </c>
      <c r="E217" s="189"/>
      <c r="F217" s="124"/>
      <c r="G217" s="392"/>
      <c r="H217" s="228">
        <v>13726909</v>
      </c>
      <c r="I217" s="229">
        <v>6089.472727272727</v>
      </c>
      <c r="J217" s="91"/>
      <c r="K217" s="40">
        <v>440</v>
      </c>
      <c r="L217"/>
      <c r="M217" s="40">
        <v>440</v>
      </c>
    </row>
    <row r="218" spans="1:13" s="17" customFormat="1" ht="12.75">
      <c r="A218" s="14"/>
      <c r="B218" s="226">
        <v>2927650</v>
      </c>
      <c r="C218" s="227" t="s">
        <v>794</v>
      </c>
      <c r="D218" s="227" t="s">
        <v>802</v>
      </c>
      <c r="E218" s="189"/>
      <c r="F218" s="124"/>
      <c r="G218" s="392"/>
      <c r="H218" s="228">
        <v>14568072</v>
      </c>
      <c r="I218" s="229">
        <v>6505.888888888889</v>
      </c>
      <c r="J218" s="91"/>
      <c r="K218" s="40">
        <v>450</v>
      </c>
      <c r="M218" s="40">
        <v>450</v>
      </c>
    </row>
    <row r="219" spans="1:13" s="17" customFormat="1" ht="12.75">
      <c r="A219" s="14"/>
      <c r="B219" s="226">
        <v>2741675</v>
      </c>
      <c r="C219" s="227" t="s">
        <v>794</v>
      </c>
      <c r="D219" s="227" t="s">
        <v>803</v>
      </c>
      <c r="E219" s="189"/>
      <c r="F219" s="124"/>
      <c r="G219" s="392"/>
      <c r="H219" s="228">
        <v>10985234</v>
      </c>
      <c r="I219" s="229">
        <v>5960.163043478261</v>
      </c>
      <c r="J219" s="91"/>
      <c r="K219" s="230">
        <v>460</v>
      </c>
      <c r="L219" s="231"/>
      <c r="M219" s="230">
        <v>460</v>
      </c>
    </row>
    <row r="220" spans="1:13" s="17" customFormat="1" ht="12.75">
      <c r="A220" s="14"/>
      <c r="B220" s="226">
        <v>2343000</v>
      </c>
      <c r="C220" s="227" t="s">
        <v>794</v>
      </c>
      <c r="D220" s="227" t="s">
        <v>804</v>
      </c>
      <c r="E220" s="189"/>
      <c r="F220" s="124"/>
      <c r="G220" s="392"/>
      <c r="H220" s="228">
        <v>12225072</v>
      </c>
      <c r="I220" s="229">
        <v>4881.25</v>
      </c>
      <c r="J220" s="91"/>
      <c r="K220" s="230">
        <v>480</v>
      </c>
      <c r="L220" s="231"/>
      <c r="M220" s="230">
        <v>480</v>
      </c>
    </row>
    <row r="221" spans="1:13" s="17" customFormat="1" ht="12.75">
      <c r="A221" s="14"/>
      <c r="B221" s="226">
        <v>-7561404</v>
      </c>
      <c r="C221" s="227" t="s">
        <v>794</v>
      </c>
      <c r="D221" s="227" t="s">
        <v>805</v>
      </c>
      <c r="E221" s="189"/>
      <c r="F221" s="124"/>
      <c r="G221" s="392"/>
      <c r="H221" s="228">
        <v>18546638</v>
      </c>
      <c r="I221" s="229">
        <v>-15590.523711340205</v>
      </c>
      <c r="J221" s="91"/>
      <c r="K221" s="230">
        <v>485</v>
      </c>
      <c r="L221" s="231"/>
      <c r="M221" s="230">
        <v>485</v>
      </c>
    </row>
    <row r="222" spans="1:13" s="17" customFormat="1" ht="12.75">
      <c r="A222" s="14"/>
      <c r="B222" s="226">
        <v>4313110</v>
      </c>
      <c r="C222" s="227" t="s">
        <v>794</v>
      </c>
      <c r="D222" s="227" t="s">
        <v>806</v>
      </c>
      <c r="E222" s="189"/>
      <c r="F222" s="124"/>
      <c r="G222" s="392"/>
      <c r="H222" s="228">
        <v>6672124</v>
      </c>
      <c r="I222" s="229">
        <v>8893.01030927835</v>
      </c>
      <c r="J222" s="91"/>
      <c r="K222" s="230">
        <v>485</v>
      </c>
      <c r="L222" s="231"/>
      <c r="M222" s="230">
        <v>485</v>
      </c>
    </row>
    <row r="223" spans="1:13" s="17" customFormat="1" ht="12.75">
      <c r="A223" s="14"/>
      <c r="B223" s="226">
        <v>3764545</v>
      </c>
      <c r="C223" s="227" t="s">
        <v>794</v>
      </c>
      <c r="D223" s="227" t="s">
        <v>807</v>
      </c>
      <c r="E223" s="189"/>
      <c r="F223" s="124"/>
      <c r="G223" s="392"/>
      <c r="H223" s="228">
        <v>8460527</v>
      </c>
      <c r="I223" s="229">
        <v>8009.670212765957</v>
      </c>
      <c r="J223" s="91"/>
      <c r="K223" s="230">
        <v>470</v>
      </c>
      <c r="L223" s="231"/>
      <c r="M223" s="230">
        <v>470</v>
      </c>
    </row>
    <row r="224" spans="1:13" s="17" customFormat="1" ht="12.75">
      <c r="A224" s="13"/>
      <c r="B224" s="232">
        <v>-2902133</v>
      </c>
      <c r="C224" s="233" t="s">
        <v>794</v>
      </c>
      <c r="D224" s="233" t="s">
        <v>825</v>
      </c>
      <c r="E224" s="234"/>
      <c r="F224" s="141"/>
      <c r="G224" s="393"/>
      <c r="H224" s="235">
        <v>-18492</v>
      </c>
      <c r="I224" s="80">
        <v>-6174.751063829787</v>
      </c>
      <c r="J224" s="236"/>
      <c r="K224" s="237">
        <v>470</v>
      </c>
      <c r="L224" s="237"/>
      <c r="M224" s="237">
        <v>470</v>
      </c>
    </row>
    <row r="225" spans="1:13" s="17" customFormat="1" ht="12.75">
      <c r="A225" s="14"/>
      <c r="B225" s="32"/>
      <c r="C225" s="238"/>
      <c r="D225" s="238"/>
      <c r="E225" s="238"/>
      <c r="F225" s="124"/>
      <c r="G225" s="394"/>
      <c r="H225" s="29"/>
      <c r="I225" s="91"/>
      <c r="J225" s="91"/>
      <c r="K225" s="40"/>
      <c r="M225" s="40"/>
    </row>
    <row r="226" spans="2:6" ht="12.75">
      <c r="B226" s="41"/>
      <c r="F226" s="142"/>
    </row>
    <row r="227" spans="1:13" s="17" customFormat="1" ht="12.75">
      <c r="A227" s="239"/>
      <c r="B227" s="240"/>
      <c r="C227" s="239"/>
      <c r="D227" s="239"/>
      <c r="E227" s="239"/>
      <c r="F227" s="241"/>
      <c r="G227" s="241"/>
      <c r="H227" s="242"/>
      <c r="I227" s="243"/>
      <c r="J227" s="244"/>
      <c r="K227" s="40"/>
      <c r="M227" s="40"/>
    </row>
    <row r="228" spans="1:13" s="260" customFormat="1" ht="12.75">
      <c r="A228" s="253"/>
      <c r="B228" s="254">
        <v>1035755</v>
      </c>
      <c r="C228" s="255" t="s">
        <v>789</v>
      </c>
      <c r="D228" s="253" t="s">
        <v>795</v>
      </c>
      <c r="E228" s="253"/>
      <c r="F228" s="256"/>
      <c r="G228" s="256"/>
      <c r="H228" s="254">
        <v>-1035755</v>
      </c>
      <c r="I228" s="257">
        <v>2203.7340425531916</v>
      </c>
      <c r="J228" s="258"/>
      <c r="K228" s="258">
        <v>470</v>
      </c>
      <c r="L228" s="258"/>
      <c r="M228" s="259">
        <v>470</v>
      </c>
    </row>
    <row r="229" spans="1:13" s="260" customFormat="1" ht="12.75">
      <c r="A229" s="253"/>
      <c r="B229" s="101">
        <v>1812055</v>
      </c>
      <c r="C229" s="255" t="s">
        <v>789</v>
      </c>
      <c r="D229" s="253" t="s">
        <v>796</v>
      </c>
      <c r="E229" s="253"/>
      <c r="F229" s="256"/>
      <c r="G229" s="256"/>
      <c r="H229" s="254">
        <v>-2847810</v>
      </c>
      <c r="I229" s="257">
        <v>3896.8924731182797</v>
      </c>
      <c r="J229" s="258"/>
      <c r="K229" s="2">
        <v>465</v>
      </c>
      <c r="L229"/>
      <c r="M229" s="2">
        <v>465</v>
      </c>
    </row>
    <row r="230" spans="1:13" s="260" customFormat="1" ht="12.75">
      <c r="A230" s="253"/>
      <c r="B230" s="101">
        <v>2353251</v>
      </c>
      <c r="C230" s="255" t="s">
        <v>789</v>
      </c>
      <c r="D230" s="253" t="s">
        <v>797</v>
      </c>
      <c r="E230" s="253"/>
      <c r="F230" s="256"/>
      <c r="G230" s="256"/>
      <c r="H230" s="254">
        <v>-5201061</v>
      </c>
      <c r="I230" s="257">
        <v>5115.76304347826</v>
      </c>
      <c r="J230" s="258"/>
      <c r="K230" s="2">
        <v>460</v>
      </c>
      <c r="L230"/>
      <c r="M230" s="2">
        <v>460</v>
      </c>
    </row>
    <row r="231" spans="1:13" s="260" customFormat="1" ht="12.75">
      <c r="A231" s="253"/>
      <c r="B231" s="101">
        <v>-22609454</v>
      </c>
      <c r="C231" s="255" t="s">
        <v>789</v>
      </c>
      <c r="D231" s="253" t="s">
        <v>798</v>
      </c>
      <c r="E231" s="253"/>
      <c r="F231" s="256"/>
      <c r="G231" s="256"/>
      <c r="H231" s="254">
        <v>17408393</v>
      </c>
      <c r="I231" s="257">
        <v>-50243.23111111111</v>
      </c>
      <c r="J231" s="258"/>
      <c r="K231" s="40">
        <v>450</v>
      </c>
      <c r="L231"/>
      <c r="M231" s="40">
        <v>450</v>
      </c>
    </row>
    <row r="232" spans="1:13" s="260" customFormat="1" ht="12.75">
      <c r="A232" s="253"/>
      <c r="B232" s="101">
        <v>3252395</v>
      </c>
      <c r="C232" s="255" t="s">
        <v>789</v>
      </c>
      <c r="D232" s="253" t="s">
        <v>799</v>
      </c>
      <c r="E232" s="253"/>
      <c r="F232" s="256"/>
      <c r="G232" s="256"/>
      <c r="H232" s="254">
        <v>14155998</v>
      </c>
      <c r="I232" s="257">
        <v>7227.544444444445</v>
      </c>
      <c r="J232" s="258"/>
      <c r="K232" s="40">
        <v>450</v>
      </c>
      <c r="L232"/>
      <c r="M232" s="40">
        <v>450</v>
      </c>
    </row>
    <row r="233" spans="1:256" s="260" customFormat="1" ht="12.75">
      <c r="A233" s="253"/>
      <c r="B233" s="101">
        <v>3007365</v>
      </c>
      <c r="C233" s="255" t="s">
        <v>789</v>
      </c>
      <c r="D233" s="253" t="s">
        <v>800</v>
      </c>
      <c r="E233" s="253"/>
      <c r="F233" s="256"/>
      <c r="G233" s="256"/>
      <c r="H233" s="254">
        <v>11148633</v>
      </c>
      <c r="I233" s="257">
        <v>6758.123595505618</v>
      </c>
      <c r="J233" s="258"/>
      <c r="K233" s="40">
        <v>445</v>
      </c>
      <c r="L233"/>
      <c r="M233" s="40">
        <v>445</v>
      </c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1"/>
      <c r="Z233" s="251"/>
      <c r="AA233" s="251"/>
      <c r="AB233" s="251"/>
      <c r="AC233" s="251"/>
      <c r="AD233" s="251"/>
      <c r="AE233" s="251"/>
      <c r="AF233" s="251"/>
      <c r="AG233" s="251"/>
      <c r="AH233" s="251"/>
      <c r="AI233" s="251"/>
      <c r="AJ233" s="251"/>
      <c r="AK233" s="251"/>
      <c r="AL233" s="251"/>
      <c r="AM233" s="251"/>
      <c r="AN233" s="251"/>
      <c r="AO233" s="251"/>
      <c r="AP233" s="251"/>
      <c r="AQ233" s="251"/>
      <c r="AR233" s="251"/>
      <c r="AS233" s="251"/>
      <c r="AT233" s="251"/>
      <c r="AU233" s="251"/>
      <c r="AV233" s="251"/>
      <c r="AW233" s="251"/>
      <c r="AX233" s="251"/>
      <c r="AY233" s="251"/>
      <c r="AZ233" s="251"/>
      <c r="BA233" s="251"/>
      <c r="BB233" s="251"/>
      <c r="BC233" s="251"/>
      <c r="BD233" s="251"/>
      <c r="BE233" s="251"/>
      <c r="BF233" s="251"/>
      <c r="BG233" s="251"/>
      <c r="BH233" s="251"/>
      <c r="BI233" s="251"/>
      <c r="BJ233" s="251"/>
      <c r="BK233" s="251"/>
      <c r="BL233" s="251"/>
      <c r="BM233" s="251"/>
      <c r="BN233" s="251"/>
      <c r="BO233" s="251"/>
      <c r="BP233" s="251"/>
      <c r="BQ233" s="251"/>
      <c r="BR233" s="251"/>
      <c r="BS233" s="251"/>
      <c r="BT233" s="251"/>
      <c r="BU233" s="251"/>
      <c r="BV233" s="251"/>
      <c r="BW233" s="251"/>
      <c r="BX233" s="251"/>
      <c r="BY233" s="251"/>
      <c r="BZ233" s="251"/>
      <c r="CA233" s="251"/>
      <c r="CB233" s="251"/>
      <c r="CC233" s="251"/>
      <c r="CD233" s="251"/>
      <c r="CE233" s="251"/>
      <c r="CF233" s="251"/>
      <c r="CG233" s="251"/>
      <c r="CH233" s="251"/>
      <c r="CI233" s="251"/>
      <c r="CJ233" s="251"/>
      <c r="CK233" s="251"/>
      <c r="CL233" s="251"/>
      <c r="CM233" s="251"/>
      <c r="CN233" s="251"/>
      <c r="CO233" s="251"/>
      <c r="CP233" s="251"/>
      <c r="CQ233" s="251"/>
      <c r="CR233" s="251"/>
      <c r="CS233" s="251"/>
      <c r="CT233" s="251"/>
      <c r="CU233" s="251"/>
      <c r="CV233" s="251"/>
      <c r="CW233" s="251"/>
      <c r="CX233" s="251"/>
      <c r="CY233" s="251"/>
      <c r="CZ233" s="251"/>
      <c r="DA233" s="251"/>
      <c r="DB233" s="251"/>
      <c r="DC233" s="251"/>
      <c r="DD233" s="251"/>
      <c r="DE233" s="251"/>
      <c r="DF233" s="251"/>
      <c r="DG233" s="251"/>
      <c r="DH233" s="251"/>
      <c r="DI233" s="251"/>
      <c r="DJ233" s="251"/>
      <c r="DK233" s="251"/>
      <c r="DL233" s="251"/>
      <c r="DM233" s="251"/>
      <c r="DN233" s="251"/>
      <c r="DO233" s="251"/>
      <c r="DP233" s="251"/>
      <c r="DQ233" s="251"/>
      <c r="DR233" s="251"/>
      <c r="DS233" s="251"/>
      <c r="DT233" s="251"/>
      <c r="DU233" s="251"/>
      <c r="DV233" s="251"/>
      <c r="DW233" s="251"/>
      <c r="DX233" s="251"/>
      <c r="DY233" s="251"/>
      <c r="DZ233" s="251"/>
      <c r="EA233" s="251"/>
      <c r="EB233" s="251"/>
      <c r="EC233" s="251"/>
      <c r="ED233" s="251"/>
      <c r="EE233" s="251"/>
      <c r="EF233" s="251"/>
      <c r="EG233" s="251"/>
      <c r="EH233" s="251"/>
      <c r="EI233" s="251"/>
      <c r="EJ233" s="251"/>
      <c r="EK233" s="251"/>
      <c r="EL233" s="251"/>
      <c r="EM233" s="251"/>
      <c r="EN233" s="251"/>
      <c r="EO233" s="251"/>
      <c r="EP233" s="251"/>
      <c r="EQ233" s="251"/>
      <c r="ER233" s="251"/>
      <c r="ES233" s="251"/>
      <c r="ET233" s="251"/>
      <c r="EU233" s="251"/>
      <c r="EV233" s="251"/>
      <c r="EW233" s="251"/>
      <c r="EX233" s="251"/>
      <c r="EY233" s="251"/>
      <c r="EZ233" s="251"/>
      <c r="FA233" s="251"/>
      <c r="FB233" s="251"/>
      <c r="FC233" s="251"/>
      <c r="FD233" s="251"/>
      <c r="FE233" s="251"/>
      <c r="FF233" s="251"/>
      <c r="FG233" s="251"/>
      <c r="FH233" s="251"/>
      <c r="FI233" s="251"/>
      <c r="FJ233" s="251"/>
      <c r="FK233" s="251"/>
      <c r="FL233" s="251"/>
      <c r="FM233" s="251"/>
      <c r="FN233" s="251"/>
      <c r="FO233" s="251"/>
      <c r="FP233" s="251"/>
      <c r="FQ233" s="251"/>
      <c r="FR233" s="251"/>
      <c r="FS233" s="251"/>
      <c r="FT233" s="251"/>
      <c r="FU233" s="251"/>
      <c r="FV233" s="251"/>
      <c r="FW233" s="251"/>
      <c r="FX233" s="251"/>
      <c r="FY233" s="251"/>
      <c r="FZ233" s="251"/>
      <c r="GA233" s="251"/>
      <c r="GB233" s="251"/>
      <c r="GC233" s="251"/>
      <c r="GD233" s="251"/>
      <c r="GE233" s="251"/>
      <c r="GF233" s="251"/>
      <c r="GG233" s="251"/>
      <c r="GH233" s="251"/>
      <c r="GI233" s="251"/>
      <c r="GJ233" s="251"/>
      <c r="GK233" s="251"/>
      <c r="GL233" s="251"/>
      <c r="GM233" s="251"/>
      <c r="GN233" s="251"/>
      <c r="GO233" s="251"/>
      <c r="GP233" s="251"/>
      <c r="GQ233" s="251"/>
      <c r="GR233" s="251"/>
      <c r="GS233" s="251"/>
      <c r="GT233" s="251"/>
      <c r="GU233" s="251"/>
      <c r="GV233" s="251"/>
      <c r="GW233" s="251"/>
      <c r="GX233" s="251"/>
      <c r="GY233" s="251"/>
      <c r="GZ233" s="251"/>
      <c r="HA233" s="251"/>
      <c r="HB233" s="251"/>
      <c r="HC233" s="251"/>
      <c r="HD233" s="251"/>
      <c r="HE233" s="251"/>
      <c r="HF233" s="251"/>
      <c r="HG233" s="251"/>
      <c r="HH233" s="251"/>
      <c r="HI233" s="251"/>
      <c r="HJ233" s="251"/>
      <c r="HK233" s="251"/>
      <c r="HL233" s="251"/>
      <c r="HM233" s="251"/>
      <c r="HN233" s="251"/>
      <c r="HO233" s="251"/>
      <c r="HP233" s="251"/>
      <c r="HQ233" s="251"/>
      <c r="HR233" s="251"/>
      <c r="HS233" s="251"/>
      <c r="HT233" s="251"/>
      <c r="HU233" s="251"/>
      <c r="HV233" s="251"/>
      <c r="HW233" s="251"/>
      <c r="HX233" s="251"/>
      <c r="HY233" s="251"/>
      <c r="HZ233" s="251"/>
      <c r="IA233" s="251"/>
      <c r="IB233" s="251"/>
      <c r="IC233" s="251"/>
      <c r="ID233" s="251"/>
      <c r="IE233" s="251"/>
      <c r="IF233" s="251"/>
      <c r="IG233" s="251"/>
      <c r="IH233" s="251"/>
      <c r="II233" s="251"/>
      <c r="IJ233" s="251"/>
      <c r="IK233" s="251"/>
      <c r="IL233" s="251"/>
      <c r="IM233" s="251"/>
      <c r="IN233" s="251"/>
      <c r="IO233" s="251"/>
      <c r="IP233" s="251"/>
      <c r="IQ233" s="251"/>
      <c r="IR233" s="251"/>
      <c r="IS233" s="251"/>
      <c r="IT233" s="251"/>
      <c r="IU233" s="251"/>
      <c r="IV233" s="251"/>
    </row>
    <row r="234" spans="1:256" s="260" customFormat="1" ht="12.75">
      <c r="A234" s="253"/>
      <c r="B234" s="101">
        <v>2874395</v>
      </c>
      <c r="C234" s="255" t="s">
        <v>789</v>
      </c>
      <c r="D234" s="253" t="s">
        <v>801</v>
      </c>
      <c r="E234" s="253"/>
      <c r="F234" s="256"/>
      <c r="G234" s="256"/>
      <c r="H234" s="254">
        <v>8274238</v>
      </c>
      <c r="I234" s="257">
        <v>6532.715909090909</v>
      </c>
      <c r="J234" s="258"/>
      <c r="K234" s="40">
        <v>440</v>
      </c>
      <c r="L234"/>
      <c r="M234" s="40">
        <v>440</v>
      </c>
      <c r="N234" s="251"/>
      <c r="O234" s="251"/>
      <c r="P234" s="251"/>
      <c r="Q234" s="251"/>
      <c r="R234" s="251"/>
      <c r="S234" s="251"/>
      <c r="T234" s="251"/>
      <c r="U234" s="251"/>
      <c r="V234" s="251"/>
      <c r="W234" s="251"/>
      <c r="X234" s="251"/>
      <c r="Y234" s="251"/>
      <c r="Z234" s="251"/>
      <c r="AA234" s="251"/>
      <c r="AB234" s="251"/>
      <c r="AC234" s="251"/>
      <c r="AD234" s="251"/>
      <c r="AE234" s="251"/>
      <c r="AF234" s="251"/>
      <c r="AG234" s="251"/>
      <c r="AH234" s="251"/>
      <c r="AI234" s="251"/>
      <c r="AJ234" s="251"/>
      <c r="AK234" s="251"/>
      <c r="AL234" s="251"/>
      <c r="AM234" s="251"/>
      <c r="AN234" s="251"/>
      <c r="AO234" s="251"/>
      <c r="AP234" s="251"/>
      <c r="AQ234" s="251"/>
      <c r="AR234" s="251"/>
      <c r="AS234" s="251"/>
      <c r="AT234" s="251"/>
      <c r="AU234" s="251"/>
      <c r="AV234" s="251"/>
      <c r="AW234" s="251"/>
      <c r="AX234" s="251"/>
      <c r="AY234" s="251"/>
      <c r="AZ234" s="251"/>
      <c r="BA234" s="251"/>
      <c r="BB234" s="251"/>
      <c r="BC234" s="251"/>
      <c r="BD234" s="251"/>
      <c r="BE234" s="251"/>
      <c r="BF234" s="251"/>
      <c r="BG234" s="251"/>
      <c r="BH234" s="251"/>
      <c r="BI234" s="251"/>
      <c r="BJ234" s="251"/>
      <c r="BK234" s="251"/>
      <c r="BL234" s="251"/>
      <c r="BM234" s="251"/>
      <c r="BN234" s="251"/>
      <c r="BO234" s="251"/>
      <c r="BP234" s="251"/>
      <c r="BQ234" s="251"/>
      <c r="BR234" s="251"/>
      <c r="BS234" s="251"/>
      <c r="BT234" s="251"/>
      <c r="BU234" s="251"/>
      <c r="BV234" s="251"/>
      <c r="BW234" s="251"/>
      <c r="BX234" s="251"/>
      <c r="BY234" s="251"/>
      <c r="BZ234" s="251"/>
      <c r="CA234" s="251"/>
      <c r="CB234" s="251"/>
      <c r="CC234" s="251"/>
      <c r="CD234" s="251"/>
      <c r="CE234" s="251"/>
      <c r="CF234" s="251"/>
      <c r="CG234" s="251"/>
      <c r="CH234" s="251"/>
      <c r="CI234" s="251"/>
      <c r="CJ234" s="251"/>
      <c r="CK234" s="251"/>
      <c r="CL234" s="251"/>
      <c r="CM234" s="251"/>
      <c r="CN234" s="251"/>
      <c r="CO234" s="251"/>
      <c r="CP234" s="251"/>
      <c r="CQ234" s="251"/>
      <c r="CR234" s="251"/>
      <c r="CS234" s="251"/>
      <c r="CT234" s="251"/>
      <c r="CU234" s="251"/>
      <c r="CV234" s="251"/>
      <c r="CW234" s="251"/>
      <c r="CX234" s="251"/>
      <c r="CY234" s="251"/>
      <c r="CZ234" s="251"/>
      <c r="DA234" s="251"/>
      <c r="DB234" s="251"/>
      <c r="DC234" s="251"/>
      <c r="DD234" s="251"/>
      <c r="DE234" s="251"/>
      <c r="DF234" s="251"/>
      <c r="DG234" s="251"/>
      <c r="DH234" s="251"/>
      <c r="DI234" s="251"/>
      <c r="DJ234" s="251"/>
      <c r="DK234" s="251"/>
      <c r="DL234" s="251"/>
      <c r="DM234" s="251"/>
      <c r="DN234" s="251"/>
      <c r="DO234" s="251"/>
      <c r="DP234" s="251"/>
      <c r="DQ234" s="251"/>
      <c r="DR234" s="251"/>
      <c r="DS234" s="251"/>
      <c r="DT234" s="251"/>
      <c r="DU234" s="251"/>
      <c r="DV234" s="251"/>
      <c r="DW234" s="251"/>
      <c r="DX234" s="251"/>
      <c r="DY234" s="251"/>
      <c r="DZ234" s="251"/>
      <c r="EA234" s="251"/>
      <c r="EB234" s="251"/>
      <c r="EC234" s="251"/>
      <c r="ED234" s="251"/>
      <c r="EE234" s="251"/>
      <c r="EF234" s="251"/>
      <c r="EG234" s="251"/>
      <c r="EH234" s="251"/>
      <c r="EI234" s="251"/>
      <c r="EJ234" s="251"/>
      <c r="EK234" s="251"/>
      <c r="EL234" s="251"/>
      <c r="EM234" s="251"/>
      <c r="EN234" s="251"/>
      <c r="EO234" s="251"/>
      <c r="EP234" s="251"/>
      <c r="EQ234" s="251"/>
      <c r="ER234" s="251"/>
      <c r="ES234" s="251"/>
      <c r="ET234" s="251"/>
      <c r="EU234" s="251"/>
      <c r="EV234" s="251"/>
      <c r="EW234" s="251"/>
      <c r="EX234" s="251"/>
      <c r="EY234" s="251"/>
      <c r="EZ234" s="251"/>
      <c r="FA234" s="251"/>
      <c r="FB234" s="251"/>
      <c r="FC234" s="251"/>
      <c r="FD234" s="251"/>
      <c r="FE234" s="251"/>
      <c r="FF234" s="251"/>
      <c r="FG234" s="251"/>
      <c r="FH234" s="251"/>
      <c r="FI234" s="251"/>
      <c r="FJ234" s="251"/>
      <c r="FK234" s="251"/>
      <c r="FL234" s="251"/>
      <c r="FM234" s="251"/>
      <c r="FN234" s="251"/>
      <c r="FO234" s="251"/>
      <c r="FP234" s="251"/>
      <c r="FQ234" s="251"/>
      <c r="FR234" s="251"/>
      <c r="FS234" s="251"/>
      <c r="FT234" s="251"/>
      <c r="FU234" s="251"/>
      <c r="FV234" s="251"/>
      <c r="FW234" s="251"/>
      <c r="FX234" s="251"/>
      <c r="FY234" s="251"/>
      <c r="FZ234" s="251"/>
      <c r="GA234" s="251"/>
      <c r="GB234" s="251"/>
      <c r="GC234" s="251"/>
      <c r="GD234" s="251"/>
      <c r="GE234" s="251"/>
      <c r="GF234" s="251"/>
      <c r="GG234" s="251"/>
      <c r="GH234" s="251"/>
      <c r="GI234" s="251"/>
      <c r="GJ234" s="251"/>
      <c r="GK234" s="251"/>
      <c r="GL234" s="251"/>
      <c r="GM234" s="251"/>
      <c r="GN234" s="251"/>
      <c r="GO234" s="251"/>
      <c r="GP234" s="251"/>
      <c r="GQ234" s="251"/>
      <c r="GR234" s="251"/>
      <c r="GS234" s="251"/>
      <c r="GT234" s="251"/>
      <c r="GU234" s="251"/>
      <c r="GV234" s="251"/>
      <c r="GW234" s="251"/>
      <c r="GX234" s="251"/>
      <c r="GY234" s="251"/>
      <c r="GZ234" s="251"/>
      <c r="HA234" s="251"/>
      <c r="HB234" s="251"/>
      <c r="HC234" s="251"/>
      <c r="HD234" s="251"/>
      <c r="HE234" s="251"/>
      <c r="HF234" s="251"/>
      <c r="HG234" s="251"/>
      <c r="HH234" s="251"/>
      <c r="HI234" s="251"/>
      <c r="HJ234" s="251"/>
      <c r="HK234" s="251"/>
      <c r="HL234" s="251"/>
      <c r="HM234" s="251"/>
      <c r="HN234" s="251"/>
      <c r="HO234" s="251"/>
      <c r="HP234" s="251"/>
      <c r="HQ234" s="251"/>
      <c r="HR234" s="251"/>
      <c r="HS234" s="251"/>
      <c r="HT234" s="251"/>
      <c r="HU234" s="251"/>
      <c r="HV234" s="251"/>
      <c r="HW234" s="251"/>
      <c r="HX234" s="251"/>
      <c r="HY234" s="251"/>
      <c r="HZ234" s="251"/>
      <c r="IA234" s="251"/>
      <c r="IB234" s="251"/>
      <c r="IC234" s="251"/>
      <c r="ID234" s="251"/>
      <c r="IE234" s="251"/>
      <c r="IF234" s="251"/>
      <c r="IG234" s="251"/>
      <c r="IH234" s="251"/>
      <c r="II234" s="251"/>
      <c r="IJ234" s="251"/>
      <c r="IK234" s="251"/>
      <c r="IL234" s="251"/>
      <c r="IM234" s="251"/>
      <c r="IN234" s="251"/>
      <c r="IO234" s="251"/>
      <c r="IP234" s="251"/>
      <c r="IQ234" s="251"/>
      <c r="IR234" s="251"/>
      <c r="IS234" s="251"/>
      <c r="IT234" s="251"/>
      <c r="IU234" s="251"/>
      <c r="IV234" s="251"/>
    </row>
    <row r="235" spans="1:256" s="260" customFormat="1" ht="12.75">
      <c r="A235" s="253"/>
      <c r="B235" s="101">
        <v>2566520</v>
      </c>
      <c r="C235" s="255" t="s">
        <v>789</v>
      </c>
      <c r="D235" s="253" t="s">
        <v>802</v>
      </c>
      <c r="E235" s="253"/>
      <c r="F235" s="256"/>
      <c r="G235" s="256"/>
      <c r="H235" s="254">
        <v>5707718</v>
      </c>
      <c r="I235" s="257">
        <v>5703.377777777778</v>
      </c>
      <c r="J235" s="258"/>
      <c r="K235" s="40">
        <v>450</v>
      </c>
      <c r="L235" s="17"/>
      <c r="M235" s="40">
        <v>450</v>
      </c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1"/>
      <c r="Z235" s="251"/>
      <c r="AA235" s="251"/>
      <c r="AB235" s="251"/>
      <c r="AC235" s="251"/>
      <c r="AD235" s="251"/>
      <c r="AE235" s="251"/>
      <c r="AF235" s="251"/>
      <c r="AG235" s="251"/>
      <c r="AH235" s="251"/>
      <c r="AI235" s="251"/>
      <c r="AJ235" s="251"/>
      <c r="AK235" s="251"/>
      <c r="AL235" s="251"/>
      <c r="AM235" s="251"/>
      <c r="AN235" s="251"/>
      <c r="AO235" s="251"/>
      <c r="AP235" s="251"/>
      <c r="AQ235" s="251"/>
      <c r="AR235" s="251"/>
      <c r="AS235" s="251"/>
      <c r="AT235" s="251"/>
      <c r="AU235" s="251"/>
      <c r="AV235" s="251"/>
      <c r="AW235" s="251"/>
      <c r="AX235" s="251"/>
      <c r="AY235" s="251"/>
      <c r="AZ235" s="251"/>
      <c r="BA235" s="251"/>
      <c r="BB235" s="251"/>
      <c r="BC235" s="251"/>
      <c r="BD235" s="251"/>
      <c r="BE235" s="251"/>
      <c r="BF235" s="251"/>
      <c r="BG235" s="251"/>
      <c r="BH235" s="251"/>
      <c r="BI235" s="251"/>
      <c r="BJ235" s="251"/>
      <c r="BK235" s="251"/>
      <c r="BL235" s="251"/>
      <c r="BM235" s="251"/>
      <c r="BN235" s="251"/>
      <c r="BO235" s="251"/>
      <c r="BP235" s="251"/>
      <c r="BQ235" s="251"/>
      <c r="BR235" s="251"/>
      <c r="BS235" s="251"/>
      <c r="BT235" s="251"/>
      <c r="BU235" s="251"/>
      <c r="BV235" s="251"/>
      <c r="BW235" s="251"/>
      <c r="BX235" s="251"/>
      <c r="BY235" s="251"/>
      <c r="BZ235" s="251"/>
      <c r="CA235" s="251"/>
      <c r="CB235" s="251"/>
      <c r="CC235" s="251"/>
      <c r="CD235" s="251"/>
      <c r="CE235" s="251"/>
      <c r="CF235" s="251"/>
      <c r="CG235" s="251"/>
      <c r="CH235" s="251"/>
      <c r="CI235" s="251"/>
      <c r="CJ235" s="251"/>
      <c r="CK235" s="251"/>
      <c r="CL235" s="251"/>
      <c r="CM235" s="251"/>
      <c r="CN235" s="251"/>
      <c r="CO235" s="251"/>
      <c r="CP235" s="251"/>
      <c r="CQ235" s="251"/>
      <c r="CR235" s="251"/>
      <c r="CS235" s="251"/>
      <c r="CT235" s="251"/>
      <c r="CU235" s="251"/>
      <c r="CV235" s="251"/>
      <c r="CW235" s="251"/>
      <c r="CX235" s="251"/>
      <c r="CY235" s="251"/>
      <c r="CZ235" s="251"/>
      <c r="DA235" s="251"/>
      <c r="DB235" s="251"/>
      <c r="DC235" s="251"/>
      <c r="DD235" s="251"/>
      <c r="DE235" s="251"/>
      <c r="DF235" s="251"/>
      <c r="DG235" s="251"/>
      <c r="DH235" s="251"/>
      <c r="DI235" s="251"/>
      <c r="DJ235" s="251"/>
      <c r="DK235" s="251"/>
      <c r="DL235" s="251"/>
      <c r="DM235" s="251"/>
      <c r="DN235" s="251"/>
      <c r="DO235" s="251"/>
      <c r="DP235" s="251"/>
      <c r="DQ235" s="251"/>
      <c r="DR235" s="251"/>
      <c r="DS235" s="251"/>
      <c r="DT235" s="251"/>
      <c r="DU235" s="251"/>
      <c r="DV235" s="251"/>
      <c r="DW235" s="251"/>
      <c r="DX235" s="251"/>
      <c r="DY235" s="251"/>
      <c r="DZ235" s="251"/>
      <c r="EA235" s="251"/>
      <c r="EB235" s="251"/>
      <c r="EC235" s="251"/>
      <c r="ED235" s="251"/>
      <c r="EE235" s="251"/>
      <c r="EF235" s="251"/>
      <c r="EG235" s="251"/>
      <c r="EH235" s="251"/>
      <c r="EI235" s="251"/>
      <c r="EJ235" s="251"/>
      <c r="EK235" s="251"/>
      <c r="EL235" s="251"/>
      <c r="EM235" s="251"/>
      <c r="EN235" s="251"/>
      <c r="EO235" s="251"/>
      <c r="EP235" s="251"/>
      <c r="EQ235" s="251"/>
      <c r="ER235" s="251"/>
      <c r="ES235" s="251"/>
      <c r="ET235" s="251"/>
      <c r="EU235" s="251"/>
      <c r="EV235" s="251"/>
      <c r="EW235" s="251"/>
      <c r="EX235" s="251"/>
      <c r="EY235" s="251"/>
      <c r="EZ235" s="251"/>
      <c r="FA235" s="251"/>
      <c r="FB235" s="251"/>
      <c r="FC235" s="251"/>
      <c r="FD235" s="251"/>
      <c r="FE235" s="251"/>
      <c r="FF235" s="251"/>
      <c r="FG235" s="251"/>
      <c r="FH235" s="251"/>
      <c r="FI235" s="251"/>
      <c r="FJ235" s="251"/>
      <c r="FK235" s="251"/>
      <c r="FL235" s="251"/>
      <c r="FM235" s="251"/>
      <c r="FN235" s="251"/>
      <c r="FO235" s="251"/>
      <c r="FP235" s="251"/>
      <c r="FQ235" s="251"/>
      <c r="FR235" s="251"/>
      <c r="FS235" s="251"/>
      <c r="FT235" s="251"/>
      <c r="FU235" s="251"/>
      <c r="FV235" s="251"/>
      <c r="FW235" s="251"/>
      <c r="FX235" s="251"/>
      <c r="FY235" s="251"/>
      <c r="FZ235" s="251"/>
      <c r="GA235" s="251"/>
      <c r="GB235" s="251"/>
      <c r="GC235" s="251"/>
      <c r="GD235" s="251"/>
      <c r="GE235" s="251"/>
      <c r="GF235" s="251"/>
      <c r="GG235" s="251"/>
      <c r="GH235" s="251"/>
      <c r="GI235" s="251"/>
      <c r="GJ235" s="251"/>
      <c r="GK235" s="251"/>
      <c r="GL235" s="251"/>
      <c r="GM235" s="251"/>
      <c r="GN235" s="251"/>
      <c r="GO235" s="251"/>
      <c r="GP235" s="251"/>
      <c r="GQ235" s="251"/>
      <c r="GR235" s="251"/>
      <c r="GS235" s="251"/>
      <c r="GT235" s="251"/>
      <c r="GU235" s="251"/>
      <c r="GV235" s="251"/>
      <c r="GW235" s="251"/>
      <c r="GX235" s="251"/>
      <c r="GY235" s="251"/>
      <c r="GZ235" s="251"/>
      <c r="HA235" s="251"/>
      <c r="HB235" s="251"/>
      <c r="HC235" s="251"/>
      <c r="HD235" s="251"/>
      <c r="HE235" s="251"/>
      <c r="HF235" s="251"/>
      <c r="HG235" s="251"/>
      <c r="HH235" s="251"/>
      <c r="HI235" s="251"/>
      <c r="HJ235" s="251"/>
      <c r="HK235" s="251"/>
      <c r="HL235" s="251"/>
      <c r="HM235" s="251"/>
      <c r="HN235" s="251"/>
      <c r="HO235" s="251"/>
      <c r="HP235" s="251"/>
      <c r="HQ235" s="251"/>
      <c r="HR235" s="251"/>
      <c r="HS235" s="251"/>
      <c r="HT235" s="251"/>
      <c r="HU235" s="251"/>
      <c r="HV235" s="251"/>
      <c r="HW235" s="251"/>
      <c r="HX235" s="251"/>
      <c r="HY235" s="251"/>
      <c r="HZ235" s="251"/>
      <c r="IA235" s="251"/>
      <c r="IB235" s="251"/>
      <c r="IC235" s="251"/>
      <c r="ID235" s="251"/>
      <c r="IE235" s="251"/>
      <c r="IF235" s="251"/>
      <c r="IG235" s="251"/>
      <c r="IH235" s="251"/>
      <c r="II235" s="251"/>
      <c r="IJ235" s="251"/>
      <c r="IK235" s="251"/>
      <c r="IL235" s="251"/>
      <c r="IM235" s="251"/>
      <c r="IN235" s="251"/>
      <c r="IO235" s="251"/>
      <c r="IP235" s="251"/>
      <c r="IQ235" s="251"/>
      <c r="IR235" s="251"/>
      <c r="IS235" s="251"/>
      <c r="IT235" s="251"/>
      <c r="IU235" s="251"/>
      <c r="IV235" s="251"/>
    </row>
    <row r="236" spans="1:256" s="260" customFormat="1" ht="12.75">
      <c r="A236" s="253"/>
      <c r="B236" s="101">
        <v>1962215</v>
      </c>
      <c r="C236" s="255" t="s">
        <v>789</v>
      </c>
      <c r="D236" s="253" t="s">
        <v>808</v>
      </c>
      <c r="E236" s="253"/>
      <c r="F236" s="256"/>
      <c r="G236" s="256"/>
      <c r="H236" s="254">
        <v>3745503</v>
      </c>
      <c r="I236" s="257">
        <v>4265.684782608696</v>
      </c>
      <c r="J236" s="258"/>
      <c r="K236" s="230">
        <v>460</v>
      </c>
      <c r="L236" s="231"/>
      <c r="M236" s="230">
        <v>460</v>
      </c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  <c r="AC236" s="251"/>
      <c r="AD236" s="251"/>
      <c r="AE236" s="251"/>
      <c r="AF236" s="251"/>
      <c r="AG236" s="251"/>
      <c r="AH236" s="251"/>
      <c r="AI236" s="251"/>
      <c r="AJ236" s="251"/>
      <c r="AK236" s="251"/>
      <c r="AL236" s="251"/>
      <c r="AM236" s="251"/>
      <c r="AN236" s="251"/>
      <c r="AO236" s="251"/>
      <c r="AP236" s="251"/>
      <c r="AQ236" s="251"/>
      <c r="AR236" s="251"/>
      <c r="AS236" s="251"/>
      <c r="AT236" s="251"/>
      <c r="AU236" s="251"/>
      <c r="AV236" s="251"/>
      <c r="AW236" s="251"/>
      <c r="AX236" s="251"/>
      <c r="AY236" s="251"/>
      <c r="AZ236" s="251"/>
      <c r="BA236" s="251"/>
      <c r="BB236" s="251"/>
      <c r="BC236" s="251"/>
      <c r="BD236" s="251"/>
      <c r="BE236" s="251"/>
      <c r="BF236" s="251"/>
      <c r="BG236" s="251"/>
      <c r="BH236" s="251"/>
      <c r="BI236" s="251"/>
      <c r="BJ236" s="251"/>
      <c r="BK236" s="251"/>
      <c r="BL236" s="251"/>
      <c r="BM236" s="251"/>
      <c r="BN236" s="251"/>
      <c r="BO236" s="251"/>
      <c r="BP236" s="251"/>
      <c r="BQ236" s="251"/>
      <c r="BR236" s="251"/>
      <c r="BS236" s="251"/>
      <c r="BT236" s="251"/>
      <c r="BU236" s="251"/>
      <c r="BV236" s="251"/>
      <c r="BW236" s="251"/>
      <c r="BX236" s="251"/>
      <c r="BY236" s="251"/>
      <c r="BZ236" s="251"/>
      <c r="CA236" s="251"/>
      <c r="CB236" s="251"/>
      <c r="CC236" s="251"/>
      <c r="CD236" s="251"/>
      <c r="CE236" s="251"/>
      <c r="CF236" s="251"/>
      <c r="CG236" s="251"/>
      <c r="CH236" s="251"/>
      <c r="CI236" s="251"/>
      <c r="CJ236" s="251"/>
      <c r="CK236" s="251"/>
      <c r="CL236" s="251"/>
      <c r="CM236" s="251"/>
      <c r="CN236" s="251"/>
      <c r="CO236" s="251"/>
      <c r="CP236" s="251"/>
      <c r="CQ236" s="251"/>
      <c r="CR236" s="251"/>
      <c r="CS236" s="251"/>
      <c r="CT236" s="251"/>
      <c r="CU236" s="251"/>
      <c r="CV236" s="251"/>
      <c r="CW236" s="251"/>
      <c r="CX236" s="251"/>
      <c r="CY236" s="251"/>
      <c r="CZ236" s="251"/>
      <c r="DA236" s="251"/>
      <c r="DB236" s="251"/>
      <c r="DC236" s="251"/>
      <c r="DD236" s="251"/>
      <c r="DE236" s="251"/>
      <c r="DF236" s="251"/>
      <c r="DG236" s="251"/>
      <c r="DH236" s="251"/>
      <c r="DI236" s="251"/>
      <c r="DJ236" s="251"/>
      <c r="DK236" s="251"/>
      <c r="DL236" s="251"/>
      <c r="DM236" s="251"/>
      <c r="DN236" s="251"/>
      <c r="DO236" s="251"/>
      <c r="DP236" s="251"/>
      <c r="DQ236" s="251"/>
      <c r="DR236" s="251"/>
      <c r="DS236" s="251"/>
      <c r="DT236" s="251"/>
      <c r="DU236" s="251"/>
      <c r="DV236" s="251"/>
      <c r="DW236" s="251"/>
      <c r="DX236" s="251"/>
      <c r="DY236" s="251"/>
      <c r="DZ236" s="251"/>
      <c r="EA236" s="251"/>
      <c r="EB236" s="251"/>
      <c r="EC236" s="251"/>
      <c r="ED236" s="251"/>
      <c r="EE236" s="251"/>
      <c r="EF236" s="251"/>
      <c r="EG236" s="251"/>
      <c r="EH236" s="251"/>
      <c r="EI236" s="251"/>
      <c r="EJ236" s="251"/>
      <c r="EK236" s="251"/>
      <c r="EL236" s="251"/>
      <c r="EM236" s="251"/>
      <c r="EN236" s="251"/>
      <c r="EO236" s="251"/>
      <c r="EP236" s="251"/>
      <c r="EQ236" s="251"/>
      <c r="ER236" s="251"/>
      <c r="ES236" s="251"/>
      <c r="ET236" s="251"/>
      <c r="EU236" s="251"/>
      <c r="EV236" s="251"/>
      <c r="EW236" s="251"/>
      <c r="EX236" s="251"/>
      <c r="EY236" s="251"/>
      <c r="EZ236" s="251"/>
      <c r="FA236" s="251"/>
      <c r="FB236" s="251"/>
      <c r="FC236" s="251"/>
      <c r="FD236" s="251"/>
      <c r="FE236" s="251"/>
      <c r="FF236" s="251"/>
      <c r="FG236" s="251"/>
      <c r="FH236" s="251"/>
      <c r="FI236" s="251"/>
      <c r="FJ236" s="251"/>
      <c r="FK236" s="251"/>
      <c r="FL236" s="251"/>
      <c r="FM236" s="251"/>
      <c r="FN236" s="251"/>
      <c r="FO236" s="251"/>
      <c r="FP236" s="251"/>
      <c r="FQ236" s="251"/>
      <c r="FR236" s="251"/>
      <c r="FS236" s="251"/>
      <c r="FT236" s="251"/>
      <c r="FU236" s="251"/>
      <c r="FV236" s="251"/>
      <c r="FW236" s="251"/>
      <c r="FX236" s="251"/>
      <c r="FY236" s="251"/>
      <c r="FZ236" s="251"/>
      <c r="GA236" s="251"/>
      <c r="GB236" s="251"/>
      <c r="GC236" s="251"/>
      <c r="GD236" s="251"/>
      <c r="GE236" s="251"/>
      <c r="GF236" s="251"/>
      <c r="GG236" s="251"/>
      <c r="GH236" s="251"/>
      <c r="GI236" s="251"/>
      <c r="GJ236" s="251"/>
      <c r="GK236" s="251"/>
      <c r="GL236" s="251"/>
      <c r="GM236" s="251"/>
      <c r="GN236" s="251"/>
      <c r="GO236" s="251"/>
      <c r="GP236" s="251"/>
      <c r="GQ236" s="251"/>
      <c r="GR236" s="251"/>
      <c r="GS236" s="251"/>
      <c r="GT236" s="251"/>
      <c r="GU236" s="251"/>
      <c r="GV236" s="251"/>
      <c r="GW236" s="251"/>
      <c r="GX236" s="251"/>
      <c r="GY236" s="251"/>
      <c r="GZ236" s="251"/>
      <c r="HA236" s="251"/>
      <c r="HB236" s="251"/>
      <c r="HC236" s="251"/>
      <c r="HD236" s="251"/>
      <c r="HE236" s="251"/>
      <c r="HF236" s="251"/>
      <c r="HG236" s="251"/>
      <c r="HH236" s="251"/>
      <c r="HI236" s="251"/>
      <c r="HJ236" s="251"/>
      <c r="HK236" s="251"/>
      <c r="HL236" s="251"/>
      <c r="HM236" s="251"/>
      <c r="HN236" s="251"/>
      <c r="HO236" s="251"/>
      <c r="HP236" s="251"/>
      <c r="HQ236" s="251"/>
      <c r="HR236" s="251"/>
      <c r="HS236" s="251"/>
      <c r="HT236" s="251"/>
      <c r="HU236" s="251"/>
      <c r="HV236" s="251"/>
      <c r="HW236" s="251"/>
      <c r="HX236" s="251"/>
      <c r="HY236" s="251"/>
      <c r="HZ236" s="251"/>
      <c r="IA236" s="251"/>
      <c r="IB236" s="251"/>
      <c r="IC236" s="251"/>
      <c r="ID236" s="251"/>
      <c r="IE236" s="251"/>
      <c r="IF236" s="251"/>
      <c r="IG236" s="251"/>
      <c r="IH236" s="251"/>
      <c r="II236" s="251"/>
      <c r="IJ236" s="251"/>
      <c r="IK236" s="251"/>
      <c r="IL236" s="251"/>
      <c r="IM236" s="251"/>
      <c r="IN236" s="251"/>
      <c r="IO236" s="251"/>
      <c r="IP236" s="251"/>
      <c r="IQ236" s="251"/>
      <c r="IR236" s="251"/>
      <c r="IS236" s="251"/>
      <c r="IT236" s="251"/>
      <c r="IU236" s="251"/>
      <c r="IV236" s="251"/>
    </row>
    <row r="237" spans="1:256" s="260" customFormat="1" ht="12.75">
      <c r="A237" s="253"/>
      <c r="B237" s="101">
        <v>1285665</v>
      </c>
      <c r="C237" s="255" t="s">
        <v>789</v>
      </c>
      <c r="D237" s="253" t="s">
        <v>804</v>
      </c>
      <c r="E237" s="253"/>
      <c r="F237" s="256"/>
      <c r="G237" s="256"/>
      <c r="H237" s="254">
        <v>2459838</v>
      </c>
      <c r="I237" s="257">
        <v>2678.46875</v>
      </c>
      <c r="J237" s="258"/>
      <c r="K237" s="230">
        <v>480</v>
      </c>
      <c r="L237" s="231"/>
      <c r="M237" s="230">
        <v>480</v>
      </c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1"/>
      <c r="Z237" s="251"/>
      <c r="AA237" s="251"/>
      <c r="AB237" s="251"/>
      <c r="AC237" s="251"/>
      <c r="AD237" s="251"/>
      <c r="AE237" s="251"/>
      <c r="AF237" s="251"/>
      <c r="AG237" s="251"/>
      <c r="AH237" s="251"/>
      <c r="AI237" s="251"/>
      <c r="AJ237" s="251"/>
      <c r="AK237" s="251"/>
      <c r="AL237" s="251"/>
      <c r="AM237" s="251"/>
      <c r="AN237" s="251"/>
      <c r="AO237" s="251"/>
      <c r="AP237" s="251"/>
      <c r="AQ237" s="251"/>
      <c r="AR237" s="251"/>
      <c r="AS237" s="251"/>
      <c r="AT237" s="251"/>
      <c r="AU237" s="251"/>
      <c r="AV237" s="251"/>
      <c r="AW237" s="251"/>
      <c r="AX237" s="251"/>
      <c r="AY237" s="251"/>
      <c r="AZ237" s="251"/>
      <c r="BA237" s="251"/>
      <c r="BB237" s="251"/>
      <c r="BC237" s="251"/>
      <c r="BD237" s="251"/>
      <c r="BE237" s="251"/>
      <c r="BF237" s="251"/>
      <c r="BG237" s="251"/>
      <c r="BH237" s="251"/>
      <c r="BI237" s="251"/>
      <c r="BJ237" s="251"/>
      <c r="BK237" s="251"/>
      <c r="BL237" s="251"/>
      <c r="BM237" s="251"/>
      <c r="BN237" s="251"/>
      <c r="BO237" s="251"/>
      <c r="BP237" s="251"/>
      <c r="BQ237" s="251"/>
      <c r="BR237" s="251"/>
      <c r="BS237" s="251"/>
      <c r="BT237" s="251"/>
      <c r="BU237" s="251"/>
      <c r="BV237" s="251"/>
      <c r="BW237" s="251"/>
      <c r="BX237" s="251"/>
      <c r="BY237" s="251"/>
      <c r="BZ237" s="251"/>
      <c r="CA237" s="251"/>
      <c r="CB237" s="251"/>
      <c r="CC237" s="251"/>
      <c r="CD237" s="251"/>
      <c r="CE237" s="251"/>
      <c r="CF237" s="251"/>
      <c r="CG237" s="251"/>
      <c r="CH237" s="251"/>
      <c r="CI237" s="251"/>
      <c r="CJ237" s="251"/>
      <c r="CK237" s="251"/>
      <c r="CL237" s="251"/>
      <c r="CM237" s="251"/>
      <c r="CN237" s="251"/>
      <c r="CO237" s="251"/>
      <c r="CP237" s="251"/>
      <c r="CQ237" s="251"/>
      <c r="CR237" s="251"/>
      <c r="CS237" s="251"/>
      <c r="CT237" s="251"/>
      <c r="CU237" s="251"/>
      <c r="CV237" s="251"/>
      <c r="CW237" s="251"/>
      <c r="CX237" s="251"/>
      <c r="CY237" s="251"/>
      <c r="CZ237" s="251"/>
      <c r="DA237" s="251"/>
      <c r="DB237" s="251"/>
      <c r="DC237" s="251"/>
      <c r="DD237" s="251"/>
      <c r="DE237" s="251"/>
      <c r="DF237" s="251"/>
      <c r="DG237" s="251"/>
      <c r="DH237" s="251"/>
      <c r="DI237" s="251"/>
      <c r="DJ237" s="251"/>
      <c r="DK237" s="251"/>
      <c r="DL237" s="251"/>
      <c r="DM237" s="251"/>
      <c r="DN237" s="251"/>
      <c r="DO237" s="251"/>
      <c r="DP237" s="251"/>
      <c r="DQ237" s="251"/>
      <c r="DR237" s="251"/>
      <c r="DS237" s="251"/>
      <c r="DT237" s="251"/>
      <c r="DU237" s="251"/>
      <c r="DV237" s="251"/>
      <c r="DW237" s="251"/>
      <c r="DX237" s="251"/>
      <c r="DY237" s="251"/>
      <c r="DZ237" s="251"/>
      <c r="EA237" s="251"/>
      <c r="EB237" s="251"/>
      <c r="EC237" s="251"/>
      <c r="ED237" s="251"/>
      <c r="EE237" s="251"/>
      <c r="EF237" s="251"/>
      <c r="EG237" s="251"/>
      <c r="EH237" s="251"/>
      <c r="EI237" s="251"/>
      <c r="EJ237" s="251"/>
      <c r="EK237" s="251"/>
      <c r="EL237" s="251"/>
      <c r="EM237" s="251"/>
      <c r="EN237" s="251"/>
      <c r="EO237" s="251"/>
      <c r="EP237" s="251"/>
      <c r="EQ237" s="251"/>
      <c r="ER237" s="251"/>
      <c r="ES237" s="251"/>
      <c r="ET237" s="251"/>
      <c r="EU237" s="251"/>
      <c r="EV237" s="251"/>
      <c r="EW237" s="251"/>
      <c r="EX237" s="251"/>
      <c r="EY237" s="251"/>
      <c r="EZ237" s="251"/>
      <c r="FA237" s="251"/>
      <c r="FB237" s="251"/>
      <c r="FC237" s="251"/>
      <c r="FD237" s="251"/>
      <c r="FE237" s="251"/>
      <c r="FF237" s="251"/>
      <c r="FG237" s="251"/>
      <c r="FH237" s="251"/>
      <c r="FI237" s="251"/>
      <c r="FJ237" s="251"/>
      <c r="FK237" s="251"/>
      <c r="FL237" s="251"/>
      <c r="FM237" s="251"/>
      <c r="FN237" s="251"/>
      <c r="FO237" s="251"/>
      <c r="FP237" s="251"/>
      <c r="FQ237" s="251"/>
      <c r="FR237" s="251"/>
      <c r="FS237" s="251"/>
      <c r="FT237" s="251"/>
      <c r="FU237" s="251"/>
      <c r="FV237" s="251"/>
      <c r="FW237" s="251"/>
      <c r="FX237" s="251"/>
      <c r="FY237" s="251"/>
      <c r="FZ237" s="251"/>
      <c r="GA237" s="251"/>
      <c r="GB237" s="251"/>
      <c r="GC237" s="251"/>
      <c r="GD237" s="251"/>
      <c r="GE237" s="251"/>
      <c r="GF237" s="251"/>
      <c r="GG237" s="251"/>
      <c r="GH237" s="251"/>
      <c r="GI237" s="251"/>
      <c r="GJ237" s="251"/>
      <c r="GK237" s="251"/>
      <c r="GL237" s="251"/>
      <c r="GM237" s="251"/>
      <c r="GN237" s="251"/>
      <c r="GO237" s="251"/>
      <c r="GP237" s="251"/>
      <c r="GQ237" s="251"/>
      <c r="GR237" s="251"/>
      <c r="GS237" s="251"/>
      <c r="GT237" s="251"/>
      <c r="GU237" s="251"/>
      <c r="GV237" s="251"/>
      <c r="GW237" s="251"/>
      <c r="GX237" s="251"/>
      <c r="GY237" s="251"/>
      <c r="GZ237" s="251"/>
      <c r="HA237" s="251"/>
      <c r="HB237" s="251"/>
      <c r="HC237" s="251"/>
      <c r="HD237" s="251"/>
      <c r="HE237" s="251"/>
      <c r="HF237" s="251"/>
      <c r="HG237" s="251"/>
      <c r="HH237" s="251"/>
      <c r="HI237" s="251"/>
      <c r="HJ237" s="251"/>
      <c r="HK237" s="251"/>
      <c r="HL237" s="251"/>
      <c r="HM237" s="251"/>
      <c r="HN237" s="251"/>
      <c r="HO237" s="251"/>
      <c r="HP237" s="251"/>
      <c r="HQ237" s="251"/>
      <c r="HR237" s="251"/>
      <c r="HS237" s="251"/>
      <c r="HT237" s="251"/>
      <c r="HU237" s="251"/>
      <c r="HV237" s="251"/>
      <c r="HW237" s="251"/>
      <c r="HX237" s="251"/>
      <c r="HY237" s="251"/>
      <c r="HZ237" s="251"/>
      <c r="IA237" s="251"/>
      <c r="IB237" s="251"/>
      <c r="IC237" s="251"/>
      <c r="ID237" s="251"/>
      <c r="IE237" s="251"/>
      <c r="IF237" s="251"/>
      <c r="IG237" s="251"/>
      <c r="IH237" s="251"/>
      <c r="II237" s="251"/>
      <c r="IJ237" s="251"/>
      <c r="IK237" s="251"/>
      <c r="IL237" s="251"/>
      <c r="IM237" s="251"/>
      <c r="IN237" s="251"/>
      <c r="IO237" s="251"/>
      <c r="IP237" s="251"/>
      <c r="IQ237" s="251"/>
      <c r="IR237" s="251"/>
      <c r="IS237" s="251"/>
      <c r="IT237" s="251"/>
      <c r="IU237" s="251"/>
      <c r="IV237" s="251"/>
    </row>
    <row r="238" spans="1:256" s="260" customFormat="1" ht="12.75">
      <c r="A238" s="253"/>
      <c r="B238" s="101">
        <v>1236465</v>
      </c>
      <c r="C238" s="255" t="s">
        <v>789</v>
      </c>
      <c r="D238" s="253" t="s">
        <v>806</v>
      </c>
      <c r="E238" s="253"/>
      <c r="F238" s="256"/>
      <c r="G238" s="256"/>
      <c r="H238" s="254">
        <v>1223373</v>
      </c>
      <c r="I238" s="257">
        <v>2549.4123711340208</v>
      </c>
      <c r="J238" s="258"/>
      <c r="K238" s="230">
        <v>485</v>
      </c>
      <c r="L238" s="231"/>
      <c r="M238" s="230">
        <v>485</v>
      </c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1"/>
      <c r="Z238" s="251"/>
      <c r="AA238" s="251"/>
      <c r="AB238" s="251"/>
      <c r="AC238" s="251"/>
      <c r="AD238" s="251"/>
      <c r="AE238" s="251"/>
      <c r="AF238" s="251"/>
      <c r="AG238" s="251"/>
      <c r="AH238" s="251"/>
      <c r="AI238" s="251"/>
      <c r="AJ238" s="251"/>
      <c r="AK238" s="251"/>
      <c r="AL238" s="251"/>
      <c r="AM238" s="251"/>
      <c r="AN238" s="251"/>
      <c r="AO238" s="251"/>
      <c r="AP238" s="251"/>
      <c r="AQ238" s="251"/>
      <c r="AR238" s="251"/>
      <c r="AS238" s="251"/>
      <c r="AT238" s="251"/>
      <c r="AU238" s="251"/>
      <c r="AV238" s="251"/>
      <c r="AW238" s="251"/>
      <c r="AX238" s="251"/>
      <c r="AY238" s="251"/>
      <c r="AZ238" s="251"/>
      <c r="BA238" s="251"/>
      <c r="BB238" s="251"/>
      <c r="BC238" s="251"/>
      <c r="BD238" s="251"/>
      <c r="BE238" s="251"/>
      <c r="BF238" s="251"/>
      <c r="BG238" s="251"/>
      <c r="BH238" s="251"/>
      <c r="BI238" s="251"/>
      <c r="BJ238" s="251"/>
      <c r="BK238" s="251"/>
      <c r="BL238" s="251"/>
      <c r="BM238" s="251"/>
      <c r="BN238" s="251"/>
      <c r="BO238" s="251"/>
      <c r="BP238" s="251"/>
      <c r="BQ238" s="251"/>
      <c r="BR238" s="251"/>
      <c r="BS238" s="251"/>
      <c r="BT238" s="251"/>
      <c r="BU238" s="251"/>
      <c r="BV238" s="251"/>
      <c r="BW238" s="251"/>
      <c r="BX238" s="251"/>
      <c r="BY238" s="251"/>
      <c r="BZ238" s="251"/>
      <c r="CA238" s="251"/>
      <c r="CB238" s="251"/>
      <c r="CC238" s="251"/>
      <c r="CD238" s="251"/>
      <c r="CE238" s="251"/>
      <c r="CF238" s="251"/>
      <c r="CG238" s="251"/>
      <c r="CH238" s="251"/>
      <c r="CI238" s="251"/>
      <c r="CJ238" s="251"/>
      <c r="CK238" s="251"/>
      <c r="CL238" s="251"/>
      <c r="CM238" s="251"/>
      <c r="CN238" s="251"/>
      <c r="CO238" s="251"/>
      <c r="CP238" s="251"/>
      <c r="CQ238" s="251"/>
      <c r="CR238" s="251"/>
      <c r="CS238" s="251"/>
      <c r="CT238" s="251"/>
      <c r="CU238" s="251"/>
      <c r="CV238" s="251"/>
      <c r="CW238" s="251"/>
      <c r="CX238" s="251"/>
      <c r="CY238" s="251"/>
      <c r="CZ238" s="251"/>
      <c r="DA238" s="251"/>
      <c r="DB238" s="251"/>
      <c r="DC238" s="251"/>
      <c r="DD238" s="251"/>
      <c r="DE238" s="251"/>
      <c r="DF238" s="251"/>
      <c r="DG238" s="251"/>
      <c r="DH238" s="251"/>
      <c r="DI238" s="251"/>
      <c r="DJ238" s="251"/>
      <c r="DK238" s="251"/>
      <c r="DL238" s="251"/>
      <c r="DM238" s="251"/>
      <c r="DN238" s="251"/>
      <c r="DO238" s="251"/>
      <c r="DP238" s="251"/>
      <c r="DQ238" s="251"/>
      <c r="DR238" s="251"/>
      <c r="DS238" s="251"/>
      <c r="DT238" s="251"/>
      <c r="DU238" s="251"/>
      <c r="DV238" s="251"/>
      <c r="DW238" s="251"/>
      <c r="DX238" s="251"/>
      <c r="DY238" s="251"/>
      <c r="DZ238" s="251"/>
      <c r="EA238" s="251"/>
      <c r="EB238" s="251"/>
      <c r="EC238" s="251"/>
      <c r="ED238" s="251"/>
      <c r="EE238" s="251"/>
      <c r="EF238" s="251"/>
      <c r="EG238" s="251"/>
      <c r="EH238" s="251"/>
      <c r="EI238" s="251"/>
      <c r="EJ238" s="251"/>
      <c r="EK238" s="251"/>
      <c r="EL238" s="251"/>
      <c r="EM238" s="251"/>
      <c r="EN238" s="251"/>
      <c r="EO238" s="251"/>
      <c r="EP238" s="251"/>
      <c r="EQ238" s="251"/>
      <c r="ER238" s="251"/>
      <c r="ES238" s="251"/>
      <c r="ET238" s="251"/>
      <c r="EU238" s="251"/>
      <c r="EV238" s="251"/>
      <c r="EW238" s="251"/>
      <c r="EX238" s="251"/>
      <c r="EY238" s="251"/>
      <c r="EZ238" s="251"/>
      <c r="FA238" s="251"/>
      <c r="FB238" s="251"/>
      <c r="FC238" s="251"/>
      <c r="FD238" s="251"/>
      <c r="FE238" s="251"/>
      <c r="FF238" s="251"/>
      <c r="FG238" s="251"/>
      <c r="FH238" s="251"/>
      <c r="FI238" s="251"/>
      <c r="FJ238" s="251"/>
      <c r="FK238" s="251"/>
      <c r="FL238" s="251"/>
      <c r="FM238" s="251"/>
      <c r="FN238" s="251"/>
      <c r="FO238" s="251"/>
      <c r="FP238" s="251"/>
      <c r="FQ238" s="251"/>
      <c r="FR238" s="251"/>
      <c r="FS238" s="251"/>
      <c r="FT238" s="251"/>
      <c r="FU238" s="251"/>
      <c r="FV238" s="251"/>
      <c r="FW238" s="251"/>
      <c r="FX238" s="251"/>
      <c r="FY238" s="251"/>
      <c r="FZ238" s="251"/>
      <c r="GA238" s="251"/>
      <c r="GB238" s="251"/>
      <c r="GC238" s="251"/>
      <c r="GD238" s="251"/>
      <c r="GE238" s="251"/>
      <c r="GF238" s="251"/>
      <c r="GG238" s="251"/>
      <c r="GH238" s="251"/>
      <c r="GI238" s="251"/>
      <c r="GJ238" s="251"/>
      <c r="GK238" s="251"/>
      <c r="GL238" s="251"/>
      <c r="GM238" s="251"/>
      <c r="GN238" s="251"/>
      <c r="GO238" s="251"/>
      <c r="GP238" s="251"/>
      <c r="GQ238" s="251"/>
      <c r="GR238" s="251"/>
      <c r="GS238" s="251"/>
      <c r="GT238" s="251"/>
      <c r="GU238" s="251"/>
      <c r="GV238" s="251"/>
      <c r="GW238" s="251"/>
      <c r="GX238" s="251"/>
      <c r="GY238" s="251"/>
      <c r="GZ238" s="251"/>
      <c r="HA238" s="251"/>
      <c r="HB238" s="251"/>
      <c r="HC238" s="251"/>
      <c r="HD238" s="251"/>
      <c r="HE238" s="251"/>
      <c r="HF238" s="251"/>
      <c r="HG238" s="251"/>
      <c r="HH238" s="251"/>
      <c r="HI238" s="251"/>
      <c r="HJ238" s="251"/>
      <c r="HK238" s="251"/>
      <c r="HL238" s="251"/>
      <c r="HM238" s="251"/>
      <c r="HN238" s="251"/>
      <c r="HO238" s="251"/>
      <c r="HP238" s="251"/>
      <c r="HQ238" s="251"/>
      <c r="HR238" s="251"/>
      <c r="HS238" s="251"/>
      <c r="HT238" s="251"/>
      <c r="HU238" s="251"/>
      <c r="HV238" s="251"/>
      <c r="HW238" s="251"/>
      <c r="HX238" s="251"/>
      <c r="HY238" s="251"/>
      <c r="HZ238" s="251"/>
      <c r="IA238" s="251"/>
      <c r="IB238" s="251"/>
      <c r="IC238" s="251"/>
      <c r="ID238" s="251"/>
      <c r="IE238" s="251"/>
      <c r="IF238" s="251"/>
      <c r="IG238" s="251"/>
      <c r="IH238" s="251"/>
      <c r="II238" s="251"/>
      <c r="IJ238" s="251"/>
      <c r="IK238" s="251"/>
      <c r="IL238" s="251"/>
      <c r="IM238" s="251"/>
      <c r="IN238" s="251"/>
      <c r="IO238" s="251"/>
      <c r="IP238" s="251"/>
      <c r="IQ238" s="251"/>
      <c r="IR238" s="251"/>
      <c r="IS238" s="251"/>
      <c r="IT238" s="251"/>
      <c r="IU238" s="251"/>
      <c r="IV238" s="251"/>
    </row>
    <row r="239" spans="1:256" s="260" customFormat="1" ht="12.75">
      <c r="A239" s="253"/>
      <c r="B239" s="101">
        <v>1002265</v>
      </c>
      <c r="C239" s="255" t="s">
        <v>789</v>
      </c>
      <c r="D239" s="253" t="s">
        <v>807</v>
      </c>
      <c r="E239" s="253"/>
      <c r="F239" s="256"/>
      <c r="G239" s="256"/>
      <c r="H239" s="254">
        <v>221108</v>
      </c>
      <c r="I239" s="257">
        <v>2132.478723404255</v>
      </c>
      <c r="J239" s="258"/>
      <c r="K239" s="230">
        <v>470</v>
      </c>
      <c r="L239" s="231"/>
      <c r="M239" s="230">
        <v>470</v>
      </c>
      <c r="N239" s="251"/>
      <c r="O239" s="251"/>
      <c r="P239" s="251"/>
      <c r="Q239" s="251"/>
      <c r="R239" s="251"/>
      <c r="S239" s="251"/>
      <c r="T239" s="251"/>
      <c r="U239" s="251"/>
      <c r="V239" s="251"/>
      <c r="W239" s="251"/>
      <c r="X239" s="251"/>
      <c r="Y239" s="251"/>
      <c r="Z239" s="251"/>
      <c r="AA239" s="251"/>
      <c r="AB239" s="251"/>
      <c r="AC239" s="251"/>
      <c r="AD239" s="251"/>
      <c r="AE239" s="251"/>
      <c r="AF239" s="251"/>
      <c r="AG239" s="251"/>
      <c r="AH239" s="251"/>
      <c r="AI239" s="251"/>
      <c r="AJ239" s="251"/>
      <c r="AK239" s="251"/>
      <c r="AL239" s="251"/>
      <c r="AM239" s="251"/>
      <c r="AN239" s="251"/>
      <c r="AO239" s="251"/>
      <c r="AP239" s="251"/>
      <c r="AQ239" s="251"/>
      <c r="AR239" s="251"/>
      <c r="AS239" s="251"/>
      <c r="AT239" s="251"/>
      <c r="AU239" s="251"/>
      <c r="AV239" s="251"/>
      <c r="AW239" s="251"/>
      <c r="AX239" s="251"/>
      <c r="AY239" s="251"/>
      <c r="AZ239" s="251"/>
      <c r="BA239" s="251"/>
      <c r="BB239" s="251"/>
      <c r="BC239" s="251"/>
      <c r="BD239" s="251"/>
      <c r="BE239" s="251"/>
      <c r="BF239" s="251"/>
      <c r="BG239" s="251"/>
      <c r="BH239" s="251"/>
      <c r="BI239" s="251"/>
      <c r="BJ239" s="251"/>
      <c r="BK239" s="251"/>
      <c r="BL239" s="251"/>
      <c r="BM239" s="251"/>
      <c r="BN239" s="251"/>
      <c r="BO239" s="251"/>
      <c r="BP239" s="251"/>
      <c r="BQ239" s="251"/>
      <c r="BR239" s="251"/>
      <c r="BS239" s="251"/>
      <c r="BT239" s="251"/>
      <c r="BU239" s="251"/>
      <c r="BV239" s="251"/>
      <c r="BW239" s="251"/>
      <c r="BX239" s="251"/>
      <c r="BY239" s="251"/>
      <c r="BZ239" s="251"/>
      <c r="CA239" s="251"/>
      <c r="CB239" s="251"/>
      <c r="CC239" s="251"/>
      <c r="CD239" s="251"/>
      <c r="CE239" s="251"/>
      <c r="CF239" s="251"/>
      <c r="CG239" s="251"/>
      <c r="CH239" s="251"/>
      <c r="CI239" s="251"/>
      <c r="CJ239" s="251"/>
      <c r="CK239" s="251"/>
      <c r="CL239" s="251"/>
      <c r="CM239" s="251"/>
      <c r="CN239" s="251"/>
      <c r="CO239" s="251"/>
      <c r="CP239" s="251"/>
      <c r="CQ239" s="251"/>
      <c r="CR239" s="251"/>
      <c r="CS239" s="251"/>
      <c r="CT239" s="251"/>
      <c r="CU239" s="251"/>
      <c r="CV239" s="251"/>
      <c r="CW239" s="251"/>
      <c r="CX239" s="251"/>
      <c r="CY239" s="251"/>
      <c r="CZ239" s="251"/>
      <c r="DA239" s="251"/>
      <c r="DB239" s="251"/>
      <c r="DC239" s="251"/>
      <c r="DD239" s="251"/>
      <c r="DE239" s="251"/>
      <c r="DF239" s="251"/>
      <c r="DG239" s="251"/>
      <c r="DH239" s="251"/>
      <c r="DI239" s="251"/>
      <c r="DJ239" s="251"/>
      <c r="DK239" s="251"/>
      <c r="DL239" s="251"/>
      <c r="DM239" s="251"/>
      <c r="DN239" s="251"/>
      <c r="DO239" s="251"/>
      <c r="DP239" s="251"/>
      <c r="DQ239" s="251"/>
      <c r="DR239" s="251"/>
      <c r="DS239" s="251"/>
      <c r="DT239" s="251"/>
      <c r="DU239" s="251"/>
      <c r="DV239" s="251"/>
      <c r="DW239" s="251"/>
      <c r="DX239" s="251"/>
      <c r="DY239" s="251"/>
      <c r="DZ239" s="251"/>
      <c r="EA239" s="251"/>
      <c r="EB239" s="251"/>
      <c r="EC239" s="251"/>
      <c r="ED239" s="251"/>
      <c r="EE239" s="251"/>
      <c r="EF239" s="251"/>
      <c r="EG239" s="251"/>
      <c r="EH239" s="251"/>
      <c r="EI239" s="251"/>
      <c r="EJ239" s="251"/>
      <c r="EK239" s="251"/>
      <c r="EL239" s="251"/>
      <c r="EM239" s="251"/>
      <c r="EN239" s="251"/>
      <c r="EO239" s="251"/>
      <c r="EP239" s="251"/>
      <c r="EQ239" s="251"/>
      <c r="ER239" s="251"/>
      <c r="ES239" s="251"/>
      <c r="ET239" s="251"/>
      <c r="EU239" s="251"/>
      <c r="EV239" s="251"/>
      <c r="EW239" s="251"/>
      <c r="EX239" s="251"/>
      <c r="EY239" s="251"/>
      <c r="EZ239" s="251"/>
      <c r="FA239" s="251"/>
      <c r="FB239" s="251"/>
      <c r="FC239" s="251"/>
      <c r="FD239" s="251"/>
      <c r="FE239" s="251"/>
      <c r="FF239" s="251"/>
      <c r="FG239" s="251"/>
      <c r="FH239" s="251"/>
      <c r="FI239" s="251"/>
      <c r="FJ239" s="251"/>
      <c r="FK239" s="251"/>
      <c r="FL239" s="251"/>
      <c r="FM239" s="251"/>
      <c r="FN239" s="251"/>
      <c r="FO239" s="251"/>
      <c r="FP239" s="251"/>
      <c r="FQ239" s="251"/>
      <c r="FR239" s="251"/>
      <c r="FS239" s="251"/>
      <c r="FT239" s="251"/>
      <c r="FU239" s="251"/>
      <c r="FV239" s="251"/>
      <c r="FW239" s="251"/>
      <c r="FX239" s="251"/>
      <c r="FY239" s="251"/>
      <c r="FZ239" s="251"/>
      <c r="GA239" s="251"/>
      <c r="GB239" s="251"/>
      <c r="GC239" s="251"/>
      <c r="GD239" s="251"/>
      <c r="GE239" s="251"/>
      <c r="GF239" s="251"/>
      <c r="GG239" s="251"/>
      <c r="GH239" s="251"/>
      <c r="GI239" s="251"/>
      <c r="GJ239" s="251"/>
      <c r="GK239" s="251"/>
      <c r="GL239" s="251"/>
      <c r="GM239" s="251"/>
      <c r="GN239" s="251"/>
      <c r="GO239" s="251"/>
      <c r="GP239" s="251"/>
      <c r="GQ239" s="251"/>
      <c r="GR239" s="251"/>
      <c r="GS239" s="251"/>
      <c r="GT239" s="251"/>
      <c r="GU239" s="251"/>
      <c r="GV239" s="251"/>
      <c r="GW239" s="251"/>
      <c r="GX239" s="251"/>
      <c r="GY239" s="251"/>
      <c r="GZ239" s="251"/>
      <c r="HA239" s="251"/>
      <c r="HB239" s="251"/>
      <c r="HC239" s="251"/>
      <c r="HD239" s="251"/>
      <c r="HE239" s="251"/>
      <c r="HF239" s="251"/>
      <c r="HG239" s="251"/>
      <c r="HH239" s="251"/>
      <c r="HI239" s="251"/>
      <c r="HJ239" s="251"/>
      <c r="HK239" s="251"/>
      <c r="HL239" s="251"/>
      <c r="HM239" s="251"/>
      <c r="HN239" s="251"/>
      <c r="HO239" s="251"/>
      <c r="HP239" s="251"/>
      <c r="HQ239" s="251"/>
      <c r="HR239" s="251"/>
      <c r="HS239" s="251"/>
      <c r="HT239" s="251"/>
      <c r="HU239" s="251"/>
      <c r="HV239" s="251"/>
      <c r="HW239" s="251"/>
      <c r="HX239" s="251"/>
      <c r="HY239" s="251"/>
      <c r="HZ239" s="251"/>
      <c r="IA239" s="251"/>
      <c r="IB239" s="251"/>
      <c r="IC239" s="251"/>
      <c r="ID239" s="251"/>
      <c r="IE239" s="251"/>
      <c r="IF239" s="251"/>
      <c r="IG239" s="251"/>
      <c r="IH239" s="251"/>
      <c r="II239" s="251"/>
      <c r="IJ239" s="251"/>
      <c r="IK239" s="251"/>
      <c r="IL239" s="251"/>
      <c r="IM239" s="251"/>
      <c r="IN239" s="251"/>
      <c r="IO239" s="251"/>
      <c r="IP239" s="251"/>
      <c r="IQ239" s="251"/>
      <c r="IR239" s="251"/>
      <c r="IS239" s="251"/>
      <c r="IT239" s="251"/>
      <c r="IU239" s="251"/>
      <c r="IV239" s="251"/>
    </row>
    <row r="240" spans="1:256" s="258" customFormat="1" ht="12.75">
      <c r="A240" s="261"/>
      <c r="B240" s="102">
        <v>-221108</v>
      </c>
      <c r="C240" s="261" t="s">
        <v>789</v>
      </c>
      <c r="D240" s="261" t="s">
        <v>809</v>
      </c>
      <c r="E240" s="261"/>
      <c r="F240" s="262"/>
      <c r="G240" s="262"/>
      <c r="H240" s="102">
        <v>1444481</v>
      </c>
      <c r="I240" s="263">
        <v>-470.44255319148937</v>
      </c>
      <c r="J240" s="260"/>
      <c r="K240" s="237">
        <v>470</v>
      </c>
      <c r="L240" s="237"/>
      <c r="M240" s="237">
        <v>470</v>
      </c>
      <c r="N240" s="249"/>
      <c r="O240" s="249"/>
      <c r="P240" s="249"/>
      <c r="Q240" s="249"/>
      <c r="R240" s="249"/>
      <c r="S240" s="249"/>
      <c r="T240" s="249"/>
      <c r="U240" s="249"/>
      <c r="V240" s="249"/>
      <c r="W240" s="249"/>
      <c r="X240" s="249"/>
      <c r="Y240" s="249"/>
      <c r="Z240" s="249"/>
      <c r="AA240" s="249"/>
      <c r="AB240" s="249"/>
      <c r="AC240" s="249"/>
      <c r="AD240" s="249"/>
      <c r="AE240" s="249"/>
      <c r="AF240" s="249"/>
      <c r="AG240" s="249"/>
      <c r="AH240" s="249"/>
      <c r="AI240" s="249"/>
      <c r="AJ240" s="249"/>
      <c r="AK240" s="249"/>
      <c r="AL240" s="249"/>
      <c r="AM240" s="249"/>
      <c r="AN240" s="249"/>
      <c r="AO240" s="249"/>
      <c r="AP240" s="249"/>
      <c r="AQ240" s="249"/>
      <c r="AR240" s="249"/>
      <c r="AS240" s="249"/>
      <c r="AT240" s="249"/>
      <c r="AU240" s="249"/>
      <c r="AV240" s="249"/>
      <c r="AW240" s="249"/>
      <c r="AX240" s="249"/>
      <c r="AY240" s="249"/>
      <c r="AZ240" s="249"/>
      <c r="BA240" s="249"/>
      <c r="BB240" s="249"/>
      <c r="BC240" s="249"/>
      <c r="BD240" s="249"/>
      <c r="BE240" s="249"/>
      <c r="BF240" s="249"/>
      <c r="BG240" s="249"/>
      <c r="BH240" s="249"/>
      <c r="BI240" s="249"/>
      <c r="BJ240" s="249"/>
      <c r="BK240" s="249"/>
      <c r="BL240" s="249"/>
      <c r="BM240" s="249"/>
      <c r="BN240" s="249"/>
      <c r="BO240" s="249"/>
      <c r="BP240" s="249"/>
      <c r="BQ240" s="249"/>
      <c r="BR240" s="249"/>
      <c r="BS240" s="249"/>
      <c r="BT240" s="249"/>
      <c r="BU240" s="249"/>
      <c r="BV240" s="249"/>
      <c r="BW240" s="249"/>
      <c r="BX240" s="249"/>
      <c r="BY240" s="249"/>
      <c r="BZ240" s="249"/>
      <c r="CA240" s="249"/>
      <c r="CB240" s="249"/>
      <c r="CC240" s="249"/>
      <c r="CD240" s="249"/>
      <c r="CE240" s="249"/>
      <c r="CF240" s="249"/>
      <c r="CG240" s="249"/>
      <c r="CH240" s="249"/>
      <c r="CI240" s="249"/>
      <c r="CJ240" s="249"/>
      <c r="CK240" s="249"/>
      <c r="CL240" s="249"/>
      <c r="CM240" s="249"/>
      <c r="CN240" s="249"/>
      <c r="CO240" s="249"/>
      <c r="CP240" s="249"/>
      <c r="CQ240" s="249"/>
      <c r="CR240" s="249"/>
      <c r="CS240" s="249"/>
      <c r="CT240" s="249"/>
      <c r="CU240" s="249"/>
      <c r="CV240" s="249"/>
      <c r="CW240" s="249"/>
      <c r="CX240" s="249"/>
      <c r="CY240" s="249"/>
      <c r="CZ240" s="249"/>
      <c r="DA240" s="249"/>
      <c r="DB240" s="249"/>
      <c r="DC240" s="249"/>
      <c r="DD240" s="249"/>
      <c r="DE240" s="249"/>
      <c r="DF240" s="249"/>
      <c r="DG240" s="249"/>
      <c r="DH240" s="249"/>
      <c r="DI240" s="249"/>
      <c r="DJ240" s="249"/>
      <c r="DK240" s="249"/>
      <c r="DL240" s="249"/>
      <c r="DM240" s="249"/>
      <c r="DN240" s="249"/>
      <c r="DO240" s="249"/>
      <c r="DP240" s="249"/>
      <c r="DQ240" s="249"/>
      <c r="DR240" s="249"/>
      <c r="DS240" s="249"/>
      <c r="DT240" s="249"/>
      <c r="DU240" s="249"/>
      <c r="DV240" s="249"/>
      <c r="DW240" s="249"/>
      <c r="DX240" s="249"/>
      <c r="DY240" s="249"/>
      <c r="DZ240" s="249"/>
      <c r="EA240" s="249"/>
      <c r="EB240" s="249"/>
      <c r="EC240" s="249"/>
      <c r="ED240" s="249"/>
      <c r="EE240" s="249"/>
      <c r="EF240" s="249"/>
      <c r="EG240" s="249"/>
      <c r="EH240" s="249"/>
      <c r="EI240" s="249"/>
      <c r="EJ240" s="249"/>
      <c r="EK240" s="249"/>
      <c r="EL240" s="249"/>
      <c r="EM240" s="249"/>
      <c r="EN240" s="249"/>
      <c r="EO240" s="249"/>
      <c r="EP240" s="249"/>
      <c r="EQ240" s="249"/>
      <c r="ER240" s="249"/>
      <c r="ES240" s="249"/>
      <c r="ET240" s="249"/>
      <c r="EU240" s="249"/>
      <c r="EV240" s="249"/>
      <c r="EW240" s="249"/>
      <c r="EX240" s="249"/>
      <c r="EY240" s="249"/>
      <c r="EZ240" s="249"/>
      <c r="FA240" s="249"/>
      <c r="FB240" s="249"/>
      <c r="FC240" s="249"/>
      <c r="FD240" s="249"/>
      <c r="FE240" s="249"/>
      <c r="FF240" s="249"/>
      <c r="FG240" s="249"/>
      <c r="FH240" s="249"/>
      <c r="FI240" s="249"/>
      <c r="FJ240" s="249"/>
      <c r="FK240" s="249"/>
      <c r="FL240" s="249"/>
      <c r="FM240" s="249"/>
      <c r="FN240" s="249"/>
      <c r="FO240" s="249"/>
      <c r="FP240" s="249"/>
      <c r="FQ240" s="249"/>
      <c r="FR240" s="249"/>
      <c r="FS240" s="249"/>
      <c r="FT240" s="249"/>
      <c r="FU240" s="249"/>
      <c r="FV240" s="249"/>
      <c r="FW240" s="249"/>
      <c r="FX240" s="249"/>
      <c r="FY240" s="249"/>
      <c r="FZ240" s="249"/>
      <c r="GA240" s="249"/>
      <c r="GB240" s="249"/>
      <c r="GC240" s="249"/>
      <c r="GD240" s="249"/>
      <c r="GE240" s="249"/>
      <c r="GF240" s="249"/>
      <c r="GG240" s="249"/>
      <c r="GH240" s="249"/>
      <c r="GI240" s="249"/>
      <c r="GJ240" s="249"/>
      <c r="GK240" s="249"/>
      <c r="GL240" s="249"/>
      <c r="GM240" s="249"/>
      <c r="GN240" s="249"/>
      <c r="GO240" s="249"/>
      <c r="GP240" s="249"/>
      <c r="GQ240" s="249"/>
      <c r="GR240" s="249"/>
      <c r="GS240" s="249"/>
      <c r="GT240" s="249"/>
      <c r="GU240" s="249"/>
      <c r="GV240" s="249"/>
      <c r="GW240" s="249"/>
      <c r="GX240" s="249"/>
      <c r="GY240" s="249"/>
      <c r="GZ240" s="249"/>
      <c r="HA240" s="249"/>
      <c r="HB240" s="249"/>
      <c r="HC240" s="249"/>
      <c r="HD240" s="249"/>
      <c r="HE240" s="249"/>
      <c r="HF240" s="249"/>
      <c r="HG240" s="249"/>
      <c r="HH240" s="249"/>
      <c r="HI240" s="249"/>
      <c r="HJ240" s="249"/>
      <c r="HK240" s="249"/>
      <c r="HL240" s="249"/>
      <c r="HM240" s="249"/>
      <c r="HN240" s="249"/>
      <c r="HO240" s="249"/>
      <c r="HP240" s="249"/>
      <c r="HQ240" s="249"/>
      <c r="HR240" s="249"/>
      <c r="HS240" s="249"/>
      <c r="HT240" s="249"/>
      <c r="HU240" s="249"/>
      <c r="HV240" s="249"/>
      <c r="HW240" s="249"/>
      <c r="HX240" s="249"/>
      <c r="HY240" s="249"/>
      <c r="HZ240" s="249"/>
      <c r="IA240" s="249"/>
      <c r="IB240" s="249"/>
      <c r="IC240" s="249"/>
      <c r="ID240" s="249"/>
      <c r="IE240" s="249"/>
      <c r="IF240" s="249"/>
      <c r="IG240" s="249"/>
      <c r="IH240" s="249"/>
      <c r="II240" s="249"/>
      <c r="IJ240" s="249"/>
      <c r="IK240" s="249"/>
      <c r="IL240" s="249"/>
      <c r="IM240" s="249"/>
      <c r="IN240" s="249"/>
      <c r="IO240" s="249"/>
      <c r="IP240" s="249"/>
      <c r="IQ240" s="249"/>
      <c r="IR240" s="249"/>
      <c r="IS240" s="249"/>
      <c r="IT240" s="249"/>
      <c r="IU240" s="249"/>
      <c r="IV240" s="249"/>
    </row>
    <row r="241" spans="1:13" ht="12.75">
      <c r="A241" s="14"/>
      <c r="F241" s="61"/>
      <c r="H241" s="242"/>
      <c r="I241" s="23"/>
      <c r="M241" s="2"/>
    </row>
    <row r="242" spans="1:13" ht="12.75">
      <c r="A242" s="14"/>
      <c r="F242" s="61"/>
      <c r="H242" s="242"/>
      <c r="I242" s="23"/>
      <c r="M242" s="2"/>
    </row>
    <row r="243" spans="1:13" s="268" customFormat="1" ht="12.75" hidden="1">
      <c r="A243" s="264"/>
      <c r="B243" s="265"/>
      <c r="C243" s="264"/>
      <c r="D243" s="264"/>
      <c r="E243" s="264"/>
      <c r="F243" s="266"/>
      <c r="G243" s="266"/>
      <c r="H243" s="265"/>
      <c r="I243" s="267"/>
      <c r="K243" s="40"/>
      <c r="L243" s="17"/>
      <c r="M243" s="40"/>
    </row>
    <row r="244" spans="1:13" s="268" customFormat="1" ht="12.75" hidden="1">
      <c r="A244" s="264"/>
      <c r="B244" s="265"/>
      <c r="C244" s="264"/>
      <c r="D244" s="264"/>
      <c r="E244" s="264"/>
      <c r="F244" s="266"/>
      <c r="G244" s="266"/>
      <c r="H244" s="265"/>
      <c r="I244" s="267"/>
      <c r="K244" s="40"/>
      <c r="L244" s="17"/>
      <c r="M244" s="40"/>
    </row>
    <row r="245" spans="1:13" ht="12.75" hidden="1">
      <c r="A245" s="14"/>
      <c r="B245" s="9"/>
      <c r="F245" s="61"/>
      <c r="H245" s="265"/>
      <c r="I245" s="23">
        <v>0</v>
      </c>
      <c r="M245" s="2">
        <v>500</v>
      </c>
    </row>
    <row r="246" spans="1:13" ht="12.75" hidden="1">
      <c r="A246" s="14"/>
      <c r="B246" s="9"/>
      <c r="F246" s="61"/>
      <c r="H246" s="265"/>
      <c r="I246" s="23">
        <v>0</v>
      </c>
      <c r="M246" s="2">
        <v>500</v>
      </c>
    </row>
    <row r="247" spans="1:13" ht="12.75" hidden="1">
      <c r="A247" s="14"/>
      <c r="B247" s="9"/>
      <c r="F247" s="61"/>
      <c r="H247" s="6">
        <v>0</v>
      </c>
      <c r="I247" s="23">
        <v>0</v>
      </c>
      <c r="M247" s="2">
        <v>500</v>
      </c>
    </row>
    <row r="248" spans="1:13" ht="12.75" hidden="1">
      <c r="A248" s="14"/>
      <c r="B248" s="9"/>
      <c r="F248" s="61"/>
      <c r="H248" s="6">
        <v>0</v>
      </c>
      <c r="I248" s="23">
        <v>0</v>
      </c>
      <c r="M248" s="2">
        <v>500</v>
      </c>
    </row>
    <row r="249" spans="1:13" ht="12.75" hidden="1">
      <c r="A249" s="14"/>
      <c r="B249" s="9"/>
      <c r="F249" s="61"/>
      <c r="H249" s="6">
        <v>0</v>
      </c>
      <c r="I249" s="23">
        <v>0</v>
      </c>
      <c r="M249" s="2">
        <v>500</v>
      </c>
    </row>
    <row r="250" spans="1:13" ht="12.75" hidden="1">
      <c r="A250" s="14"/>
      <c r="B250" s="9"/>
      <c r="F250" s="61"/>
      <c r="H250" s="6">
        <v>0</v>
      </c>
      <c r="I250" s="23">
        <v>0</v>
      </c>
      <c r="M250" s="2">
        <v>500</v>
      </c>
    </row>
    <row r="251" spans="1:13" ht="12.75" hidden="1">
      <c r="A251" s="14"/>
      <c r="B251" s="9"/>
      <c r="F251" s="61"/>
      <c r="H251" s="6">
        <v>0</v>
      </c>
      <c r="I251" s="23">
        <v>0</v>
      </c>
      <c r="M251" s="2">
        <v>500</v>
      </c>
    </row>
    <row r="252" spans="1:13" ht="12.75" hidden="1">
      <c r="A252" s="14"/>
      <c r="B252" s="9"/>
      <c r="F252" s="61"/>
      <c r="H252" s="6">
        <v>0</v>
      </c>
      <c r="I252" s="23">
        <v>0</v>
      </c>
      <c r="M252" s="2">
        <v>500</v>
      </c>
    </row>
    <row r="253" spans="1:13" ht="12.75" hidden="1">
      <c r="A253" s="14"/>
      <c r="B253" s="9"/>
      <c r="F253" s="61"/>
      <c r="H253" s="6">
        <v>0</v>
      </c>
      <c r="I253" s="23">
        <v>0</v>
      </c>
      <c r="M253" s="2">
        <v>500</v>
      </c>
    </row>
    <row r="254" spans="1:13" ht="12.75" hidden="1">
      <c r="A254" s="14"/>
      <c r="B254" s="9"/>
      <c r="F254" s="61"/>
      <c r="H254" s="6">
        <v>0</v>
      </c>
      <c r="I254" s="23">
        <v>0</v>
      </c>
      <c r="M254" s="2">
        <v>500</v>
      </c>
    </row>
    <row r="255" spans="1:13" ht="12.75" hidden="1">
      <c r="A255" s="14"/>
      <c r="B255" s="9"/>
      <c r="F255" s="61"/>
      <c r="H255" s="6">
        <v>0</v>
      </c>
      <c r="I255" s="23">
        <v>0</v>
      </c>
      <c r="M255" s="2">
        <v>500</v>
      </c>
    </row>
    <row r="256" spans="1:13" ht="12.75" hidden="1">
      <c r="A256" s="14"/>
      <c r="B256" s="9"/>
      <c r="F256" s="61"/>
      <c r="H256" s="6">
        <v>0</v>
      </c>
      <c r="I256" s="23">
        <v>0</v>
      </c>
      <c r="M256" s="2">
        <v>500</v>
      </c>
    </row>
    <row r="257" spans="1:13" ht="12.75" hidden="1">
      <c r="A257" s="14"/>
      <c r="B257" s="9"/>
      <c r="F257" s="61"/>
      <c r="H257" s="6">
        <v>0</v>
      </c>
      <c r="I257" s="23">
        <v>0</v>
      </c>
      <c r="M257" s="2">
        <v>500</v>
      </c>
    </row>
    <row r="258" spans="1:13" ht="12.75" hidden="1">
      <c r="A258" s="14"/>
      <c r="B258" s="9"/>
      <c r="F258" s="61"/>
      <c r="H258" s="6">
        <v>0</v>
      </c>
      <c r="I258" s="23">
        <v>0</v>
      </c>
      <c r="M258" s="2">
        <v>500</v>
      </c>
    </row>
    <row r="259" spans="1:13" ht="12.75" hidden="1">
      <c r="A259" s="14"/>
      <c r="F259" s="61"/>
      <c r="H259" s="6">
        <v>0</v>
      </c>
      <c r="I259" s="23">
        <v>0</v>
      </c>
      <c r="M259" s="2">
        <v>500</v>
      </c>
    </row>
    <row r="260" spans="1:13" ht="12.75" hidden="1">
      <c r="A260" s="14"/>
      <c r="B260" s="7"/>
      <c r="F260" s="61"/>
      <c r="H260" s="6">
        <v>0</v>
      </c>
      <c r="I260" s="23">
        <v>0</v>
      </c>
      <c r="M260" s="2">
        <v>500</v>
      </c>
    </row>
    <row r="261" spans="1:13" ht="12.75" hidden="1">
      <c r="A261" s="14"/>
      <c r="F261" s="61"/>
      <c r="H261" s="6">
        <v>0</v>
      </c>
      <c r="I261" s="23">
        <v>0</v>
      </c>
      <c r="M261" s="2">
        <v>500</v>
      </c>
    </row>
    <row r="262" spans="1:13" ht="12.75" hidden="1">
      <c r="A262" s="14"/>
      <c r="F262" s="61"/>
      <c r="H262" s="6">
        <v>0</v>
      </c>
      <c r="I262" s="23">
        <v>0</v>
      </c>
      <c r="M262" s="2">
        <v>500</v>
      </c>
    </row>
    <row r="263" spans="1:13" ht="12.75" hidden="1">
      <c r="A263" s="14"/>
      <c r="F263" s="61"/>
      <c r="H263" s="6">
        <v>0</v>
      </c>
      <c r="I263" s="23">
        <v>0</v>
      </c>
      <c r="M263" s="2">
        <v>500</v>
      </c>
    </row>
    <row r="264" spans="1:13" ht="12.75" hidden="1">
      <c r="A264" s="14"/>
      <c r="F264" s="61"/>
      <c r="H264" s="6">
        <v>0</v>
      </c>
      <c r="I264" s="23">
        <v>0</v>
      </c>
      <c r="M264" s="2">
        <v>500</v>
      </c>
    </row>
    <row r="265" spans="1:13" ht="12.75" hidden="1">
      <c r="A265" s="14"/>
      <c r="F265" s="61"/>
      <c r="H265" s="6">
        <v>0</v>
      </c>
      <c r="I265" s="23">
        <v>0</v>
      </c>
      <c r="M265" s="2">
        <v>500</v>
      </c>
    </row>
    <row r="266" spans="1:13" ht="12.75" hidden="1">
      <c r="A266" s="14"/>
      <c r="F266" s="61"/>
      <c r="H266" s="6">
        <v>0</v>
      </c>
      <c r="I266" s="23">
        <v>0</v>
      </c>
      <c r="M266" s="2">
        <v>500</v>
      </c>
    </row>
    <row r="267" spans="1:13" ht="12.75" hidden="1">
      <c r="A267" s="14"/>
      <c r="F267" s="61"/>
      <c r="H267" s="6">
        <v>0</v>
      </c>
      <c r="I267" s="23">
        <v>0</v>
      </c>
      <c r="M267" s="2">
        <v>500</v>
      </c>
    </row>
    <row r="268" spans="1:13" ht="12.75" hidden="1">
      <c r="A268" s="14"/>
      <c r="F268" s="61"/>
      <c r="H268" s="6">
        <v>0</v>
      </c>
      <c r="I268" s="23">
        <v>0</v>
      </c>
      <c r="M268" s="2">
        <v>500</v>
      </c>
    </row>
    <row r="269" spans="1:13" ht="12.75" hidden="1">
      <c r="A269" s="14"/>
      <c r="F269" s="61"/>
      <c r="H269" s="6">
        <v>0</v>
      </c>
      <c r="I269" s="23">
        <v>0</v>
      </c>
      <c r="M269" s="2">
        <v>500</v>
      </c>
    </row>
    <row r="270" spans="1:13" ht="12.75" hidden="1">
      <c r="A270" s="14"/>
      <c r="F270" s="61"/>
      <c r="H270" s="6">
        <v>0</v>
      </c>
      <c r="I270" s="23">
        <v>0</v>
      </c>
      <c r="M270" s="2">
        <v>500</v>
      </c>
    </row>
    <row r="271" spans="1:13" ht="12.75" hidden="1">
      <c r="A271" s="14"/>
      <c r="F271" s="61"/>
      <c r="H271" s="6">
        <v>0</v>
      </c>
      <c r="I271" s="23">
        <v>0</v>
      </c>
      <c r="M271" s="2">
        <v>500</v>
      </c>
    </row>
    <row r="272" spans="1:13" ht="12.75" hidden="1">
      <c r="A272" s="14"/>
      <c r="F272" s="61"/>
      <c r="H272" s="6">
        <v>0</v>
      </c>
      <c r="I272" s="23">
        <v>0</v>
      </c>
      <c r="M272" s="2">
        <v>500</v>
      </c>
    </row>
    <row r="273" spans="1:13" ht="12.75" hidden="1">
      <c r="A273" s="14"/>
      <c r="F273" s="61"/>
      <c r="H273" s="6">
        <v>0</v>
      </c>
      <c r="I273" s="23">
        <v>0</v>
      </c>
      <c r="M273" s="2">
        <v>500</v>
      </c>
    </row>
    <row r="274" spans="1:13" ht="12.75" hidden="1">
      <c r="A274" s="14"/>
      <c r="F274" s="61"/>
      <c r="H274" s="6">
        <v>0</v>
      </c>
      <c r="I274" s="23">
        <v>0</v>
      </c>
      <c r="M274" s="2">
        <v>500</v>
      </c>
    </row>
    <row r="275" spans="1:13" ht="12.75" hidden="1">
      <c r="A275" s="14"/>
      <c r="F275" s="61"/>
      <c r="H275" s="6">
        <v>0</v>
      </c>
      <c r="I275" s="23">
        <v>0</v>
      </c>
      <c r="M275" s="2">
        <v>500</v>
      </c>
    </row>
    <row r="276" spans="1:13" ht="12.75" hidden="1">
      <c r="A276" s="14"/>
      <c r="F276" s="61"/>
      <c r="H276" s="6">
        <v>0</v>
      </c>
      <c r="I276" s="23">
        <v>0</v>
      </c>
      <c r="M276" s="2">
        <v>500</v>
      </c>
    </row>
    <row r="277" spans="1:13" ht="12.75" hidden="1">
      <c r="A277" s="14"/>
      <c r="F277" s="61"/>
      <c r="H277" s="6">
        <v>0</v>
      </c>
      <c r="I277" s="23">
        <v>0</v>
      </c>
      <c r="M277" s="2">
        <v>500</v>
      </c>
    </row>
    <row r="278" spans="1:13" ht="12.75" hidden="1">
      <c r="A278" s="14"/>
      <c r="F278" s="61"/>
      <c r="H278" s="6">
        <v>0</v>
      </c>
      <c r="I278" s="23">
        <v>0</v>
      </c>
      <c r="M278" s="2">
        <v>500</v>
      </c>
    </row>
    <row r="279" spans="1:13" ht="12.75" hidden="1">
      <c r="A279" s="14"/>
      <c r="F279" s="61"/>
      <c r="H279" s="6">
        <v>0</v>
      </c>
      <c r="I279" s="23">
        <v>0</v>
      </c>
      <c r="M279" s="2">
        <v>500</v>
      </c>
    </row>
    <row r="280" spans="1:13" ht="12.75" hidden="1">
      <c r="A280" s="14"/>
      <c r="F280" s="61"/>
      <c r="H280" s="6">
        <v>0</v>
      </c>
      <c r="I280" s="23">
        <v>0</v>
      </c>
      <c r="M280" s="2">
        <v>500</v>
      </c>
    </row>
    <row r="281" spans="1:13" ht="12.75" hidden="1">
      <c r="A281" s="14"/>
      <c r="F281" s="61"/>
      <c r="H281" s="6">
        <v>0</v>
      </c>
      <c r="I281" s="23">
        <v>0</v>
      </c>
      <c r="M281" s="2">
        <v>500</v>
      </c>
    </row>
    <row r="282" spans="1:13" ht="12.75" hidden="1">
      <c r="A282" s="14"/>
      <c r="F282" s="61"/>
      <c r="H282" s="6">
        <v>0</v>
      </c>
      <c r="I282" s="23">
        <v>0</v>
      </c>
      <c r="M282" s="2">
        <v>500</v>
      </c>
    </row>
    <row r="283" spans="1:13" ht="12.75" hidden="1">
      <c r="A283" s="14"/>
      <c r="F283" s="61"/>
      <c r="H283" s="6">
        <v>0</v>
      </c>
      <c r="I283" s="23">
        <v>0</v>
      </c>
      <c r="M283" s="2">
        <v>500</v>
      </c>
    </row>
    <row r="284" spans="1:13" ht="12.75" hidden="1">
      <c r="A284" s="14"/>
      <c r="F284" s="61"/>
      <c r="H284" s="6">
        <v>0</v>
      </c>
      <c r="I284" s="23">
        <v>0</v>
      </c>
      <c r="M284" s="2">
        <v>500</v>
      </c>
    </row>
    <row r="285" spans="1:13" ht="12.75" hidden="1">
      <c r="A285" s="14"/>
      <c r="F285" s="61"/>
      <c r="H285" s="6">
        <v>0</v>
      </c>
      <c r="I285" s="23">
        <v>0</v>
      </c>
      <c r="M285" s="2">
        <v>500</v>
      </c>
    </row>
    <row r="286" spans="1:13" ht="12.75" hidden="1">
      <c r="A286" s="14"/>
      <c r="F286" s="61"/>
      <c r="H286" s="6">
        <v>0</v>
      </c>
      <c r="I286" s="23">
        <v>0</v>
      </c>
      <c r="M286" s="2">
        <v>500</v>
      </c>
    </row>
    <row r="287" spans="1:13" ht="12.75" hidden="1">
      <c r="A287" s="14"/>
      <c r="F287" s="61"/>
      <c r="H287" s="6">
        <v>0</v>
      </c>
      <c r="I287" s="23">
        <v>0</v>
      </c>
      <c r="M287" s="2">
        <v>500</v>
      </c>
    </row>
    <row r="288" spans="1:13" ht="12.75" hidden="1">
      <c r="A288" s="14"/>
      <c r="F288" s="61"/>
      <c r="H288" s="6">
        <v>0</v>
      </c>
      <c r="I288" s="23">
        <v>0</v>
      </c>
      <c r="M288" s="2">
        <v>500</v>
      </c>
    </row>
    <row r="289" spans="1:13" ht="12.75" hidden="1">
      <c r="A289" s="14"/>
      <c r="F289" s="61"/>
      <c r="H289" s="6">
        <v>0</v>
      </c>
      <c r="I289" s="23">
        <v>0</v>
      </c>
      <c r="M289" s="2">
        <v>500</v>
      </c>
    </row>
    <row r="290" spans="1:13" ht="12.75" hidden="1">
      <c r="A290" s="14"/>
      <c r="F290" s="61"/>
      <c r="H290" s="6">
        <v>0</v>
      </c>
      <c r="I290" s="23">
        <v>0</v>
      </c>
      <c r="M290" s="2">
        <v>500</v>
      </c>
    </row>
    <row r="291" spans="1:13" ht="12.75" hidden="1">
      <c r="A291" s="14"/>
      <c r="F291" s="61"/>
      <c r="H291" s="6">
        <v>0</v>
      </c>
      <c r="I291" s="23">
        <v>0</v>
      </c>
      <c r="M291" s="2">
        <v>500</v>
      </c>
    </row>
    <row r="292" spans="1:13" ht="12.75" hidden="1">
      <c r="A292" s="14"/>
      <c r="F292" s="61"/>
      <c r="H292" s="6">
        <v>0</v>
      </c>
      <c r="I292" s="23">
        <v>0</v>
      </c>
      <c r="M292" s="2">
        <v>500</v>
      </c>
    </row>
    <row r="293" spans="1:13" ht="12.75" hidden="1">
      <c r="A293" s="14"/>
      <c r="F293" s="61"/>
      <c r="H293" s="6">
        <v>0</v>
      </c>
      <c r="I293" s="23">
        <v>0</v>
      </c>
      <c r="M293" s="2">
        <v>500</v>
      </c>
    </row>
    <row r="294" spans="1:13" ht="12.75" hidden="1">
      <c r="A294" s="14"/>
      <c r="F294" s="61"/>
      <c r="H294" s="6">
        <v>0</v>
      </c>
      <c r="I294" s="23">
        <v>0</v>
      </c>
      <c r="M294" s="2">
        <v>500</v>
      </c>
    </row>
    <row r="295" spans="1:13" ht="12.75" hidden="1">
      <c r="A295" s="14"/>
      <c r="F295" s="61"/>
      <c r="H295" s="6">
        <v>0</v>
      </c>
      <c r="I295" s="23">
        <v>0</v>
      </c>
      <c r="M295" s="2">
        <v>500</v>
      </c>
    </row>
    <row r="296" spans="1:13" ht="12.75" hidden="1">
      <c r="A296" s="14"/>
      <c r="F296" s="61"/>
      <c r="H296" s="6">
        <v>0</v>
      </c>
      <c r="I296" s="23">
        <v>0</v>
      </c>
      <c r="M296" s="2">
        <v>500</v>
      </c>
    </row>
    <row r="297" spans="1:13" ht="12.75" hidden="1">
      <c r="A297" s="14"/>
      <c r="F297" s="61"/>
      <c r="H297" s="6">
        <v>0</v>
      </c>
      <c r="I297" s="23">
        <v>0</v>
      </c>
      <c r="M297" s="2">
        <v>500</v>
      </c>
    </row>
    <row r="298" spans="1:13" ht="12.75" hidden="1">
      <c r="A298" s="14"/>
      <c r="F298" s="61"/>
      <c r="H298" s="6">
        <v>0</v>
      </c>
      <c r="I298" s="23">
        <v>0</v>
      </c>
      <c r="M298" s="2">
        <v>500</v>
      </c>
    </row>
    <row r="299" spans="1:13" ht="12.75" hidden="1">
      <c r="A299" s="14"/>
      <c r="F299" s="61"/>
      <c r="H299" s="6">
        <v>0</v>
      </c>
      <c r="I299" s="23">
        <v>0</v>
      </c>
      <c r="M299" s="2">
        <v>500</v>
      </c>
    </row>
    <row r="300" spans="1:13" ht="12.75" hidden="1">
      <c r="A300" s="14"/>
      <c r="F300" s="61"/>
      <c r="H300" s="6">
        <v>0</v>
      </c>
      <c r="I300" s="23">
        <v>0</v>
      </c>
      <c r="M300" s="2">
        <v>500</v>
      </c>
    </row>
    <row r="301" spans="1:13" ht="12.75" hidden="1">
      <c r="A301" s="14"/>
      <c r="F301" s="61"/>
      <c r="H301" s="6">
        <v>0</v>
      </c>
      <c r="I301" s="23">
        <v>0</v>
      </c>
      <c r="M301" s="2">
        <v>500</v>
      </c>
    </row>
    <row r="302" spans="1:13" ht="12.75" hidden="1">
      <c r="A302" s="14"/>
      <c r="F302" s="61"/>
      <c r="H302" s="6">
        <v>0</v>
      </c>
      <c r="I302" s="23">
        <v>0</v>
      </c>
      <c r="M302" s="2">
        <v>500</v>
      </c>
    </row>
    <row r="303" spans="1:13" ht="12.75" hidden="1">
      <c r="A303" s="14"/>
      <c r="F303" s="61"/>
      <c r="H303" s="6">
        <v>0</v>
      </c>
      <c r="I303" s="23">
        <v>0</v>
      </c>
      <c r="M303" s="2">
        <v>500</v>
      </c>
    </row>
    <row r="304" spans="1:13" ht="12.75" hidden="1">
      <c r="A304" s="14"/>
      <c r="F304" s="61"/>
      <c r="H304" s="6">
        <v>0</v>
      </c>
      <c r="I304" s="23">
        <v>0</v>
      </c>
      <c r="M304" s="2">
        <v>500</v>
      </c>
    </row>
    <row r="305" spans="1:13" ht="12.75" hidden="1">
      <c r="A305" s="14"/>
      <c r="F305" s="61"/>
      <c r="H305" s="6">
        <v>0</v>
      </c>
      <c r="I305" s="23">
        <v>0</v>
      </c>
      <c r="M305" s="2">
        <v>500</v>
      </c>
    </row>
    <row r="306" spans="1:13" ht="12.75" hidden="1">
      <c r="A306" s="14"/>
      <c r="F306" s="61"/>
      <c r="H306" s="6">
        <v>0</v>
      </c>
      <c r="I306" s="23">
        <v>0</v>
      </c>
      <c r="M306" s="2">
        <v>500</v>
      </c>
    </row>
    <row r="307" spans="1:13" ht="12.75" hidden="1">
      <c r="A307" s="14"/>
      <c r="F307" s="61"/>
      <c r="H307" s="6">
        <v>0</v>
      </c>
      <c r="I307" s="23">
        <v>0</v>
      </c>
      <c r="M307" s="2">
        <v>500</v>
      </c>
    </row>
    <row r="308" spans="1:13" ht="12.75" hidden="1">
      <c r="A308" s="14"/>
      <c r="F308" s="61"/>
      <c r="H308" s="6">
        <v>0</v>
      </c>
      <c r="I308" s="23">
        <v>0</v>
      </c>
      <c r="M308" s="2">
        <v>500</v>
      </c>
    </row>
    <row r="309" spans="1:13" ht="12.75" hidden="1">
      <c r="A309" s="14"/>
      <c r="F309" s="61"/>
      <c r="H309" s="6">
        <v>0</v>
      </c>
      <c r="I309" s="23">
        <v>0</v>
      </c>
      <c r="M309" s="2">
        <v>500</v>
      </c>
    </row>
    <row r="310" spans="1:13" ht="12.75" hidden="1">
      <c r="A310" s="14"/>
      <c r="F310" s="61"/>
      <c r="H310" s="6">
        <v>0</v>
      </c>
      <c r="I310" s="23">
        <v>0</v>
      </c>
      <c r="M310" s="2">
        <v>500</v>
      </c>
    </row>
    <row r="311" spans="1:13" ht="12.75" hidden="1">
      <c r="A311" s="14"/>
      <c r="F311" s="61"/>
      <c r="H311" s="6">
        <v>0</v>
      </c>
      <c r="I311" s="23">
        <v>0</v>
      </c>
      <c r="M311" s="2">
        <v>500</v>
      </c>
    </row>
    <row r="312" spans="1:13" ht="12.75" hidden="1">
      <c r="A312" s="14"/>
      <c r="F312" s="61"/>
      <c r="H312" s="6">
        <v>0</v>
      </c>
      <c r="I312" s="23">
        <v>0</v>
      </c>
      <c r="M312" s="2">
        <v>500</v>
      </c>
    </row>
    <row r="313" spans="1:13" ht="12.75" hidden="1">
      <c r="A313" s="14"/>
      <c r="F313" s="61"/>
      <c r="H313" s="6">
        <v>0</v>
      </c>
      <c r="I313" s="23">
        <v>0</v>
      </c>
      <c r="M313" s="2">
        <v>500</v>
      </c>
    </row>
    <row r="314" spans="1:13" ht="12.75" hidden="1">
      <c r="A314" s="14"/>
      <c r="F314" s="61"/>
      <c r="H314" s="6">
        <v>0</v>
      </c>
      <c r="I314" s="23">
        <v>0</v>
      </c>
      <c r="M314" s="2">
        <v>500</v>
      </c>
    </row>
    <row r="315" spans="1:13" ht="12.75" hidden="1">
      <c r="A315" s="14"/>
      <c r="F315" s="61"/>
      <c r="H315" s="6">
        <v>0</v>
      </c>
      <c r="I315" s="23">
        <v>0</v>
      </c>
      <c r="M315" s="2">
        <v>500</v>
      </c>
    </row>
    <row r="316" spans="1:13" ht="12.75" hidden="1">
      <c r="A316" s="14"/>
      <c r="F316" s="61"/>
      <c r="H316" s="6">
        <v>0</v>
      </c>
      <c r="I316" s="23">
        <v>0</v>
      </c>
      <c r="M316" s="2">
        <v>500</v>
      </c>
    </row>
    <row r="317" spans="1:13" ht="12.75" hidden="1">
      <c r="A317" s="14"/>
      <c r="F317" s="61"/>
      <c r="H317" s="6">
        <v>0</v>
      </c>
      <c r="I317" s="23">
        <v>0</v>
      </c>
      <c r="M317" s="2">
        <v>500</v>
      </c>
    </row>
    <row r="318" spans="1:13" ht="12.75" hidden="1">
      <c r="A318" s="14"/>
      <c r="F318" s="61"/>
      <c r="H318" s="6">
        <v>0</v>
      </c>
      <c r="I318" s="23">
        <v>0</v>
      </c>
      <c r="M318" s="2">
        <v>500</v>
      </c>
    </row>
    <row r="319" spans="1:13" ht="12.75" hidden="1">
      <c r="A319" s="14"/>
      <c r="F319" s="61"/>
      <c r="H319" s="6">
        <v>0</v>
      </c>
      <c r="I319" s="23">
        <v>0</v>
      </c>
      <c r="M319" s="2">
        <v>500</v>
      </c>
    </row>
    <row r="320" spans="1:13" ht="12.75" hidden="1">
      <c r="A320" s="14"/>
      <c r="F320" s="61"/>
      <c r="H320" s="6">
        <v>0</v>
      </c>
      <c r="I320" s="23">
        <v>0</v>
      </c>
      <c r="M320" s="2">
        <v>500</v>
      </c>
    </row>
    <row r="321" spans="1:13" ht="12.75" hidden="1">
      <c r="A321" s="14"/>
      <c r="F321" s="61"/>
      <c r="H321" s="6">
        <v>0</v>
      </c>
      <c r="I321" s="23">
        <v>0</v>
      </c>
      <c r="M321" s="2">
        <v>500</v>
      </c>
    </row>
    <row r="322" spans="1:13" ht="12.75" hidden="1">
      <c r="A322" s="14"/>
      <c r="F322" s="61"/>
      <c r="H322" s="6">
        <v>0</v>
      </c>
      <c r="I322" s="23">
        <v>0</v>
      </c>
      <c r="M322" s="2">
        <v>500</v>
      </c>
    </row>
    <row r="323" spans="1:13" ht="12.75" hidden="1">
      <c r="A323" s="14"/>
      <c r="F323" s="61"/>
      <c r="H323" s="6">
        <v>0</v>
      </c>
      <c r="I323" s="23">
        <v>0</v>
      </c>
      <c r="M323" s="2">
        <v>500</v>
      </c>
    </row>
    <row r="324" spans="1:13" ht="12.75" hidden="1">
      <c r="A324" s="14"/>
      <c r="F324" s="61"/>
      <c r="H324" s="6">
        <v>0</v>
      </c>
      <c r="I324" s="23">
        <v>0</v>
      </c>
      <c r="M324" s="2">
        <v>500</v>
      </c>
    </row>
    <row r="325" spans="1:13" ht="12.75" hidden="1">
      <c r="A325" s="14"/>
      <c r="F325" s="61"/>
      <c r="H325" s="6">
        <v>0</v>
      </c>
      <c r="I325" s="23">
        <v>0</v>
      </c>
      <c r="M325" s="2">
        <v>500</v>
      </c>
    </row>
    <row r="326" spans="1:13" ht="12.75" hidden="1">
      <c r="A326" s="14"/>
      <c r="F326" s="61"/>
      <c r="H326" s="6">
        <v>0</v>
      </c>
      <c r="I326" s="23">
        <v>0</v>
      </c>
      <c r="M326" s="2">
        <v>500</v>
      </c>
    </row>
    <row r="327" spans="1:13" ht="12.75" hidden="1">
      <c r="A327" s="14"/>
      <c r="F327" s="61"/>
      <c r="H327" s="6">
        <v>0</v>
      </c>
      <c r="I327" s="23">
        <v>0</v>
      </c>
      <c r="M327" s="2">
        <v>500</v>
      </c>
    </row>
    <row r="328" spans="1:13" ht="12.75" hidden="1">
      <c r="A328" s="14"/>
      <c r="F328" s="61"/>
      <c r="H328" s="6">
        <v>0</v>
      </c>
      <c r="I328" s="23">
        <v>0</v>
      </c>
      <c r="M328" s="2">
        <v>500</v>
      </c>
    </row>
    <row r="329" spans="1:13" ht="12.75" hidden="1">
      <c r="A329" s="14"/>
      <c r="F329" s="61"/>
      <c r="H329" s="6">
        <v>0</v>
      </c>
      <c r="I329" s="23">
        <v>0</v>
      </c>
      <c r="M329" s="2">
        <v>500</v>
      </c>
    </row>
    <row r="330" spans="1:13" ht="12.75" hidden="1">
      <c r="A330" s="14"/>
      <c r="F330" s="61"/>
      <c r="H330" s="6">
        <v>0</v>
      </c>
      <c r="I330" s="23">
        <v>0</v>
      </c>
      <c r="M330" s="2">
        <v>500</v>
      </c>
    </row>
    <row r="331" spans="1:13" ht="12.75" hidden="1">
      <c r="A331" s="14"/>
      <c r="F331" s="61"/>
      <c r="H331" s="6">
        <v>0</v>
      </c>
      <c r="I331" s="23">
        <v>0</v>
      </c>
      <c r="M331" s="2">
        <v>500</v>
      </c>
    </row>
    <row r="332" spans="1:13" ht="12.75" hidden="1">
      <c r="A332" s="14"/>
      <c r="F332" s="61"/>
      <c r="H332" s="6">
        <v>0</v>
      </c>
      <c r="I332" s="23">
        <v>0</v>
      </c>
      <c r="M332" s="2">
        <v>500</v>
      </c>
    </row>
    <row r="333" spans="1:13" ht="12.75" hidden="1">
      <c r="A333" s="14"/>
      <c r="F333" s="61"/>
      <c r="H333" s="6">
        <v>0</v>
      </c>
      <c r="I333" s="23">
        <v>0</v>
      </c>
      <c r="M333" s="2">
        <v>500</v>
      </c>
    </row>
    <row r="334" spans="1:13" ht="12.75" hidden="1">
      <c r="A334" s="14"/>
      <c r="F334" s="61"/>
      <c r="H334" s="6">
        <v>0</v>
      </c>
      <c r="I334" s="23">
        <v>0</v>
      </c>
      <c r="M334" s="2">
        <v>500</v>
      </c>
    </row>
    <row r="335" spans="1:13" ht="12.75" hidden="1">
      <c r="A335" s="14"/>
      <c r="F335" s="61"/>
      <c r="H335" s="6">
        <v>0</v>
      </c>
      <c r="I335" s="23">
        <v>0</v>
      </c>
      <c r="M335" s="2">
        <v>500</v>
      </c>
    </row>
    <row r="336" spans="1:13" ht="12.75" hidden="1">
      <c r="A336" s="14"/>
      <c r="F336" s="61"/>
      <c r="H336" s="6">
        <v>0</v>
      </c>
      <c r="I336" s="23">
        <v>0</v>
      </c>
      <c r="M336" s="2">
        <v>500</v>
      </c>
    </row>
    <row r="337" spans="1:13" ht="12.75" hidden="1">
      <c r="A337" s="14"/>
      <c r="F337" s="61"/>
      <c r="H337" s="6">
        <v>0</v>
      </c>
      <c r="I337" s="23">
        <v>0</v>
      </c>
      <c r="M337" s="2">
        <v>500</v>
      </c>
    </row>
    <row r="338" spans="1:13" ht="12.75" hidden="1">
      <c r="A338" s="14"/>
      <c r="F338" s="61"/>
      <c r="H338" s="6">
        <v>0</v>
      </c>
      <c r="I338" s="23">
        <v>0</v>
      </c>
      <c r="M338" s="2">
        <v>500</v>
      </c>
    </row>
    <row r="339" spans="1:13" ht="12.75" hidden="1">
      <c r="A339" s="14"/>
      <c r="F339" s="61"/>
      <c r="H339" s="6">
        <v>0</v>
      </c>
      <c r="I339" s="23">
        <v>0</v>
      </c>
      <c r="M339" s="2">
        <v>500</v>
      </c>
    </row>
    <row r="340" spans="1:13" ht="12.75" hidden="1">
      <c r="A340" s="14"/>
      <c r="F340" s="61"/>
      <c r="H340" s="6">
        <v>0</v>
      </c>
      <c r="I340" s="23">
        <v>0</v>
      </c>
      <c r="M340" s="2">
        <v>500</v>
      </c>
    </row>
    <row r="341" spans="1:13" ht="12.75" hidden="1">
      <c r="A341" s="14"/>
      <c r="F341" s="61"/>
      <c r="H341" s="6">
        <v>0</v>
      </c>
      <c r="I341" s="23">
        <v>0</v>
      </c>
      <c r="M341" s="2">
        <v>500</v>
      </c>
    </row>
    <row r="342" spans="1:13" ht="12.75" hidden="1">
      <c r="A342" s="14"/>
      <c r="F342" s="61"/>
      <c r="H342" s="6">
        <v>0</v>
      </c>
      <c r="I342" s="23">
        <v>0</v>
      </c>
      <c r="M342" s="2">
        <v>500</v>
      </c>
    </row>
    <row r="343" spans="1:13" ht="12.75" hidden="1">
      <c r="A343" s="14"/>
      <c r="F343" s="61"/>
      <c r="H343" s="6">
        <v>0</v>
      </c>
      <c r="I343" s="23">
        <v>0</v>
      </c>
      <c r="M343" s="2">
        <v>500</v>
      </c>
    </row>
    <row r="344" spans="1:13" ht="12.75" hidden="1">
      <c r="A344" s="14"/>
      <c r="F344" s="61"/>
      <c r="H344" s="6">
        <v>0</v>
      </c>
      <c r="I344" s="23">
        <v>0</v>
      </c>
      <c r="M344" s="2">
        <v>500</v>
      </c>
    </row>
    <row r="345" spans="1:13" ht="12.75" hidden="1">
      <c r="A345" s="14"/>
      <c r="F345" s="61"/>
      <c r="H345" s="6">
        <v>0</v>
      </c>
      <c r="I345" s="23">
        <v>0</v>
      </c>
      <c r="M345" s="2">
        <v>500</v>
      </c>
    </row>
    <row r="346" spans="1:13" ht="12.75" hidden="1">
      <c r="A346" s="14"/>
      <c r="F346" s="61"/>
      <c r="H346" s="6">
        <v>0</v>
      </c>
      <c r="I346" s="23">
        <v>0</v>
      </c>
      <c r="M346" s="2">
        <v>500</v>
      </c>
    </row>
    <row r="347" spans="1:13" ht="12.75" hidden="1">
      <c r="A347" s="14"/>
      <c r="F347" s="61"/>
      <c r="H347" s="6">
        <v>0</v>
      </c>
      <c r="I347" s="23">
        <v>0</v>
      </c>
      <c r="M347" s="2">
        <v>500</v>
      </c>
    </row>
    <row r="348" spans="1:13" ht="12.75" hidden="1">
      <c r="A348" s="14"/>
      <c r="F348" s="61"/>
      <c r="H348" s="6">
        <v>0</v>
      </c>
      <c r="I348" s="23">
        <v>0</v>
      </c>
      <c r="M348" s="2">
        <v>500</v>
      </c>
    </row>
    <row r="349" spans="1:13" ht="12.75" hidden="1">
      <c r="A349" s="14"/>
      <c r="F349" s="61"/>
      <c r="H349" s="6">
        <v>0</v>
      </c>
      <c r="I349" s="23">
        <v>0</v>
      </c>
      <c r="M349" s="2">
        <v>500</v>
      </c>
    </row>
    <row r="350" spans="1:13" ht="12.75" hidden="1">
      <c r="A350" s="14"/>
      <c r="F350" s="61"/>
      <c r="H350" s="6">
        <v>0</v>
      </c>
      <c r="I350" s="23">
        <v>0</v>
      </c>
      <c r="M350" s="2">
        <v>500</v>
      </c>
    </row>
    <row r="351" spans="1:13" ht="12.75" hidden="1">
      <c r="A351" s="14"/>
      <c r="F351" s="61"/>
      <c r="H351" s="6">
        <v>0</v>
      </c>
      <c r="I351" s="23">
        <v>0</v>
      </c>
      <c r="M351" s="2">
        <v>500</v>
      </c>
    </row>
    <row r="352" spans="1:13" ht="12.75" hidden="1">
      <c r="A352" s="14"/>
      <c r="F352" s="61"/>
      <c r="H352" s="6">
        <v>0</v>
      </c>
      <c r="I352" s="23">
        <v>0</v>
      </c>
      <c r="M352" s="2">
        <v>500</v>
      </c>
    </row>
    <row r="353" spans="1:13" ht="12.75" hidden="1">
      <c r="A353" s="14"/>
      <c r="F353" s="61"/>
      <c r="H353" s="6">
        <v>0</v>
      </c>
      <c r="I353" s="23">
        <v>0</v>
      </c>
      <c r="M353" s="2">
        <v>500</v>
      </c>
    </row>
    <row r="354" spans="1:13" ht="12.75" hidden="1">
      <c r="A354" s="14"/>
      <c r="F354" s="61"/>
      <c r="H354" s="6">
        <v>0</v>
      </c>
      <c r="I354" s="23">
        <v>0</v>
      </c>
      <c r="M354" s="2">
        <v>500</v>
      </c>
    </row>
    <row r="355" spans="1:13" ht="12.75" hidden="1">
      <c r="A355" s="14"/>
      <c r="F355" s="61"/>
      <c r="H355" s="6">
        <v>0</v>
      </c>
      <c r="I355" s="23">
        <v>0</v>
      </c>
      <c r="M355" s="2">
        <v>500</v>
      </c>
    </row>
    <row r="356" spans="1:13" ht="12.75" hidden="1">
      <c r="A356" s="14"/>
      <c r="F356" s="61"/>
      <c r="H356" s="6">
        <v>0</v>
      </c>
      <c r="I356" s="23">
        <v>0</v>
      </c>
      <c r="M356" s="2">
        <v>500</v>
      </c>
    </row>
    <row r="357" spans="1:13" ht="12.75" hidden="1">
      <c r="A357" s="14"/>
      <c r="F357" s="61"/>
      <c r="H357" s="6">
        <v>0</v>
      </c>
      <c r="I357" s="23">
        <v>0</v>
      </c>
      <c r="M357" s="2">
        <v>500</v>
      </c>
    </row>
    <row r="358" spans="1:13" ht="12.75" hidden="1">
      <c r="A358" s="14"/>
      <c r="F358" s="61"/>
      <c r="H358" s="6">
        <v>0</v>
      </c>
      <c r="I358" s="23">
        <v>0</v>
      </c>
      <c r="M358" s="2">
        <v>500</v>
      </c>
    </row>
    <row r="359" spans="1:13" ht="12.75" hidden="1">
      <c r="A359" s="14"/>
      <c r="F359" s="61"/>
      <c r="H359" s="6">
        <v>0</v>
      </c>
      <c r="I359" s="23">
        <v>0</v>
      </c>
      <c r="M359" s="2">
        <v>500</v>
      </c>
    </row>
    <row r="360" spans="1:13" ht="12.75" hidden="1">
      <c r="A360" s="14"/>
      <c r="F360" s="61"/>
      <c r="H360" s="6">
        <v>0</v>
      </c>
      <c r="I360" s="23">
        <v>0</v>
      </c>
      <c r="M360" s="2">
        <v>500</v>
      </c>
    </row>
    <row r="361" spans="1:13" ht="12.75" hidden="1">
      <c r="A361" s="14"/>
      <c r="F361" s="61"/>
      <c r="H361" s="6">
        <v>0</v>
      </c>
      <c r="I361" s="23">
        <v>0</v>
      </c>
      <c r="M361" s="2">
        <v>500</v>
      </c>
    </row>
    <row r="362" spans="1:13" ht="12.75" hidden="1">
      <c r="A362" s="14"/>
      <c r="F362" s="61"/>
      <c r="H362" s="6">
        <v>0</v>
      </c>
      <c r="I362" s="23">
        <v>0</v>
      </c>
      <c r="M362" s="2">
        <v>500</v>
      </c>
    </row>
    <row r="363" spans="1:13" ht="12.75" hidden="1">
      <c r="A363" s="14"/>
      <c r="F363" s="61"/>
      <c r="H363" s="6">
        <v>0</v>
      </c>
      <c r="I363" s="23">
        <v>0</v>
      </c>
      <c r="M363" s="2">
        <v>500</v>
      </c>
    </row>
    <row r="364" spans="1:13" ht="12.75" hidden="1">
      <c r="A364" s="14"/>
      <c r="F364" s="61"/>
      <c r="H364" s="6">
        <v>0</v>
      </c>
      <c r="I364" s="23">
        <v>0</v>
      </c>
      <c r="M364" s="2">
        <v>500</v>
      </c>
    </row>
    <row r="365" spans="1:13" ht="12.75" hidden="1">
      <c r="A365" s="14"/>
      <c r="F365" s="61"/>
      <c r="H365" s="6">
        <v>0</v>
      </c>
      <c r="I365" s="23">
        <v>0</v>
      </c>
      <c r="M365" s="2">
        <v>500</v>
      </c>
    </row>
    <row r="366" spans="1:13" ht="12.75" hidden="1">
      <c r="A366" s="14"/>
      <c r="F366" s="61"/>
      <c r="H366" s="6">
        <v>0</v>
      </c>
      <c r="I366" s="23">
        <v>0</v>
      </c>
      <c r="M366" s="2">
        <v>500</v>
      </c>
    </row>
    <row r="367" spans="1:13" ht="12.75" hidden="1">
      <c r="A367" s="14"/>
      <c r="F367" s="61"/>
      <c r="H367" s="6">
        <v>0</v>
      </c>
      <c r="I367" s="23">
        <v>0</v>
      </c>
      <c r="M367" s="2">
        <v>500</v>
      </c>
    </row>
    <row r="368" spans="1:13" ht="12.75" hidden="1">
      <c r="A368" s="14"/>
      <c r="F368" s="61"/>
      <c r="H368" s="6">
        <v>0</v>
      </c>
      <c r="I368" s="23">
        <v>0</v>
      </c>
      <c r="M368" s="2">
        <v>500</v>
      </c>
    </row>
    <row r="369" spans="1:13" ht="12.75" hidden="1">
      <c r="A369" s="14"/>
      <c r="F369" s="61"/>
      <c r="H369" s="6">
        <v>0</v>
      </c>
      <c r="I369" s="23">
        <v>0</v>
      </c>
      <c r="M369" s="2">
        <v>500</v>
      </c>
    </row>
    <row r="370" spans="1:13" ht="12.75" hidden="1">
      <c r="A370" s="14"/>
      <c r="F370" s="61"/>
      <c r="H370" s="6">
        <v>0</v>
      </c>
      <c r="I370" s="23">
        <v>0</v>
      </c>
      <c r="M370" s="2">
        <v>500</v>
      </c>
    </row>
    <row r="371" spans="1:13" ht="12.75" hidden="1">
      <c r="A371" s="14"/>
      <c r="F371" s="61"/>
      <c r="H371" s="6">
        <v>0</v>
      </c>
      <c r="I371" s="23">
        <v>0</v>
      </c>
      <c r="M371" s="2">
        <v>500</v>
      </c>
    </row>
    <row r="372" spans="1:13" ht="12.75" hidden="1">
      <c r="A372" s="14"/>
      <c r="F372" s="61"/>
      <c r="H372" s="6">
        <v>0</v>
      </c>
      <c r="I372" s="23">
        <v>0</v>
      </c>
      <c r="M372" s="2">
        <v>500</v>
      </c>
    </row>
    <row r="373" spans="1:13" ht="12.75" hidden="1">
      <c r="A373" s="14"/>
      <c r="F373" s="61"/>
      <c r="H373" s="6">
        <v>0</v>
      </c>
      <c r="I373" s="23">
        <v>0</v>
      </c>
      <c r="M373" s="2">
        <v>500</v>
      </c>
    </row>
    <row r="374" spans="1:13" ht="12.75" hidden="1">
      <c r="A374" s="14"/>
      <c r="F374" s="61"/>
      <c r="H374" s="6">
        <v>0</v>
      </c>
      <c r="I374" s="23">
        <v>0</v>
      </c>
      <c r="M374" s="2">
        <v>500</v>
      </c>
    </row>
    <row r="375" spans="1:13" ht="12.75" hidden="1">
      <c r="A375" s="14"/>
      <c r="F375" s="61"/>
      <c r="H375" s="6">
        <v>0</v>
      </c>
      <c r="I375" s="23">
        <v>0</v>
      </c>
      <c r="M375" s="2">
        <v>500</v>
      </c>
    </row>
    <row r="376" spans="1:13" ht="12.75" hidden="1">
      <c r="A376" s="14"/>
      <c r="F376" s="61"/>
      <c r="H376" s="6">
        <v>0</v>
      </c>
      <c r="I376" s="23">
        <v>0</v>
      </c>
      <c r="M376" s="2">
        <v>500</v>
      </c>
    </row>
    <row r="377" spans="1:13" ht="12.75" hidden="1">
      <c r="A377" s="14"/>
      <c r="F377" s="61"/>
      <c r="H377" s="6">
        <v>0</v>
      </c>
      <c r="I377" s="23">
        <v>0</v>
      </c>
      <c r="M377" s="2">
        <v>500</v>
      </c>
    </row>
    <row r="378" spans="1:13" ht="12.75" hidden="1">
      <c r="A378" s="14"/>
      <c r="F378" s="61"/>
      <c r="H378" s="6">
        <v>0</v>
      </c>
      <c r="I378" s="23">
        <v>0</v>
      </c>
      <c r="M378" s="2">
        <v>500</v>
      </c>
    </row>
    <row r="379" spans="1:13" ht="12.75" hidden="1">
      <c r="A379" s="14"/>
      <c r="F379" s="61"/>
      <c r="H379" s="6">
        <v>0</v>
      </c>
      <c r="I379" s="23">
        <v>0</v>
      </c>
      <c r="M379" s="2">
        <v>500</v>
      </c>
    </row>
    <row r="380" spans="1:13" ht="12.75" hidden="1">
      <c r="A380" s="14"/>
      <c r="F380" s="61"/>
      <c r="H380" s="6">
        <v>0</v>
      </c>
      <c r="I380" s="23">
        <v>0</v>
      </c>
      <c r="M380" s="2">
        <v>500</v>
      </c>
    </row>
    <row r="381" spans="1:13" ht="12.75" hidden="1">
      <c r="A381" s="14"/>
      <c r="F381" s="61"/>
      <c r="H381" s="6">
        <v>0</v>
      </c>
      <c r="I381" s="23">
        <v>0</v>
      </c>
      <c r="M381" s="2">
        <v>500</v>
      </c>
    </row>
    <row r="382" spans="1:13" ht="12.75" hidden="1">
      <c r="A382" s="14"/>
      <c r="F382" s="61"/>
      <c r="H382" s="6">
        <v>0</v>
      </c>
      <c r="I382" s="23">
        <v>0</v>
      </c>
      <c r="M382" s="2">
        <v>500</v>
      </c>
    </row>
    <row r="383" spans="1:13" ht="12.75" hidden="1">
      <c r="A383" s="14"/>
      <c r="F383" s="61"/>
      <c r="H383" s="6">
        <v>0</v>
      </c>
      <c r="I383" s="23">
        <v>0</v>
      </c>
      <c r="M383" s="2">
        <v>500</v>
      </c>
    </row>
    <row r="384" spans="1:13" ht="12.75" hidden="1">
      <c r="A384" s="14"/>
      <c r="F384" s="61"/>
      <c r="H384" s="6">
        <v>0</v>
      </c>
      <c r="I384" s="23">
        <v>0</v>
      </c>
      <c r="M384" s="2">
        <v>500</v>
      </c>
    </row>
    <row r="385" spans="1:13" ht="12.75" hidden="1">
      <c r="A385" s="14"/>
      <c r="F385" s="61"/>
      <c r="H385" s="6">
        <v>0</v>
      </c>
      <c r="I385" s="23">
        <v>0</v>
      </c>
      <c r="M385" s="2">
        <v>500</v>
      </c>
    </row>
    <row r="386" spans="1:13" ht="12.75" hidden="1">
      <c r="A386" s="14"/>
      <c r="F386" s="61"/>
      <c r="H386" s="6">
        <v>0</v>
      </c>
      <c r="I386" s="23">
        <v>0</v>
      </c>
      <c r="M386" s="2">
        <v>500</v>
      </c>
    </row>
    <row r="387" spans="1:13" ht="12.75" hidden="1">
      <c r="A387" s="14"/>
      <c r="F387" s="61"/>
      <c r="H387" s="6">
        <v>0</v>
      </c>
      <c r="I387" s="23">
        <v>0</v>
      </c>
      <c r="M387" s="2">
        <v>500</v>
      </c>
    </row>
    <row r="388" spans="1:13" ht="12.75" hidden="1">
      <c r="A388" s="14"/>
      <c r="F388" s="61"/>
      <c r="H388" s="6">
        <v>0</v>
      </c>
      <c r="I388" s="23">
        <v>0</v>
      </c>
      <c r="M388" s="2">
        <v>500</v>
      </c>
    </row>
    <row r="389" spans="1:13" ht="12.75" hidden="1">
      <c r="A389" s="14"/>
      <c r="F389" s="61"/>
      <c r="H389" s="6">
        <v>0</v>
      </c>
      <c r="I389" s="23">
        <v>0</v>
      </c>
      <c r="M389" s="2">
        <v>500</v>
      </c>
    </row>
    <row r="390" spans="1:13" ht="12.75" hidden="1">
      <c r="A390" s="14"/>
      <c r="F390" s="61"/>
      <c r="H390" s="6">
        <v>0</v>
      </c>
      <c r="I390" s="23">
        <v>0</v>
      </c>
      <c r="M390" s="2">
        <v>500</v>
      </c>
    </row>
    <row r="391" spans="1:13" ht="12.75" hidden="1">
      <c r="A391" s="14"/>
      <c r="F391" s="61"/>
      <c r="H391" s="6">
        <v>0</v>
      </c>
      <c r="I391" s="23">
        <v>0</v>
      </c>
      <c r="M391" s="2">
        <v>500</v>
      </c>
    </row>
    <row r="392" spans="1:13" ht="12.75" hidden="1">
      <c r="A392" s="14"/>
      <c r="F392" s="61"/>
      <c r="H392" s="6">
        <v>0</v>
      </c>
      <c r="I392" s="23">
        <v>0</v>
      </c>
      <c r="M392" s="2">
        <v>500</v>
      </c>
    </row>
    <row r="393" spans="1:13" ht="12.75" hidden="1">
      <c r="A393" s="14"/>
      <c r="F393" s="61"/>
      <c r="H393" s="6">
        <v>0</v>
      </c>
      <c r="I393" s="23">
        <v>0</v>
      </c>
      <c r="M393" s="2">
        <v>500</v>
      </c>
    </row>
    <row r="394" spans="1:13" ht="12.75" hidden="1">
      <c r="A394" s="14"/>
      <c r="F394" s="61"/>
      <c r="H394" s="6">
        <v>0</v>
      </c>
      <c r="I394" s="23">
        <v>0</v>
      </c>
      <c r="M394" s="2">
        <v>500</v>
      </c>
    </row>
    <row r="395" spans="1:13" ht="12.75" hidden="1">
      <c r="A395" s="14"/>
      <c r="F395" s="61"/>
      <c r="H395" s="6">
        <v>0</v>
      </c>
      <c r="I395" s="23">
        <v>0</v>
      </c>
      <c r="M395" s="2">
        <v>500</v>
      </c>
    </row>
    <row r="396" spans="1:13" ht="12.75" hidden="1">
      <c r="A396" s="14"/>
      <c r="F396" s="61"/>
      <c r="H396" s="6">
        <v>0</v>
      </c>
      <c r="I396" s="23">
        <v>0</v>
      </c>
      <c r="M396" s="2">
        <v>500</v>
      </c>
    </row>
    <row r="397" spans="1:13" ht="12.75" hidden="1">
      <c r="A397" s="14"/>
      <c r="F397" s="61"/>
      <c r="H397" s="6">
        <v>0</v>
      </c>
      <c r="I397" s="23">
        <v>0</v>
      </c>
      <c r="M397" s="2">
        <v>500</v>
      </c>
    </row>
    <row r="398" spans="1:13" ht="12.75" hidden="1">
      <c r="A398" s="14"/>
      <c r="F398" s="61"/>
      <c r="H398" s="6">
        <v>0</v>
      </c>
      <c r="I398" s="23">
        <v>0</v>
      </c>
      <c r="M398" s="2">
        <v>500</v>
      </c>
    </row>
    <row r="399" spans="1:13" ht="12.75" hidden="1">
      <c r="A399" s="14"/>
      <c r="F399" s="61"/>
      <c r="H399" s="6">
        <v>0</v>
      </c>
      <c r="I399" s="23">
        <v>0</v>
      </c>
      <c r="M399" s="2">
        <v>500</v>
      </c>
    </row>
    <row r="400" spans="1:13" ht="12.75" hidden="1">
      <c r="A400" s="14"/>
      <c r="F400" s="61"/>
      <c r="H400" s="6">
        <v>0</v>
      </c>
      <c r="I400" s="23">
        <v>0</v>
      </c>
      <c r="M400" s="2">
        <v>500</v>
      </c>
    </row>
    <row r="401" spans="1:13" ht="12.75" hidden="1">
      <c r="A401" s="14"/>
      <c r="F401" s="61"/>
      <c r="H401" s="6">
        <v>0</v>
      </c>
      <c r="I401" s="23">
        <v>0</v>
      </c>
      <c r="M401" s="2">
        <v>500</v>
      </c>
    </row>
    <row r="402" spans="1:13" ht="12.75" hidden="1">
      <c r="A402" s="14"/>
      <c r="F402" s="61"/>
      <c r="H402" s="6">
        <v>0</v>
      </c>
      <c r="I402" s="23">
        <v>0</v>
      </c>
      <c r="M402" s="2">
        <v>500</v>
      </c>
    </row>
    <row r="403" spans="1:13" ht="12.75" hidden="1">
      <c r="A403" s="14"/>
      <c r="F403" s="61"/>
      <c r="H403" s="6">
        <v>0</v>
      </c>
      <c r="I403" s="23">
        <v>0</v>
      </c>
      <c r="M403" s="2">
        <v>500</v>
      </c>
    </row>
    <row r="404" spans="1:13" ht="12.75" hidden="1">
      <c r="A404" s="14"/>
      <c r="F404" s="61"/>
      <c r="H404" s="6">
        <v>0</v>
      </c>
      <c r="I404" s="23">
        <v>0</v>
      </c>
      <c r="M404" s="2">
        <v>500</v>
      </c>
    </row>
    <row r="405" spans="1:13" ht="12.75" hidden="1">
      <c r="A405" s="14"/>
      <c r="F405" s="61"/>
      <c r="H405" s="6">
        <v>0</v>
      </c>
      <c r="I405" s="23">
        <v>0</v>
      </c>
      <c r="M405" s="2">
        <v>500</v>
      </c>
    </row>
    <row r="406" spans="1:13" ht="12.75" hidden="1">
      <c r="A406" s="14"/>
      <c r="F406" s="61"/>
      <c r="H406" s="6">
        <v>0</v>
      </c>
      <c r="I406" s="23">
        <v>0</v>
      </c>
      <c r="M406" s="2">
        <v>500</v>
      </c>
    </row>
    <row r="407" spans="1:13" ht="12.75" hidden="1">
      <c r="A407" s="14"/>
      <c r="F407" s="61"/>
      <c r="H407" s="6">
        <v>0</v>
      </c>
      <c r="I407" s="23">
        <v>0</v>
      </c>
      <c r="M407" s="2">
        <v>500</v>
      </c>
    </row>
    <row r="408" spans="1:13" ht="12.75" hidden="1">
      <c r="A408" s="14"/>
      <c r="F408" s="61"/>
      <c r="H408" s="6">
        <v>0</v>
      </c>
      <c r="I408" s="23">
        <v>0</v>
      </c>
      <c r="M408" s="2">
        <v>500</v>
      </c>
    </row>
    <row r="409" spans="1:13" ht="12.75" hidden="1">
      <c r="A409" s="14"/>
      <c r="F409" s="61"/>
      <c r="H409" s="6">
        <v>0</v>
      </c>
      <c r="I409" s="23">
        <v>0</v>
      </c>
      <c r="M409" s="2">
        <v>500</v>
      </c>
    </row>
    <row r="410" spans="1:13" ht="12.75" hidden="1">
      <c r="A410" s="14"/>
      <c r="F410" s="61"/>
      <c r="H410" s="6">
        <v>0</v>
      </c>
      <c r="I410" s="23">
        <v>0</v>
      </c>
      <c r="M410" s="2">
        <v>500</v>
      </c>
    </row>
    <row r="411" spans="1:13" ht="12.75" hidden="1">
      <c r="A411" s="14"/>
      <c r="F411" s="61"/>
      <c r="H411" s="6">
        <v>0</v>
      </c>
      <c r="I411" s="23">
        <v>0</v>
      </c>
      <c r="M411" s="2">
        <v>500</v>
      </c>
    </row>
    <row r="412" spans="1:13" ht="12.75" hidden="1">
      <c r="A412" s="14"/>
      <c r="F412" s="61"/>
      <c r="H412" s="6">
        <v>0</v>
      </c>
      <c r="I412" s="23">
        <v>0</v>
      </c>
      <c r="M412" s="2">
        <v>500</v>
      </c>
    </row>
    <row r="413" spans="1:13" ht="12.75" hidden="1">
      <c r="A413" s="14"/>
      <c r="F413" s="61"/>
      <c r="H413" s="6">
        <v>0</v>
      </c>
      <c r="I413" s="23">
        <v>0</v>
      </c>
      <c r="M413" s="2">
        <v>500</v>
      </c>
    </row>
    <row r="414" spans="1:13" ht="12.75" hidden="1">
      <c r="A414" s="14"/>
      <c r="F414" s="61"/>
      <c r="H414" s="6">
        <v>0</v>
      </c>
      <c r="I414" s="23">
        <v>0</v>
      </c>
      <c r="M414" s="2">
        <v>500</v>
      </c>
    </row>
    <row r="415" spans="1:13" ht="12.75" hidden="1">
      <c r="A415" s="14"/>
      <c r="F415" s="61"/>
      <c r="H415" s="6">
        <v>0</v>
      </c>
      <c r="I415" s="23">
        <v>0</v>
      </c>
      <c r="M415" s="2">
        <v>500</v>
      </c>
    </row>
    <row r="416" spans="1:13" ht="12.75" hidden="1">
      <c r="A416" s="14"/>
      <c r="F416" s="61"/>
      <c r="H416" s="6">
        <v>0</v>
      </c>
      <c r="I416" s="23">
        <v>0</v>
      </c>
      <c r="M416" s="2">
        <v>500</v>
      </c>
    </row>
    <row r="417" spans="1:13" ht="12.75" hidden="1">
      <c r="A417" s="14"/>
      <c r="F417" s="61"/>
      <c r="H417" s="6">
        <v>0</v>
      </c>
      <c r="I417" s="23">
        <v>0</v>
      </c>
      <c r="M417" s="2">
        <v>500</v>
      </c>
    </row>
    <row r="418" spans="1:13" ht="12.75" hidden="1">
      <c r="A418" s="14"/>
      <c r="F418" s="61"/>
      <c r="H418" s="6">
        <v>0</v>
      </c>
      <c r="I418" s="23">
        <v>0</v>
      </c>
      <c r="M418" s="2">
        <v>500</v>
      </c>
    </row>
    <row r="419" spans="1:13" ht="12.75" hidden="1">
      <c r="A419" s="14"/>
      <c r="F419" s="61"/>
      <c r="H419" s="6">
        <v>0</v>
      </c>
      <c r="I419" s="23">
        <v>0</v>
      </c>
      <c r="M419" s="2">
        <v>500</v>
      </c>
    </row>
    <row r="420" spans="1:13" ht="12.75" hidden="1">
      <c r="A420" s="14"/>
      <c r="F420" s="61"/>
      <c r="H420" s="6">
        <v>0</v>
      </c>
      <c r="I420" s="23">
        <v>0</v>
      </c>
      <c r="M420" s="2">
        <v>500</v>
      </c>
    </row>
    <row r="421" spans="1:13" ht="12.75" hidden="1">
      <c r="A421" s="14"/>
      <c r="F421" s="61"/>
      <c r="H421" s="6">
        <v>0</v>
      </c>
      <c r="I421" s="23">
        <v>0</v>
      </c>
      <c r="M421" s="2">
        <v>500</v>
      </c>
    </row>
    <row r="422" spans="1:13" ht="12.75" hidden="1">
      <c r="A422" s="14"/>
      <c r="F422" s="61"/>
      <c r="H422" s="6">
        <v>0</v>
      </c>
      <c r="I422" s="23">
        <v>0</v>
      </c>
      <c r="M422" s="2">
        <v>500</v>
      </c>
    </row>
    <row r="423" spans="1:13" ht="12.75" hidden="1">
      <c r="A423" s="14"/>
      <c r="F423" s="61"/>
      <c r="H423" s="6">
        <v>0</v>
      </c>
      <c r="I423" s="23">
        <v>0</v>
      </c>
      <c r="M423" s="2">
        <v>500</v>
      </c>
    </row>
    <row r="424" spans="1:13" ht="12.75" hidden="1">
      <c r="A424" s="14"/>
      <c r="F424" s="61"/>
      <c r="H424" s="6">
        <v>0</v>
      </c>
      <c r="I424" s="23">
        <v>0</v>
      </c>
      <c r="M424" s="2">
        <v>500</v>
      </c>
    </row>
    <row r="425" spans="1:13" ht="12.75" hidden="1">
      <c r="A425" s="14"/>
      <c r="F425" s="61"/>
      <c r="H425" s="6">
        <v>0</v>
      </c>
      <c r="I425" s="23">
        <v>0</v>
      </c>
      <c r="M425" s="2">
        <v>500</v>
      </c>
    </row>
    <row r="426" spans="1:13" ht="12.75" hidden="1">
      <c r="A426" s="14"/>
      <c r="F426" s="61"/>
      <c r="H426" s="6">
        <v>0</v>
      </c>
      <c r="I426" s="23">
        <v>0</v>
      </c>
      <c r="M426" s="2">
        <v>500</v>
      </c>
    </row>
    <row r="427" spans="1:13" ht="12.75" hidden="1">
      <c r="A427" s="14"/>
      <c r="F427" s="61"/>
      <c r="H427" s="6">
        <v>0</v>
      </c>
      <c r="I427" s="23">
        <v>0</v>
      </c>
      <c r="M427" s="2">
        <v>500</v>
      </c>
    </row>
    <row r="428" spans="1:6" ht="12.75" hidden="1">
      <c r="A428" s="14"/>
      <c r="F428" s="61"/>
    </row>
    <row r="429" spans="1:6" ht="12.75" hidden="1">
      <c r="A429" s="14"/>
      <c r="F429" s="61"/>
    </row>
    <row r="430" spans="1:6" ht="12.75" hidden="1">
      <c r="A430" s="14"/>
      <c r="F430" s="61"/>
    </row>
    <row r="431" spans="1:6" ht="12.75" hidden="1">
      <c r="A431" s="14"/>
      <c r="F431" s="61"/>
    </row>
    <row r="432" spans="1:6" ht="12.75" hidden="1">
      <c r="A432" s="14"/>
      <c r="F432" s="61"/>
    </row>
    <row r="433" spans="1:6" ht="12.75" hidden="1">
      <c r="A433" s="14"/>
      <c r="F433" s="61"/>
    </row>
    <row r="434" spans="1:6" ht="12.75" hidden="1">
      <c r="A434" s="14"/>
      <c r="F434" s="61"/>
    </row>
    <row r="435" spans="1:6" ht="12.75" hidden="1">
      <c r="A435" s="14"/>
      <c r="F435" s="61"/>
    </row>
    <row r="436" spans="1:6" ht="12.75" hidden="1">
      <c r="A436" s="14"/>
      <c r="F436" s="61"/>
    </row>
    <row r="437" spans="1:6" ht="12.75" hidden="1">
      <c r="A437" s="14"/>
      <c r="F437" s="61"/>
    </row>
    <row r="438" spans="1:6" ht="12.75" hidden="1">
      <c r="A438" s="14"/>
      <c r="F438" s="61"/>
    </row>
    <row r="439" spans="1:6" ht="12.75" hidden="1">
      <c r="A439" s="14"/>
      <c r="F439" s="61"/>
    </row>
    <row r="440" spans="1:6" ht="12.75" hidden="1">
      <c r="A440" s="14"/>
      <c r="F440" s="61"/>
    </row>
    <row r="441" spans="1:6" ht="12.75" hidden="1">
      <c r="A441" s="14"/>
      <c r="F441" s="61"/>
    </row>
    <row r="442" spans="1:6" ht="12.75" hidden="1">
      <c r="A442" s="14"/>
      <c r="F442" s="61"/>
    </row>
    <row r="443" spans="1:6" ht="12.75" hidden="1">
      <c r="A443" s="14"/>
      <c r="F443" s="61"/>
    </row>
    <row r="444" spans="1:6" ht="12.75" hidden="1">
      <c r="A444" s="14"/>
      <c r="F444" s="61"/>
    </row>
    <row r="445" spans="1:6" ht="12.75" hidden="1">
      <c r="A445" s="14"/>
      <c r="F445" s="61"/>
    </row>
    <row r="446" spans="1:6" ht="12.75" hidden="1">
      <c r="A446" s="14"/>
      <c r="F446" s="61"/>
    </row>
    <row r="447" spans="1:6" ht="12.75" hidden="1">
      <c r="A447" s="14"/>
      <c r="F447" s="61"/>
    </row>
    <row r="448" spans="1:6" ht="12.75" hidden="1">
      <c r="A448" s="14"/>
      <c r="F448" s="61"/>
    </row>
    <row r="449" spans="1:6" ht="12.75" hidden="1">
      <c r="A449" s="14"/>
      <c r="F449" s="61"/>
    </row>
    <row r="450" spans="1:6" ht="12.75" hidden="1">
      <c r="A450" s="14"/>
      <c r="F450" s="61"/>
    </row>
    <row r="451" spans="1:6" ht="12.75" hidden="1">
      <c r="A451" s="14"/>
      <c r="F451" s="61"/>
    </row>
    <row r="452" spans="1:6" ht="12.75" hidden="1">
      <c r="A452" s="14"/>
      <c r="F452" s="61"/>
    </row>
    <row r="453" spans="1:6" ht="12.75" hidden="1">
      <c r="A453" s="14"/>
      <c r="F453" s="61"/>
    </row>
    <row r="454" spans="1:6" ht="12.75" hidden="1">
      <c r="A454" s="14"/>
      <c r="F454" s="61"/>
    </row>
    <row r="455" spans="1:6" ht="12.75" hidden="1">
      <c r="A455" s="14"/>
      <c r="F455" s="61"/>
    </row>
    <row r="456" spans="1:6" ht="12.75" hidden="1">
      <c r="A456" s="14"/>
      <c r="F456" s="61"/>
    </row>
    <row r="457" spans="1:6" ht="12.75" hidden="1">
      <c r="A457" s="14"/>
      <c r="F457" s="61"/>
    </row>
    <row r="458" spans="1:6" ht="12.75" hidden="1">
      <c r="A458" s="14"/>
      <c r="F458" s="61"/>
    </row>
    <row r="459" spans="1:6" ht="12.75" hidden="1">
      <c r="A459" s="14"/>
      <c r="F459" s="61"/>
    </row>
    <row r="460" spans="1:6" ht="12.75" hidden="1">
      <c r="A460" s="14"/>
      <c r="F460" s="61"/>
    </row>
    <row r="461" spans="1:6" ht="12.75" hidden="1">
      <c r="A461" s="14"/>
      <c r="F461" s="61"/>
    </row>
    <row r="462" spans="1:6" ht="12.75" hidden="1">
      <c r="A462" s="14"/>
      <c r="F462" s="61"/>
    </row>
    <row r="463" spans="1:6" ht="12.75" hidden="1">
      <c r="A463" s="14"/>
      <c r="F463" s="61"/>
    </row>
    <row r="464" spans="1:6" ht="12.75" hidden="1">
      <c r="A464" s="14"/>
      <c r="F464" s="61"/>
    </row>
    <row r="465" spans="1:6" ht="12.75" hidden="1">
      <c r="A465" s="14"/>
      <c r="F465" s="61"/>
    </row>
    <row r="466" spans="1:6" ht="12.75" hidden="1">
      <c r="A466" s="14"/>
      <c r="F466" s="61"/>
    </row>
    <row r="467" spans="1:6" ht="12.75" hidden="1">
      <c r="A467" s="14"/>
      <c r="F467" s="61"/>
    </row>
    <row r="468" spans="1:6" ht="12.75" hidden="1">
      <c r="A468" s="14"/>
      <c r="F468" s="61"/>
    </row>
    <row r="469" spans="1:6" ht="12.75" hidden="1">
      <c r="A469" s="14"/>
      <c r="F469" s="61"/>
    </row>
    <row r="470" spans="1:6" ht="12.75" hidden="1">
      <c r="A470" s="14"/>
      <c r="F470" s="61"/>
    </row>
    <row r="471" spans="1:6" ht="12.75" hidden="1">
      <c r="A471" s="14"/>
      <c r="F471" s="61"/>
    </row>
    <row r="472" spans="1:6" ht="12.75" hidden="1">
      <c r="A472" s="14"/>
      <c r="F472" s="61"/>
    </row>
    <row r="473" spans="1:6" ht="12.75" hidden="1">
      <c r="A473" s="14"/>
      <c r="F473" s="61"/>
    </row>
    <row r="474" spans="1:6" ht="12.75" hidden="1">
      <c r="A474" s="14"/>
      <c r="F474" s="61"/>
    </row>
    <row r="475" spans="1:6" ht="12.75" hidden="1">
      <c r="A475" s="14"/>
      <c r="F475" s="61"/>
    </row>
    <row r="476" spans="1:6" ht="12.75" hidden="1">
      <c r="A476" s="14"/>
      <c r="F476" s="61"/>
    </row>
    <row r="477" spans="1:6" ht="12.75" hidden="1">
      <c r="A477" s="14"/>
      <c r="F477" s="61"/>
    </row>
    <row r="478" spans="1:6" ht="12.75" hidden="1">
      <c r="A478" s="14"/>
      <c r="F478" s="61"/>
    </row>
    <row r="479" spans="1:6" ht="12.75" hidden="1">
      <c r="A479" s="14"/>
      <c r="F479" s="61"/>
    </row>
    <row r="480" spans="1:6" ht="12.75" hidden="1">
      <c r="A480" s="14"/>
      <c r="F480" s="61"/>
    </row>
    <row r="481" spans="1:6" ht="12.75" hidden="1">
      <c r="A481" s="14"/>
      <c r="F481" s="61"/>
    </row>
    <row r="482" spans="1:6" ht="12.75" hidden="1">
      <c r="A482" s="14"/>
      <c r="F482" s="61"/>
    </row>
    <row r="483" spans="1:6" ht="12.75" hidden="1">
      <c r="A483" s="14"/>
      <c r="F483" s="61"/>
    </row>
    <row r="484" spans="1:6" ht="12.75" hidden="1">
      <c r="A484" s="14"/>
      <c r="F484" s="61"/>
    </row>
    <row r="485" spans="1:6" ht="12.75" hidden="1">
      <c r="A485" s="14"/>
      <c r="F485" s="61"/>
    </row>
    <row r="486" spans="1:6" ht="12.75" hidden="1">
      <c r="A486" s="14"/>
      <c r="F486" s="61"/>
    </row>
    <row r="487" spans="1:6" ht="12.75" hidden="1">
      <c r="A487" s="14"/>
      <c r="F487" s="61"/>
    </row>
    <row r="488" spans="1:6" ht="12.75" hidden="1">
      <c r="A488" s="14"/>
      <c r="F488" s="61"/>
    </row>
    <row r="489" spans="1:6" ht="12.75" hidden="1">
      <c r="A489" s="14"/>
      <c r="F489" s="61"/>
    </row>
    <row r="490" spans="1:6" ht="12.75" hidden="1">
      <c r="A490" s="14"/>
      <c r="F490" s="61"/>
    </row>
    <row r="491" spans="1:6" ht="12.75" hidden="1">
      <c r="A491" s="14"/>
      <c r="F491" s="61"/>
    </row>
    <row r="492" spans="1:6" ht="12.75" hidden="1">
      <c r="A492" s="14"/>
      <c r="F492" s="61"/>
    </row>
    <row r="493" spans="1:6" ht="12.75" hidden="1">
      <c r="A493" s="14"/>
      <c r="F493" s="61"/>
    </row>
    <row r="494" spans="1:6" ht="12.75" hidden="1">
      <c r="A494" s="14"/>
      <c r="F494" s="61"/>
    </row>
    <row r="495" spans="1:6" ht="12.75" hidden="1">
      <c r="A495" s="14"/>
      <c r="F495" s="61"/>
    </row>
    <row r="496" spans="1:6" ht="12.75" hidden="1">
      <c r="A496" s="14"/>
      <c r="F496" s="61"/>
    </row>
    <row r="497" spans="1:6" ht="12.75">
      <c r="A497" s="14"/>
      <c r="F497" s="61"/>
    </row>
    <row r="498" spans="1:13" s="278" customFormat="1" ht="12.75">
      <c r="A498" s="269"/>
      <c r="B498" s="270">
        <v>-2133388</v>
      </c>
      <c r="C498" s="271" t="s">
        <v>790</v>
      </c>
      <c r="D498" s="269" t="s">
        <v>810</v>
      </c>
      <c r="E498" s="269"/>
      <c r="F498" s="272"/>
      <c r="G498" s="272"/>
      <c r="H498" s="273">
        <v>2133388</v>
      </c>
      <c r="I498" s="274">
        <v>-4848.609090909091</v>
      </c>
      <c r="J498" s="275"/>
      <c r="K498" s="276">
        <v>440</v>
      </c>
      <c r="L498" s="277"/>
      <c r="M498" s="276">
        <v>440</v>
      </c>
    </row>
    <row r="499" spans="1:13" s="278" customFormat="1" ht="12.75">
      <c r="A499" s="269"/>
      <c r="B499" s="270">
        <v>704515</v>
      </c>
      <c r="C499" s="271" t="s">
        <v>790</v>
      </c>
      <c r="D499" s="269" t="s">
        <v>801</v>
      </c>
      <c r="E499" s="269"/>
      <c r="F499" s="272"/>
      <c r="G499" s="272"/>
      <c r="H499" s="273">
        <v>1428873</v>
      </c>
      <c r="I499" s="274">
        <v>1601.1704545454545</v>
      </c>
      <c r="J499" s="275"/>
      <c r="K499" s="276">
        <v>440</v>
      </c>
      <c r="L499" s="277"/>
      <c r="M499" s="276">
        <v>440</v>
      </c>
    </row>
    <row r="500" spans="1:13" s="278" customFormat="1" ht="12.75">
      <c r="A500" s="269"/>
      <c r="B500" s="270">
        <v>875535</v>
      </c>
      <c r="C500" s="271" t="s">
        <v>790</v>
      </c>
      <c r="D500" s="269" t="s">
        <v>802</v>
      </c>
      <c r="E500" s="269"/>
      <c r="F500" s="272"/>
      <c r="G500" s="272"/>
      <c r="H500" s="273">
        <v>553338</v>
      </c>
      <c r="I500" s="274">
        <v>1945.6333333333334</v>
      </c>
      <c r="J500" s="275"/>
      <c r="K500" s="276">
        <v>450</v>
      </c>
      <c r="L500" s="277"/>
      <c r="M500" s="276">
        <v>450</v>
      </c>
    </row>
    <row r="501" spans="1:13" s="278" customFormat="1" ht="12.75">
      <c r="A501" s="269"/>
      <c r="B501" s="270">
        <v>0</v>
      </c>
      <c r="C501" s="271" t="s">
        <v>790</v>
      </c>
      <c r="D501" s="269" t="s">
        <v>808</v>
      </c>
      <c r="E501" s="269"/>
      <c r="F501" s="272"/>
      <c r="G501" s="272"/>
      <c r="H501" s="273">
        <v>553338</v>
      </c>
      <c r="I501" s="274">
        <v>0</v>
      </c>
      <c r="J501" s="275"/>
      <c r="K501" s="230">
        <v>460</v>
      </c>
      <c r="L501" s="231"/>
      <c r="M501" s="230">
        <v>460</v>
      </c>
    </row>
    <row r="502" spans="1:13" s="278" customFormat="1" ht="12.75">
      <c r="A502" s="269"/>
      <c r="B502" s="270">
        <v>0</v>
      </c>
      <c r="C502" s="271" t="s">
        <v>790</v>
      </c>
      <c r="D502" s="269" t="s">
        <v>804</v>
      </c>
      <c r="E502" s="269"/>
      <c r="F502" s="272"/>
      <c r="G502" s="272"/>
      <c r="H502" s="273">
        <v>553338</v>
      </c>
      <c r="I502" s="274">
        <v>0</v>
      </c>
      <c r="J502" s="275"/>
      <c r="K502" s="230">
        <v>480</v>
      </c>
      <c r="L502" s="231"/>
      <c r="M502" s="230">
        <v>480</v>
      </c>
    </row>
    <row r="503" spans="1:13" s="278" customFormat="1" ht="12.75">
      <c r="A503" s="269"/>
      <c r="B503" s="270">
        <v>0</v>
      </c>
      <c r="C503" s="271" t="s">
        <v>790</v>
      </c>
      <c r="D503" s="269" t="s">
        <v>806</v>
      </c>
      <c r="E503" s="269"/>
      <c r="F503" s="272"/>
      <c r="G503" s="272"/>
      <c r="H503" s="273">
        <v>553338</v>
      </c>
      <c r="I503" s="274">
        <v>0</v>
      </c>
      <c r="J503" s="275"/>
      <c r="K503" s="230">
        <v>485</v>
      </c>
      <c r="L503" s="231"/>
      <c r="M503" s="230">
        <v>485</v>
      </c>
    </row>
    <row r="504" spans="1:13" s="278" customFormat="1" ht="12.75">
      <c r="A504" s="269"/>
      <c r="B504" s="270">
        <v>436000</v>
      </c>
      <c r="C504" s="271" t="s">
        <v>790</v>
      </c>
      <c r="D504" s="269" t="s">
        <v>807</v>
      </c>
      <c r="E504" s="269"/>
      <c r="F504" s="272"/>
      <c r="G504" s="272"/>
      <c r="H504" s="273">
        <v>117338</v>
      </c>
      <c r="I504" s="274">
        <v>927.6595744680851</v>
      </c>
      <c r="J504" s="275"/>
      <c r="K504" s="230">
        <v>470</v>
      </c>
      <c r="L504" s="231"/>
      <c r="M504" s="230">
        <v>470</v>
      </c>
    </row>
    <row r="505" spans="1:13" s="275" customFormat="1" ht="12.75">
      <c r="A505" s="279"/>
      <c r="B505" s="280">
        <v>-117338</v>
      </c>
      <c r="C505" s="279" t="s">
        <v>790</v>
      </c>
      <c r="D505" s="279" t="s">
        <v>826</v>
      </c>
      <c r="E505" s="279"/>
      <c r="F505" s="281"/>
      <c r="G505" s="281"/>
      <c r="H505" s="280">
        <v>1546211</v>
      </c>
      <c r="I505" s="282">
        <v>-249.65531914893617</v>
      </c>
      <c r="J505" s="278"/>
      <c r="K505" s="237">
        <v>470</v>
      </c>
      <c r="L505" s="237"/>
      <c r="M505" s="237">
        <v>470</v>
      </c>
    </row>
    <row r="506" spans="1:6" ht="12.75">
      <c r="A506" s="14"/>
      <c r="F506" s="61"/>
    </row>
    <row r="507" spans="1:6" ht="12.75" hidden="1">
      <c r="A507" s="14"/>
      <c r="F507" s="61"/>
    </row>
    <row r="508" spans="1:6" ht="12.75" hidden="1">
      <c r="A508" s="14"/>
      <c r="F508" s="61"/>
    </row>
    <row r="509" spans="1:6" ht="12.75" hidden="1">
      <c r="A509" s="14"/>
      <c r="F509" s="61"/>
    </row>
    <row r="510" spans="1:6" ht="12.75" hidden="1">
      <c r="A510" s="14"/>
      <c r="F510" s="61"/>
    </row>
    <row r="511" spans="1:6" ht="12.75" hidden="1">
      <c r="A511" s="14"/>
      <c r="F511" s="61"/>
    </row>
    <row r="512" spans="1:6" ht="12.75" hidden="1">
      <c r="A512" s="14"/>
      <c r="F512" s="61"/>
    </row>
    <row r="513" spans="1:6" ht="12.75" hidden="1">
      <c r="A513" s="14"/>
      <c r="F513" s="61"/>
    </row>
    <row r="514" spans="1:6" ht="12.75" hidden="1">
      <c r="A514" s="14"/>
      <c r="F514" s="61"/>
    </row>
    <row r="515" spans="1:6" ht="12.75" hidden="1">
      <c r="A515" s="14"/>
      <c r="F515" s="61"/>
    </row>
    <row r="516" spans="1:6" ht="12.75" hidden="1">
      <c r="A516" s="14"/>
      <c r="F516" s="61"/>
    </row>
    <row r="517" spans="1:6" ht="12.75" hidden="1">
      <c r="A517" s="14"/>
      <c r="F517" s="61"/>
    </row>
    <row r="518" spans="1:6" ht="12.75" hidden="1">
      <c r="A518" s="14"/>
      <c r="F518" s="61"/>
    </row>
    <row r="519" spans="1:6" ht="12.75" hidden="1">
      <c r="A519" s="14"/>
      <c r="F519" s="61"/>
    </row>
    <row r="520" spans="1:6" ht="12.75" hidden="1">
      <c r="A520" s="14"/>
      <c r="F520" s="61"/>
    </row>
    <row r="521" spans="1:6" ht="12.75">
      <c r="A521" s="14"/>
      <c r="F521" s="61"/>
    </row>
    <row r="522" spans="6:13" ht="12.75">
      <c r="F522" s="61"/>
      <c r="H522" s="242"/>
      <c r="I522" s="23"/>
      <c r="M522" s="2"/>
    </row>
    <row r="523" spans="1:13" s="268" customFormat="1" ht="12.75" hidden="1">
      <c r="A523" s="264"/>
      <c r="B523" s="265"/>
      <c r="C523" s="264"/>
      <c r="D523" s="264"/>
      <c r="E523" s="264"/>
      <c r="F523" s="266"/>
      <c r="G523" s="266"/>
      <c r="H523" s="265"/>
      <c r="I523" s="267"/>
      <c r="K523" s="40"/>
      <c r="L523" s="17"/>
      <c r="M523" s="40"/>
    </row>
    <row r="524" spans="1:13" s="268" customFormat="1" ht="12.75" hidden="1">
      <c r="A524" s="264"/>
      <c r="B524" s="265"/>
      <c r="C524" s="264"/>
      <c r="D524" s="264"/>
      <c r="E524" s="264"/>
      <c r="F524" s="266"/>
      <c r="G524" s="266"/>
      <c r="H524" s="265"/>
      <c r="I524" s="267"/>
      <c r="K524" s="40"/>
      <c r="L524" s="17"/>
      <c r="M524" s="40"/>
    </row>
    <row r="525" spans="2:13" ht="12.75" hidden="1">
      <c r="B525" s="9"/>
      <c r="F525" s="61"/>
      <c r="H525" s="265"/>
      <c r="I525" s="23">
        <v>0</v>
      </c>
      <c r="M525" s="2">
        <v>500</v>
      </c>
    </row>
    <row r="526" spans="2:13" ht="12.75" hidden="1">
      <c r="B526" s="9"/>
      <c r="F526" s="61"/>
      <c r="H526" s="265"/>
      <c r="I526" s="23">
        <v>0</v>
      </c>
      <c r="M526" s="2">
        <v>500</v>
      </c>
    </row>
    <row r="527" spans="2:13" ht="12.75" hidden="1">
      <c r="B527" s="9"/>
      <c r="F527" s="61"/>
      <c r="H527" s="6">
        <v>0</v>
      </c>
      <c r="I527" s="23">
        <v>0</v>
      </c>
      <c r="M527" s="2">
        <v>500</v>
      </c>
    </row>
    <row r="528" spans="2:13" ht="12.75" hidden="1">
      <c r="B528" s="9"/>
      <c r="F528" s="61"/>
      <c r="H528" s="6">
        <v>0</v>
      </c>
      <c r="I528" s="23">
        <v>0</v>
      </c>
      <c r="M528" s="2">
        <v>500</v>
      </c>
    </row>
    <row r="529" spans="2:13" ht="12.75" hidden="1">
      <c r="B529" s="9"/>
      <c r="F529" s="61"/>
      <c r="H529" s="6">
        <v>0</v>
      </c>
      <c r="I529" s="23">
        <v>0</v>
      </c>
      <c r="M529" s="2">
        <v>500</v>
      </c>
    </row>
    <row r="530" spans="2:13" ht="12.75" hidden="1">
      <c r="B530" s="9"/>
      <c r="F530" s="61"/>
      <c r="H530" s="6">
        <v>0</v>
      </c>
      <c r="I530" s="23">
        <v>0</v>
      </c>
      <c r="M530" s="2">
        <v>500</v>
      </c>
    </row>
    <row r="531" spans="2:13" ht="12.75" hidden="1">
      <c r="B531" s="9"/>
      <c r="F531" s="61"/>
      <c r="H531" s="6">
        <v>0</v>
      </c>
      <c r="I531" s="23">
        <v>0</v>
      </c>
      <c r="M531" s="2">
        <v>500</v>
      </c>
    </row>
    <row r="532" spans="2:13" ht="12.75" hidden="1">
      <c r="B532" s="9"/>
      <c r="F532" s="61"/>
      <c r="H532" s="6">
        <v>0</v>
      </c>
      <c r="I532" s="23">
        <v>0</v>
      </c>
      <c r="M532" s="2">
        <v>500</v>
      </c>
    </row>
    <row r="533" spans="2:13" ht="12.75" hidden="1">
      <c r="B533" s="9"/>
      <c r="F533" s="61"/>
      <c r="H533" s="6">
        <v>0</v>
      </c>
      <c r="I533" s="23">
        <v>0</v>
      </c>
      <c r="M533" s="2">
        <v>500</v>
      </c>
    </row>
    <row r="534" spans="2:13" ht="12.75" hidden="1">
      <c r="B534" s="9"/>
      <c r="F534" s="61"/>
      <c r="H534" s="6">
        <v>0</v>
      </c>
      <c r="I534" s="23">
        <v>0</v>
      </c>
      <c r="M534" s="2">
        <v>500</v>
      </c>
    </row>
    <row r="535" spans="2:13" ht="12.75" hidden="1">
      <c r="B535" s="9"/>
      <c r="F535" s="61"/>
      <c r="H535" s="6">
        <v>0</v>
      </c>
      <c r="I535" s="23">
        <v>0</v>
      </c>
      <c r="M535" s="2">
        <v>500</v>
      </c>
    </row>
    <row r="536" spans="2:13" ht="12.75" hidden="1">
      <c r="B536" s="9"/>
      <c r="F536" s="61"/>
      <c r="H536" s="6">
        <v>0</v>
      </c>
      <c r="I536" s="23">
        <v>0</v>
      </c>
      <c r="M536" s="2">
        <v>500</v>
      </c>
    </row>
    <row r="537" spans="2:13" ht="12.75" hidden="1">
      <c r="B537" s="9"/>
      <c r="F537" s="61"/>
      <c r="H537" s="6">
        <v>0</v>
      </c>
      <c r="I537" s="23">
        <v>0</v>
      </c>
      <c r="M537" s="2">
        <v>500</v>
      </c>
    </row>
    <row r="538" spans="2:13" ht="12.75" hidden="1">
      <c r="B538" s="9"/>
      <c r="F538" s="61"/>
      <c r="H538" s="6">
        <v>0</v>
      </c>
      <c r="I538" s="23">
        <v>0</v>
      </c>
      <c r="M538" s="2">
        <v>500</v>
      </c>
    </row>
    <row r="539" spans="6:13" ht="12.75" hidden="1">
      <c r="F539" s="61"/>
      <c r="H539" s="6">
        <v>0</v>
      </c>
      <c r="I539" s="23">
        <v>0</v>
      </c>
      <c r="M539" s="2">
        <v>500</v>
      </c>
    </row>
    <row r="540" spans="2:13" ht="12.75" hidden="1">
      <c r="B540" s="7"/>
      <c r="F540" s="61"/>
      <c r="H540" s="6">
        <v>0</v>
      </c>
      <c r="I540" s="23">
        <v>0</v>
      </c>
      <c r="M540" s="2">
        <v>500</v>
      </c>
    </row>
    <row r="541" spans="6:13" ht="12.75" hidden="1">
      <c r="F541" s="61"/>
      <c r="H541" s="6">
        <v>0</v>
      </c>
      <c r="I541" s="23">
        <v>0</v>
      </c>
      <c r="M541" s="2">
        <v>500</v>
      </c>
    </row>
    <row r="542" spans="6:13" ht="12.75" hidden="1">
      <c r="F542" s="61"/>
      <c r="H542" s="6">
        <v>0</v>
      </c>
      <c r="I542" s="23">
        <v>0</v>
      </c>
      <c r="M542" s="2">
        <v>500</v>
      </c>
    </row>
    <row r="543" spans="6:13" ht="12.75" hidden="1">
      <c r="F543" s="61"/>
      <c r="H543" s="6">
        <v>0</v>
      </c>
      <c r="I543" s="23">
        <v>0</v>
      </c>
      <c r="M543" s="2">
        <v>500</v>
      </c>
    </row>
    <row r="544" spans="6:13" ht="12.75" hidden="1">
      <c r="F544" s="61"/>
      <c r="H544" s="6">
        <v>0</v>
      </c>
      <c r="I544" s="23">
        <v>0</v>
      </c>
      <c r="M544" s="2">
        <v>500</v>
      </c>
    </row>
    <row r="545" spans="6:13" ht="12.75" hidden="1">
      <c r="F545" s="61"/>
      <c r="H545" s="6">
        <v>0</v>
      </c>
      <c r="I545" s="23">
        <v>0</v>
      </c>
      <c r="M545" s="2">
        <v>500</v>
      </c>
    </row>
    <row r="546" spans="6:13" ht="12.75" hidden="1">
      <c r="F546" s="61"/>
      <c r="H546" s="6">
        <v>0</v>
      </c>
      <c r="I546" s="23">
        <v>0</v>
      </c>
      <c r="M546" s="2">
        <v>500</v>
      </c>
    </row>
    <row r="547" spans="6:13" ht="12.75" hidden="1">
      <c r="F547" s="61"/>
      <c r="H547" s="6">
        <v>0</v>
      </c>
      <c r="I547" s="23">
        <v>0</v>
      </c>
      <c r="M547" s="2">
        <v>500</v>
      </c>
    </row>
    <row r="548" spans="6:13" ht="12.75" hidden="1">
      <c r="F548" s="61"/>
      <c r="H548" s="6">
        <v>0</v>
      </c>
      <c r="I548" s="23">
        <v>0</v>
      </c>
      <c r="M548" s="2">
        <v>500</v>
      </c>
    </row>
    <row r="549" spans="6:13" ht="12.75" hidden="1">
      <c r="F549" s="61"/>
      <c r="H549" s="6">
        <v>0</v>
      </c>
      <c r="I549" s="23">
        <v>0</v>
      </c>
      <c r="M549" s="2">
        <v>500</v>
      </c>
    </row>
    <row r="550" spans="6:13" ht="12.75" hidden="1">
      <c r="F550" s="61"/>
      <c r="H550" s="6">
        <v>0</v>
      </c>
      <c r="I550" s="23">
        <v>0</v>
      </c>
      <c r="M550" s="2">
        <v>500</v>
      </c>
    </row>
    <row r="551" spans="6:13" ht="12.75" hidden="1">
      <c r="F551" s="61"/>
      <c r="H551" s="6">
        <v>0</v>
      </c>
      <c r="I551" s="23">
        <v>0</v>
      </c>
      <c r="M551" s="2">
        <v>500</v>
      </c>
    </row>
    <row r="552" spans="6:13" ht="12.75" hidden="1">
      <c r="F552" s="61"/>
      <c r="H552" s="6">
        <v>0</v>
      </c>
      <c r="I552" s="23">
        <v>0</v>
      </c>
      <c r="M552" s="2">
        <v>500</v>
      </c>
    </row>
    <row r="553" spans="6:13" ht="12.75" hidden="1">
      <c r="F553" s="61"/>
      <c r="H553" s="6">
        <v>0</v>
      </c>
      <c r="I553" s="23">
        <v>0</v>
      </c>
      <c r="M553" s="2">
        <v>500</v>
      </c>
    </row>
    <row r="554" spans="6:13" ht="12.75" hidden="1">
      <c r="F554" s="61"/>
      <c r="H554" s="6">
        <v>0</v>
      </c>
      <c r="I554" s="23">
        <v>0</v>
      </c>
      <c r="M554" s="2">
        <v>500</v>
      </c>
    </row>
    <row r="555" spans="6:13" ht="12.75" hidden="1">
      <c r="F555" s="61"/>
      <c r="H555" s="6">
        <v>0</v>
      </c>
      <c r="I555" s="23">
        <v>0</v>
      </c>
      <c r="M555" s="2">
        <v>500</v>
      </c>
    </row>
    <row r="556" spans="6:13" ht="12.75" hidden="1">
      <c r="F556" s="61"/>
      <c r="H556" s="6">
        <v>0</v>
      </c>
      <c r="I556" s="23">
        <v>0</v>
      </c>
      <c r="M556" s="2">
        <v>500</v>
      </c>
    </row>
    <row r="557" spans="6:13" ht="12.75" hidden="1">
      <c r="F557" s="61"/>
      <c r="H557" s="6">
        <v>0</v>
      </c>
      <c r="I557" s="23">
        <v>0</v>
      </c>
      <c r="M557" s="2">
        <v>500</v>
      </c>
    </row>
    <row r="558" spans="6:13" ht="12.75" hidden="1">
      <c r="F558" s="61"/>
      <c r="H558" s="6">
        <v>0</v>
      </c>
      <c r="I558" s="23">
        <v>0</v>
      </c>
      <c r="M558" s="2">
        <v>500</v>
      </c>
    </row>
    <row r="559" spans="6:13" ht="12.75" hidden="1">
      <c r="F559" s="61"/>
      <c r="H559" s="6">
        <v>0</v>
      </c>
      <c r="I559" s="23">
        <v>0</v>
      </c>
      <c r="M559" s="2">
        <v>500</v>
      </c>
    </row>
    <row r="560" spans="6:13" ht="12.75" hidden="1">
      <c r="F560" s="61"/>
      <c r="H560" s="6">
        <v>0</v>
      </c>
      <c r="I560" s="23">
        <v>0</v>
      </c>
      <c r="M560" s="2">
        <v>500</v>
      </c>
    </row>
    <row r="561" spans="6:13" ht="12.75" hidden="1">
      <c r="F561" s="61"/>
      <c r="H561" s="6">
        <v>0</v>
      </c>
      <c r="I561" s="23">
        <v>0</v>
      </c>
      <c r="M561" s="2">
        <v>500</v>
      </c>
    </row>
    <row r="562" spans="6:13" ht="12.75" hidden="1">
      <c r="F562" s="61"/>
      <c r="H562" s="6">
        <v>0</v>
      </c>
      <c r="I562" s="23">
        <v>0</v>
      </c>
      <c r="M562" s="2">
        <v>500</v>
      </c>
    </row>
    <row r="563" spans="6:13" ht="12.75" hidden="1">
      <c r="F563" s="61"/>
      <c r="H563" s="6">
        <v>0</v>
      </c>
      <c r="I563" s="23">
        <v>0</v>
      </c>
      <c r="M563" s="2">
        <v>500</v>
      </c>
    </row>
    <row r="564" spans="6:13" ht="12.75" hidden="1">
      <c r="F564" s="61"/>
      <c r="H564" s="6">
        <v>0</v>
      </c>
      <c r="I564" s="23">
        <v>0</v>
      </c>
      <c r="M564" s="2">
        <v>500</v>
      </c>
    </row>
    <row r="565" spans="6:13" ht="12.75" hidden="1">
      <c r="F565" s="61"/>
      <c r="H565" s="6">
        <v>0</v>
      </c>
      <c r="I565" s="23">
        <v>0</v>
      </c>
      <c r="M565" s="2">
        <v>500</v>
      </c>
    </row>
    <row r="566" spans="6:13" ht="12.75" hidden="1">
      <c r="F566" s="61"/>
      <c r="H566" s="6">
        <v>0</v>
      </c>
      <c r="I566" s="23">
        <v>0</v>
      </c>
      <c r="M566" s="2">
        <v>500</v>
      </c>
    </row>
    <row r="567" spans="6:13" ht="12.75" hidden="1">
      <c r="F567" s="61"/>
      <c r="H567" s="6">
        <v>0</v>
      </c>
      <c r="I567" s="23">
        <v>0</v>
      </c>
      <c r="M567" s="2">
        <v>500</v>
      </c>
    </row>
    <row r="568" spans="6:13" ht="12.75" hidden="1">
      <c r="F568" s="61"/>
      <c r="H568" s="6">
        <v>0</v>
      </c>
      <c r="I568" s="23">
        <v>0</v>
      </c>
      <c r="M568" s="2">
        <v>500</v>
      </c>
    </row>
    <row r="569" spans="6:13" ht="12.75" hidden="1">
      <c r="F569" s="61"/>
      <c r="H569" s="6">
        <v>0</v>
      </c>
      <c r="I569" s="23">
        <v>0</v>
      </c>
      <c r="M569" s="2">
        <v>500</v>
      </c>
    </row>
    <row r="570" spans="6:13" ht="12.75" hidden="1">
      <c r="F570" s="61"/>
      <c r="H570" s="6">
        <v>0</v>
      </c>
      <c r="I570" s="23">
        <v>0</v>
      </c>
      <c r="M570" s="2">
        <v>500</v>
      </c>
    </row>
    <row r="571" spans="6:13" ht="12.75" hidden="1">
      <c r="F571" s="61"/>
      <c r="H571" s="6">
        <v>0</v>
      </c>
      <c r="I571" s="23">
        <v>0</v>
      </c>
      <c r="M571" s="2">
        <v>500</v>
      </c>
    </row>
    <row r="572" spans="6:13" ht="12.75" hidden="1">
      <c r="F572" s="61"/>
      <c r="H572" s="6">
        <v>0</v>
      </c>
      <c r="I572" s="23">
        <v>0</v>
      </c>
      <c r="M572" s="2">
        <v>500</v>
      </c>
    </row>
    <row r="573" spans="6:13" ht="12.75" hidden="1">
      <c r="F573" s="61"/>
      <c r="H573" s="6">
        <v>0</v>
      </c>
      <c r="I573" s="23">
        <v>0</v>
      </c>
      <c r="M573" s="2">
        <v>500</v>
      </c>
    </row>
    <row r="574" spans="6:13" ht="12.75" hidden="1">
      <c r="F574" s="61"/>
      <c r="H574" s="6">
        <v>0</v>
      </c>
      <c r="I574" s="23">
        <v>0</v>
      </c>
      <c r="M574" s="2">
        <v>500</v>
      </c>
    </row>
    <row r="575" spans="6:13" ht="12.75" hidden="1">
      <c r="F575" s="61"/>
      <c r="H575" s="6">
        <v>0</v>
      </c>
      <c r="I575" s="23">
        <v>0</v>
      </c>
      <c r="M575" s="2">
        <v>500</v>
      </c>
    </row>
    <row r="576" spans="6:13" ht="12.75" hidden="1">
      <c r="F576" s="61"/>
      <c r="H576" s="6">
        <v>0</v>
      </c>
      <c r="I576" s="23">
        <v>0</v>
      </c>
      <c r="M576" s="2">
        <v>500</v>
      </c>
    </row>
    <row r="577" spans="6:13" ht="12.75" hidden="1">
      <c r="F577" s="61"/>
      <c r="H577" s="6">
        <v>0</v>
      </c>
      <c r="I577" s="23">
        <v>0</v>
      </c>
      <c r="M577" s="2">
        <v>500</v>
      </c>
    </row>
    <row r="578" spans="6:13" ht="12.75" hidden="1">
      <c r="F578" s="61"/>
      <c r="H578" s="6">
        <v>0</v>
      </c>
      <c r="I578" s="23">
        <v>0</v>
      </c>
      <c r="M578" s="2">
        <v>500</v>
      </c>
    </row>
    <row r="579" spans="6:13" ht="12.75" hidden="1">
      <c r="F579" s="61"/>
      <c r="H579" s="6">
        <v>0</v>
      </c>
      <c r="I579" s="23">
        <v>0</v>
      </c>
      <c r="M579" s="2">
        <v>500</v>
      </c>
    </row>
    <row r="580" spans="6:13" ht="12.75" hidden="1">
      <c r="F580" s="61"/>
      <c r="H580" s="6">
        <v>0</v>
      </c>
      <c r="I580" s="23">
        <v>0</v>
      </c>
      <c r="M580" s="2">
        <v>500</v>
      </c>
    </row>
    <row r="581" spans="6:13" ht="12.75" hidden="1">
      <c r="F581" s="61"/>
      <c r="H581" s="6">
        <v>0</v>
      </c>
      <c r="I581" s="23">
        <v>0</v>
      </c>
      <c r="M581" s="2">
        <v>500</v>
      </c>
    </row>
    <row r="582" spans="6:13" ht="12.75" hidden="1">
      <c r="F582" s="61"/>
      <c r="H582" s="6">
        <v>0</v>
      </c>
      <c r="I582" s="23">
        <v>0</v>
      </c>
      <c r="M582" s="2">
        <v>500</v>
      </c>
    </row>
    <row r="583" spans="6:13" ht="12.75" hidden="1">
      <c r="F583" s="61"/>
      <c r="H583" s="6">
        <v>0</v>
      </c>
      <c r="I583" s="23">
        <v>0</v>
      </c>
      <c r="M583" s="2">
        <v>500</v>
      </c>
    </row>
    <row r="584" spans="6:13" ht="12.75" hidden="1">
      <c r="F584" s="61"/>
      <c r="H584" s="6">
        <v>0</v>
      </c>
      <c r="I584" s="23">
        <v>0</v>
      </c>
      <c r="M584" s="2">
        <v>500</v>
      </c>
    </row>
    <row r="585" spans="6:13" ht="12.75" hidden="1">
      <c r="F585" s="61"/>
      <c r="H585" s="6">
        <v>0</v>
      </c>
      <c r="I585" s="23">
        <v>0</v>
      </c>
      <c r="M585" s="2">
        <v>500</v>
      </c>
    </row>
    <row r="586" spans="6:13" ht="12.75" hidden="1">
      <c r="F586" s="61"/>
      <c r="H586" s="6">
        <v>0</v>
      </c>
      <c r="I586" s="23">
        <v>0</v>
      </c>
      <c r="M586" s="2">
        <v>500</v>
      </c>
    </row>
    <row r="587" spans="6:13" ht="12.75" hidden="1">
      <c r="F587" s="61"/>
      <c r="H587" s="6">
        <v>0</v>
      </c>
      <c r="I587" s="23">
        <v>0</v>
      </c>
      <c r="M587" s="2">
        <v>500</v>
      </c>
    </row>
    <row r="588" spans="6:13" ht="12.75" hidden="1">
      <c r="F588" s="61"/>
      <c r="H588" s="6">
        <v>0</v>
      </c>
      <c r="I588" s="23">
        <v>0</v>
      </c>
      <c r="M588" s="2">
        <v>500</v>
      </c>
    </row>
    <row r="589" spans="6:13" ht="12.75" hidden="1">
      <c r="F589" s="61"/>
      <c r="H589" s="6">
        <v>0</v>
      </c>
      <c r="I589" s="23">
        <v>0</v>
      </c>
      <c r="M589" s="2">
        <v>500</v>
      </c>
    </row>
    <row r="590" spans="6:13" ht="12.75" hidden="1">
      <c r="F590" s="61"/>
      <c r="H590" s="6">
        <v>0</v>
      </c>
      <c r="I590" s="23">
        <v>0</v>
      </c>
      <c r="M590" s="2">
        <v>500</v>
      </c>
    </row>
    <row r="591" spans="6:13" ht="12.75" hidden="1">
      <c r="F591" s="61"/>
      <c r="H591" s="6">
        <v>0</v>
      </c>
      <c r="I591" s="23">
        <v>0</v>
      </c>
      <c r="M591" s="2">
        <v>500</v>
      </c>
    </row>
    <row r="592" spans="6:13" ht="12.75" hidden="1">
      <c r="F592" s="61"/>
      <c r="H592" s="6">
        <v>0</v>
      </c>
      <c r="I592" s="23">
        <v>0</v>
      </c>
      <c r="M592" s="2">
        <v>500</v>
      </c>
    </row>
    <row r="593" spans="6:13" ht="12.75" hidden="1">
      <c r="F593" s="61"/>
      <c r="H593" s="6">
        <v>0</v>
      </c>
      <c r="I593" s="23">
        <v>0</v>
      </c>
      <c r="M593" s="2">
        <v>500</v>
      </c>
    </row>
    <row r="594" spans="6:13" ht="12.75" hidden="1">
      <c r="F594" s="61"/>
      <c r="H594" s="6">
        <v>0</v>
      </c>
      <c r="I594" s="23">
        <v>0</v>
      </c>
      <c r="M594" s="2">
        <v>500</v>
      </c>
    </row>
    <row r="595" spans="6:13" ht="12.75" hidden="1">
      <c r="F595" s="61"/>
      <c r="H595" s="6">
        <v>0</v>
      </c>
      <c r="I595" s="23">
        <v>0</v>
      </c>
      <c r="M595" s="2">
        <v>500</v>
      </c>
    </row>
    <row r="596" spans="6:13" ht="12.75" hidden="1">
      <c r="F596" s="61"/>
      <c r="H596" s="6">
        <v>0</v>
      </c>
      <c r="I596" s="23">
        <v>0</v>
      </c>
      <c r="M596" s="2">
        <v>500</v>
      </c>
    </row>
    <row r="597" spans="6:13" ht="12.75" hidden="1">
      <c r="F597" s="61"/>
      <c r="H597" s="6">
        <v>0</v>
      </c>
      <c r="I597" s="23">
        <v>0</v>
      </c>
      <c r="M597" s="2">
        <v>500</v>
      </c>
    </row>
    <row r="598" spans="6:13" ht="12.75" hidden="1">
      <c r="F598" s="61"/>
      <c r="H598" s="6">
        <v>0</v>
      </c>
      <c r="I598" s="23">
        <v>0</v>
      </c>
      <c r="M598" s="2">
        <v>500</v>
      </c>
    </row>
    <row r="599" spans="6:13" ht="12.75" hidden="1">
      <c r="F599" s="61"/>
      <c r="H599" s="6">
        <v>0</v>
      </c>
      <c r="I599" s="23">
        <v>0</v>
      </c>
      <c r="M599" s="2">
        <v>500</v>
      </c>
    </row>
    <row r="600" spans="6:13" ht="12.75" hidden="1">
      <c r="F600" s="61"/>
      <c r="H600" s="6">
        <v>0</v>
      </c>
      <c r="I600" s="23">
        <v>0</v>
      </c>
      <c r="M600" s="2">
        <v>500</v>
      </c>
    </row>
    <row r="601" spans="6:13" ht="12.75" hidden="1">
      <c r="F601" s="61"/>
      <c r="H601" s="6">
        <v>0</v>
      </c>
      <c r="I601" s="23">
        <v>0</v>
      </c>
      <c r="M601" s="2">
        <v>500</v>
      </c>
    </row>
    <row r="602" spans="6:13" ht="12.75" hidden="1">
      <c r="F602" s="61"/>
      <c r="H602" s="6">
        <v>0</v>
      </c>
      <c r="I602" s="23">
        <v>0</v>
      </c>
      <c r="M602" s="2">
        <v>500</v>
      </c>
    </row>
    <row r="603" spans="6:13" ht="12.75" hidden="1">
      <c r="F603" s="61"/>
      <c r="H603" s="6">
        <v>0</v>
      </c>
      <c r="I603" s="23">
        <v>0</v>
      </c>
      <c r="M603" s="2">
        <v>500</v>
      </c>
    </row>
    <row r="604" spans="6:13" ht="12.75" hidden="1">
      <c r="F604" s="61"/>
      <c r="H604" s="6">
        <v>0</v>
      </c>
      <c r="I604" s="23">
        <v>0</v>
      </c>
      <c r="M604" s="2">
        <v>500</v>
      </c>
    </row>
    <row r="605" spans="6:13" ht="12.75" hidden="1">
      <c r="F605" s="61"/>
      <c r="H605" s="6">
        <v>0</v>
      </c>
      <c r="I605" s="23">
        <v>0</v>
      </c>
      <c r="M605" s="2">
        <v>500</v>
      </c>
    </row>
    <row r="606" spans="6:13" ht="12.75" hidden="1">
      <c r="F606" s="61"/>
      <c r="H606" s="6">
        <v>0</v>
      </c>
      <c r="I606" s="23">
        <v>0</v>
      </c>
      <c r="M606" s="2">
        <v>500</v>
      </c>
    </row>
    <row r="607" spans="6:13" ht="12.75" hidden="1">
      <c r="F607" s="61"/>
      <c r="H607" s="6">
        <v>0</v>
      </c>
      <c r="I607" s="23">
        <v>0</v>
      </c>
      <c r="M607" s="2">
        <v>500</v>
      </c>
    </row>
    <row r="608" spans="6:13" ht="12.75" hidden="1">
      <c r="F608" s="61"/>
      <c r="H608" s="6">
        <v>0</v>
      </c>
      <c r="I608" s="23">
        <v>0</v>
      </c>
      <c r="M608" s="2">
        <v>500</v>
      </c>
    </row>
    <row r="609" spans="6:13" ht="12.75" hidden="1">
      <c r="F609" s="61"/>
      <c r="H609" s="6">
        <v>0</v>
      </c>
      <c r="I609" s="23">
        <v>0</v>
      </c>
      <c r="M609" s="2">
        <v>500</v>
      </c>
    </row>
    <row r="610" spans="6:13" ht="12.75" hidden="1">
      <c r="F610" s="61"/>
      <c r="H610" s="6">
        <v>0</v>
      </c>
      <c r="I610" s="23">
        <v>0</v>
      </c>
      <c r="M610" s="2">
        <v>500</v>
      </c>
    </row>
    <row r="611" spans="6:13" ht="12.75" hidden="1">
      <c r="F611" s="61"/>
      <c r="H611" s="6">
        <v>0</v>
      </c>
      <c r="I611" s="23">
        <v>0</v>
      </c>
      <c r="M611" s="2">
        <v>500</v>
      </c>
    </row>
    <row r="612" spans="6:13" ht="12.75" hidden="1">
      <c r="F612" s="61"/>
      <c r="H612" s="6">
        <v>0</v>
      </c>
      <c r="I612" s="23">
        <v>0</v>
      </c>
      <c r="M612" s="2">
        <v>500</v>
      </c>
    </row>
    <row r="613" spans="6:13" ht="12.75" hidden="1">
      <c r="F613" s="61"/>
      <c r="H613" s="6">
        <v>0</v>
      </c>
      <c r="I613" s="23">
        <v>0</v>
      </c>
      <c r="M613" s="2">
        <v>500</v>
      </c>
    </row>
    <row r="614" spans="6:13" ht="12.75" hidden="1">
      <c r="F614" s="61"/>
      <c r="H614" s="6">
        <v>0</v>
      </c>
      <c r="I614" s="23">
        <v>0</v>
      </c>
      <c r="M614" s="2">
        <v>500</v>
      </c>
    </row>
    <row r="615" spans="6:13" ht="12.75" hidden="1">
      <c r="F615" s="61"/>
      <c r="H615" s="6">
        <v>0</v>
      </c>
      <c r="I615" s="23">
        <v>0</v>
      </c>
      <c r="M615" s="2">
        <v>500</v>
      </c>
    </row>
    <row r="616" spans="6:13" ht="12.75" hidden="1">
      <c r="F616" s="61"/>
      <c r="H616" s="6">
        <v>0</v>
      </c>
      <c r="I616" s="23">
        <v>0</v>
      </c>
      <c r="M616" s="2">
        <v>500</v>
      </c>
    </row>
    <row r="617" spans="6:13" ht="12.75" hidden="1">
      <c r="F617" s="61"/>
      <c r="H617" s="6">
        <v>0</v>
      </c>
      <c r="I617" s="23">
        <v>0</v>
      </c>
      <c r="M617" s="2">
        <v>500</v>
      </c>
    </row>
    <row r="618" spans="6:13" ht="12.75" hidden="1">
      <c r="F618" s="61"/>
      <c r="H618" s="6">
        <v>0</v>
      </c>
      <c r="I618" s="23">
        <v>0</v>
      </c>
      <c r="M618" s="2">
        <v>500</v>
      </c>
    </row>
    <row r="619" spans="6:13" ht="12.75" hidden="1">
      <c r="F619" s="61"/>
      <c r="H619" s="6">
        <v>0</v>
      </c>
      <c r="I619" s="23">
        <v>0</v>
      </c>
      <c r="M619" s="2">
        <v>500</v>
      </c>
    </row>
    <row r="620" spans="6:13" ht="12.75" hidden="1">
      <c r="F620" s="61"/>
      <c r="H620" s="6">
        <v>0</v>
      </c>
      <c r="I620" s="23">
        <v>0</v>
      </c>
      <c r="M620" s="2">
        <v>500</v>
      </c>
    </row>
    <row r="621" spans="6:13" ht="12.75" hidden="1">
      <c r="F621" s="61"/>
      <c r="H621" s="6">
        <v>0</v>
      </c>
      <c r="I621" s="23">
        <v>0</v>
      </c>
      <c r="M621" s="2">
        <v>500</v>
      </c>
    </row>
    <row r="622" spans="6:13" ht="12.75" hidden="1">
      <c r="F622" s="61"/>
      <c r="H622" s="6">
        <v>0</v>
      </c>
      <c r="I622" s="23">
        <v>0</v>
      </c>
      <c r="M622" s="2">
        <v>500</v>
      </c>
    </row>
    <row r="623" spans="6:13" ht="12.75" hidden="1">
      <c r="F623" s="61"/>
      <c r="H623" s="6">
        <v>0</v>
      </c>
      <c r="I623" s="23">
        <v>0</v>
      </c>
      <c r="M623" s="2">
        <v>500</v>
      </c>
    </row>
    <row r="624" spans="6:13" ht="12.75" hidden="1">
      <c r="F624" s="61"/>
      <c r="H624" s="6">
        <v>0</v>
      </c>
      <c r="I624" s="23">
        <v>0</v>
      </c>
      <c r="M624" s="2">
        <v>500</v>
      </c>
    </row>
    <row r="625" spans="6:13" ht="12.75" hidden="1">
      <c r="F625" s="61"/>
      <c r="H625" s="6">
        <v>0</v>
      </c>
      <c r="I625" s="23">
        <v>0</v>
      </c>
      <c r="M625" s="2">
        <v>500</v>
      </c>
    </row>
    <row r="626" spans="6:13" ht="12.75" hidden="1">
      <c r="F626" s="61"/>
      <c r="H626" s="6">
        <v>0</v>
      </c>
      <c r="I626" s="23">
        <v>0</v>
      </c>
      <c r="M626" s="2">
        <v>500</v>
      </c>
    </row>
    <row r="627" spans="6:13" ht="12.75" hidden="1">
      <c r="F627" s="61"/>
      <c r="H627" s="6">
        <v>0</v>
      </c>
      <c r="I627" s="23">
        <v>0</v>
      </c>
      <c r="M627" s="2">
        <v>500</v>
      </c>
    </row>
    <row r="628" spans="6:13" ht="12.75" hidden="1">
      <c r="F628" s="61"/>
      <c r="H628" s="6">
        <v>0</v>
      </c>
      <c r="I628" s="23">
        <v>0</v>
      </c>
      <c r="M628" s="2">
        <v>500</v>
      </c>
    </row>
    <row r="629" spans="6:13" ht="12.75" hidden="1">
      <c r="F629" s="61"/>
      <c r="H629" s="6">
        <v>0</v>
      </c>
      <c r="I629" s="23">
        <v>0</v>
      </c>
      <c r="M629" s="2">
        <v>500</v>
      </c>
    </row>
    <row r="630" spans="6:13" ht="12.75" hidden="1">
      <c r="F630" s="61"/>
      <c r="H630" s="6">
        <v>0</v>
      </c>
      <c r="I630" s="23">
        <v>0</v>
      </c>
      <c r="M630" s="2">
        <v>500</v>
      </c>
    </row>
    <row r="631" spans="6:13" ht="12.75" hidden="1">
      <c r="F631" s="61"/>
      <c r="H631" s="6">
        <v>0</v>
      </c>
      <c r="I631" s="23">
        <v>0</v>
      </c>
      <c r="M631" s="2">
        <v>500</v>
      </c>
    </row>
    <row r="632" spans="6:13" ht="12.75" hidden="1">
      <c r="F632" s="61"/>
      <c r="H632" s="6">
        <v>0</v>
      </c>
      <c r="I632" s="23">
        <v>0</v>
      </c>
      <c r="M632" s="2">
        <v>500</v>
      </c>
    </row>
    <row r="633" spans="6:13" ht="12.75" hidden="1">
      <c r="F633" s="61"/>
      <c r="H633" s="6">
        <v>0</v>
      </c>
      <c r="I633" s="23">
        <v>0</v>
      </c>
      <c r="M633" s="2">
        <v>500</v>
      </c>
    </row>
    <row r="634" spans="6:13" ht="12.75" hidden="1">
      <c r="F634" s="61"/>
      <c r="H634" s="6">
        <v>0</v>
      </c>
      <c r="I634" s="23">
        <v>0</v>
      </c>
      <c r="M634" s="2">
        <v>500</v>
      </c>
    </row>
    <row r="635" spans="6:13" ht="12.75" hidden="1">
      <c r="F635" s="61"/>
      <c r="H635" s="6">
        <v>0</v>
      </c>
      <c r="I635" s="23">
        <v>0</v>
      </c>
      <c r="M635" s="2">
        <v>500</v>
      </c>
    </row>
    <row r="636" spans="6:13" ht="12.75" hidden="1">
      <c r="F636" s="61"/>
      <c r="H636" s="6">
        <v>0</v>
      </c>
      <c r="I636" s="23">
        <v>0</v>
      </c>
      <c r="M636" s="2">
        <v>500</v>
      </c>
    </row>
    <row r="637" spans="6:13" ht="12.75" hidden="1">
      <c r="F637" s="61"/>
      <c r="H637" s="6">
        <v>0</v>
      </c>
      <c r="I637" s="23">
        <v>0</v>
      </c>
      <c r="M637" s="2">
        <v>500</v>
      </c>
    </row>
    <row r="638" spans="6:13" ht="12.75" hidden="1">
      <c r="F638" s="61"/>
      <c r="H638" s="6">
        <v>0</v>
      </c>
      <c r="I638" s="23">
        <v>0</v>
      </c>
      <c r="M638" s="2">
        <v>500</v>
      </c>
    </row>
    <row r="639" spans="6:13" ht="12.75" hidden="1">
      <c r="F639" s="61"/>
      <c r="H639" s="6">
        <v>0</v>
      </c>
      <c r="I639" s="23">
        <v>0</v>
      </c>
      <c r="M639" s="2">
        <v>500</v>
      </c>
    </row>
    <row r="640" spans="6:13" ht="12.75" hidden="1">
      <c r="F640" s="61"/>
      <c r="H640" s="6">
        <v>0</v>
      </c>
      <c r="I640" s="23">
        <v>0</v>
      </c>
      <c r="M640" s="2">
        <v>500</v>
      </c>
    </row>
    <row r="641" spans="6:13" ht="12.75" hidden="1">
      <c r="F641" s="61"/>
      <c r="H641" s="6">
        <v>0</v>
      </c>
      <c r="I641" s="23">
        <v>0</v>
      </c>
      <c r="M641" s="2">
        <v>500</v>
      </c>
    </row>
    <row r="642" spans="6:13" ht="12.75" hidden="1">
      <c r="F642" s="61"/>
      <c r="H642" s="6">
        <v>0</v>
      </c>
      <c r="I642" s="23">
        <v>0</v>
      </c>
      <c r="M642" s="2">
        <v>500</v>
      </c>
    </row>
    <row r="643" spans="6:13" ht="12.75" hidden="1">
      <c r="F643" s="61"/>
      <c r="H643" s="6">
        <v>0</v>
      </c>
      <c r="I643" s="23">
        <v>0</v>
      </c>
      <c r="M643" s="2">
        <v>500</v>
      </c>
    </row>
    <row r="644" spans="6:13" ht="12.75" hidden="1">
      <c r="F644" s="61"/>
      <c r="H644" s="6">
        <v>0</v>
      </c>
      <c r="I644" s="23">
        <v>0</v>
      </c>
      <c r="M644" s="2">
        <v>500</v>
      </c>
    </row>
    <row r="645" spans="6:13" ht="12.75" hidden="1">
      <c r="F645" s="61"/>
      <c r="H645" s="6">
        <v>0</v>
      </c>
      <c r="I645" s="23">
        <v>0</v>
      </c>
      <c r="M645" s="2">
        <v>500</v>
      </c>
    </row>
    <row r="646" spans="6:13" ht="12.75" hidden="1">
      <c r="F646" s="61"/>
      <c r="H646" s="6">
        <v>0</v>
      </c>
      <c r="I646" s="23">
        <v>0</v>
      </c>
      <c r="M646" s="2">
        <v>500</v>
      </c>
    </row>
    <row r="647" spans="6:13" ht="12.75" hidden="1">
      <c r="F647" s="61"/>
      <c r="H647" s="6">
        <v>0</v>
      </c>
      <c r="I647" s="23">
        <v>0</v>
      </c>
      <c r="M647" s="2">
        <v>500</v>
      </c>
    </row>
    <row r="648" spans="6:13" ht="12.75" hidden="1">
      <c r="F648" s="61"/>
      <c r="H648" s="6">
        <v>0</v>
      </c>
      <c r="I648" s="23">
        <v>0</v>
      </c>
      <c r="M648" s="2">
        <v>500</v>
      </c>
    </row>
    <row r="649" spans="6:13" ht="12.75" hidden="1">
      <c r="F649" s="61"/>
      <c r="H649" s="6">
        <v>0</v>
      </c>
      <c r="I649" s="23">
        <v>0</v>
      </c>
      <c r="M649" s="2">
        <v>500</v>
      </c>
    </row>
    <row r="650" spans="6:13" ht="12.75" hidden="1">
      <c r="F650" s="61"/>
      <c r="H650" s="6">
        <v>0</v>
      </c>
      <c r="I650" s="23">
        <v>0</v>
      </c>
      <c r="M650" s="2">
        <v>500</v>
      </c>
    </row>
    <row r="651" spans="6:13" ht="12.75" hidden="1">
      <c r="F651" s="61"/>
      <c r="H651" s="6">
        <v>0</v>
      </c>
      <c r="I651" s="23">
        <v>0</v>
      </c>
      <c r="M651" s="2">
        <v>500</v>
      </c>
    </row>
    <row r="652" spans="6:13" ht="12.75" hidden="1">
      <c r="F652" s="61"/>
      <c r="H652" s="6">
        <v>0</v>
      </c>
      <c r="I652" s="23">
        <v>0</v>
      </c>
      <c r="M652" s="2">
        <v>500</v>
      </c>
    </row>
    <row r="653" spans="6:13" ht="12.75" hidden="1">
      <c r="F653" s="61"/>
      <c r="H653" s="6">
        <v>0</v>
      </c>
      <c r="I653" s="23">
        <v>0</v>
      </c>
      <c r="M653" s="2">
        <v>500</v>
      </c>
    </row>
    <row r="654" spans="6:13" ht="12.75" hidden="1">
      <c r="F654" s="61"/>
      <c r="H654" s="6">
        <v>0</v>
      </c>
      <c r="I654" s="23">
        <v>0</v>
      </c>
      <c r="M654" s="2">
        <v>500</v>
      </c>
    </row>
    <row r="655" spans="6:13" ht="12.75" hidden="1">
      <c r="F655" s="61"/>
      <c r="H655" s="6">
        <v>0</v>
      </c>
      <c r="I655" s="23">
        <v>0</v>
      </c>
      <c r="M655" s="2">
        <v>500</v>
      </c>
    </row>
    <row r="656" spans="6:13" ht="12.75" hidden="1">
      <c r="F656" s="61"/>
      <c r="H656" s="6">
        <v>0</v>
      </c>
      <c r="I656" s="23">
        <v>0</v>
      </c>
      <c r="M656" s="2">
        <v>500</v>
      </c>
    </row>
    <row r="657" spans="6:13" ht="12.75" hidden="1">
      <c r="F657" s="61"/>
      <c r="H657" s="6">
        <v>0</v>
      </c>
      <c r="I657" s="23">
        <v>0</v>
      </c>
      <c r="M657" s="2">
        <v>500</v>
      </c>
    </row>
    <row r="658" spans="6:13" ht="12.75" hidden="1">
      <c r="F658" s="61"/>
      <c r="H658" s="6">
        <v>0</v>
      </c>
      <c r="I658" s="23">
        <v>0</v>
      </c>
      <c r="M658" s="2">
        <v>500</v>
      </c>
    </row>
    <row r="659" spans="6:13" ht="12.75" hidden="1">
      <c r="F659" s="61"/>
      <c r="H659" s="6">
        <v>0</v>
      </c>
      <c r="I659" s="23">
        <v>0</v>
      </c>
      <c r="M659" s="2">
        <v>500</v>
      </c>
    </row>
    <row r="660" spans="6:13" ht="12.75" hidden="1">
      <c r="F660" s="61"/>
      <c r="H660" s="6">
        <v>0</v>
      </c>
      <c r="I660" s="23">
        <v>0</v>
      </c>
      <c r="M660" s="2">
        <v>500</v>
      </c>
    </row>
    <row r="661" spans="6:13" ht="12.75" hidden="1">
      <c r="F661" s="61"/>
      <c r="H661" s="6">
        <v>0</v>
      </c>
      <c r="I661" s="23">
        <v>0</v>
      </c>
      <c r="M661" s="2">
        <v>500</v>
      </c>
    </row>
    <row r="662" spans="6:13" ht="12.75" hidden="1">
      <c r="F662" s="61"/>
      <c r="H662" s="6">
        <v>0</v>
      </c>
      <c r="I662" s="23">
        <v>0</v>
      </c>
      <c r="M662" s="2">
        <v>500</v>
      </c>
    </row>
    <row r="663" spans="6:13" ht="12.75" hidden="1">
      <c r="F663" s="61"/>
      <c r="H663" s="6">
        <v>0</v>
      </c>
      <c r="I663" s="23">
        <v>0</v>
      </c>
      <c r="M663" s="2">
        <v>500</v>
      </c>
    </row>
    <row r="664" spans="6:13" ht="12.75" hidden="1">
      <c r="F664" s="61"/>
      <c r="H664" s="6">
        <v>0</v>
      </c>
      <c r="I664" s="23">
        <v>0</v>
      </c>
      <c r="M664" s="2">
        <v>500</v>
      </c>
    </row>
    <row r="665" spans="6:13" ht="12.75" hidden="1">
      <c r="F665" s="61"/>
      <c r="H665" s="6">
        <v>0</v>
      </c>
      <c r="I665" s="23">
        <v>0</v>
      </c>
      <c r="M665" s="2">
        <v>500</v>
      </c>
    </row>
    <row r="666" spans="6:13" ht="12.75" hidden="1">
      <c r="F666" s="61"/>
      <c r="H666" s="6">
        <v>0</v>
      </c>
      <c r="I666" s="23">
        <v>0</v>
      </c>
      <c r="M666" s="2">
        <v>500</v>
      </c>
    </row>
    <row r="667" spans="6:13" ht="12.75" hidden="1">
      <c r="F667" s="61"/>
      <c r="H667" s="6">
        <v>0</v>
      </c>
      <c r="I667" s="23">
        <v>0</v>
      </c>
      <c r="M667" s="2">
        <v>500</v>
      </c>
    </row>
    <row r="668" spans="6:13" ht="12.75" hidden="1">
      <c r="F668" s="61"/>
      <c r="H668" s="6">
        <v>0</v>
      </c>
      <c r="I668" s="23">
        <v>0</v>
      </c>
      <c r="M668" s="2">
        <v>500</v>
      </c>
    </row>
    <row r="669" spans="6:13" ht="12.75" hidden="1">
      <c r="F669" s="61"/>
      <c r="H669" s="6">
        <v>0</v>
      </c>
      <c r="I669" s="23">
        <v>0</v>
      </c>
      <c r="M669" s="2">
        <v>500</v>
      </c>
    </row>
    <row r="670" spans="6:13" ht="12.75" hidden="1">
      <c r="F670" s="61"/>
      <c r="H670" s="6">
        <v>0</v>
      </c>
      <c r="I670" s="23">
        <v>0</v>
      </c>
      <c r="M670" s="2">
        <v>500</v>
      </c>
    </row>
    <row r="671" spans="6:13" ht="12.75" hidden="1">
      <c r="F671" s="61"/>
      <c r="H671" s="6">
        <v>0</v>
      </c>
      <c r="I671" s="23">
        <v>0</v>
      </c>
      <c r="M671" s="2">
        <v>500</v>
      </c>
    </row>
    <row r="672" spans="6:13" ht="12.75" hidden="1">
      <c r="F672" s="61"/>
      <c r="H672" s="6">
        <v>0</v>
      </c>
      <c r="I672" s="23">
        <v>0</v>
      </c>
      <c r="M672" s="2">
        <v>500</v>
      </c>
    </row>
    <row r="673" spans="6:13" ht="12.75" hidden="1">
      <c r="F673" s="61"/>
      <c r="H673" s="6">
        <v>0</v>
      </c>
      <c r="I673" s="23">
        <v>0</v>
      </c>
      <c r="M673" s="2">
        <v>500</v>
      </c>
    </row>
    <row r="674" spans="6:13" ht="12.75" hidden="1">
      <c r="F674" s="61"/>
      <c r="H674" s="6">
        <v>0</v>
      </c>
      <c r="I674" s="23">
        <v>0</v>
      </c>
      <c r="M674" s="2">
        <v>500</v>
      </c>
    </row>
    <row r="675" spans="6:13" ht="12.75" hidden="1">
      <c r="F675" s="61"/>
      <c r="H675" s="6">
        <v>0</v>
      </c>
      <c r="I675" s="23">
        <v>0</v>
      </c>
      <c r="M675" s="2">
        <v>500</v>
      </c>
    </row>
    <row r="676" spans="6:13" ht="12.75" hidden="1">
      <c r="F676" s="61"/>
      <c r="H676" s="6">
        <v>0</v>
      </c>
      <c r="I676" s="23">
        <v>0</v>
      </c>
      <c r="M676" s="2">
        <v>500</v>
      </c>
    </row>
    <row r="677" spans="6:13" ht="12.75" hidden="1">
      <c r="F677" s="61"/>
      <c r="H677" s="6">
        <v>0</v>
      </c>
      <c r="I677" s="23">
        <v>0</v>
      </c>
      <c r="M677" s="2">
        <v>500</v>
      </c>
    </row>
    <row r="678" spans="6:13" ht="12.75" hidden="1">
      <c r="F678" s="61"/>
      <c r="H678" s="6">
        <v>0</v>
      </c>
      <c r="I678" s="23">
        <v>0</v>
      </c>
      <c r="M678" s="2">
        <v>500</v>
      </c>
    </row>
    <row r="679" spans="6:13" ht="12.75" hidden="1">
      <c r="F679" s="61"/>
      <c r="H679" s="6">
        <v>0</v>
      </c>
      <c r="I679" s="23">
        <v>0</v>
      </c>
      <c r="M679" s="2">
        <v>500</v>
      </c>
    </row>
    <row r="680" spans="6:13" ht="12.75" hidden="1">
      <c r="F680" s="61"/>
      <c r="H680" s="6">
        <v>0</v>
      </c>
      <c r="I680" s="23">
        <v>0</v>
      </c>
      <c r="M680" s="2">
        <v>500</v>
      </c>
    </row>
    <row r="681" spans="6:13" ht="12.75" hidden="1">
      <c r="F681" s="61"/>
      <c r="H681" s="6">
        <v>0</v>
      </c>
      <c r="I681" s="23">
        <v>0</v>
      </c>
      <c r="M681" s="2">
        <v>500</v>
      </c>
    </row>
    <row r="682" spans="6:13" ht="12.75" hidden="1">
      <c r="F682" s="61"/>
      <c r="H682" s="6">
        <v>0</v>
      </c>
      <c r="I682" s="23">
        <v>0</v>
      </c>
      <c r="M682" s="2">
        <v>500</v>
      </c>
    </row>
    <row r="683" spans="6:13" ht="12.75" hidden="1">
      <c r="F683" s="61"/>
      <c r="H683" s="6">
        <v>0</v>
      </c>
      <c r="I683" s="23">
        <v>0</v>
      </c>
      <c r="M683" s="2">
        <v>500</v>
      </c>
    </row>
    <row r="684" spans="6:13" ht="12.75" hidden="1">
      <c r="F684" s="61"/>
      <c r="H684" s="6">
        <v>0</v>
      </c>
      <c r="I684" s="23">
        <v>0</v>
      </c>
      <c r="M684" s="2">
        <v>500</v>
      </c>
    </row>
    <row r="685" spans="6:13" ht="12.75" hidden="1">
      <c r="F685" s="61"/>
      <c r="H685" s="6">
        <v>0</v>
      </c>
      <c r="I685" s="23">
        <v>0</v>
      </c>
      <c r="M685" s="2">
        <v>500</v>
      </c>
    </row>
    <row r="686" spans="6:13" ht="12.75" hidden="1">
      <c r="F686" s="61"/>
      <c r="H686" s="6">
        <v>0</v>
      </c>
      <c r="I686" s="23">
        <v>0</v>
      </c>
      <c r="M686" s="2">
        <v>500</v>
      </c>
    </row>
    <row r="687" spans="6:13" ht="12.75" hidden="1">
      <c r="F687" s="61"/>
      <c r="H687" s="6">
        <v>0</v>
      </c>
      <c r="I687" s="23">
        <v>0</v>
      </c>
      <c r="M687" s="2">
        <v>500</v>
      </c>
    </row>
    <row r="688" spans="6:13" ht="12.75" hidden="1">
      <c r="F688" s="61"/>
      <c r="H688" s="6">
        <v>0</v>
      </c>
      <c r="I688" s="23">
        <v>0</v>
      </c>
      <c r="M688" s="2">
        <v>500</v>
      </c>
    </row>
    <row r="689" spans="6:13" ht="12.75" hidden="1">
      <c r="F689" s="61"/>
      <c r="H689" s="6">
        <v>0</v>
      </c>
      <c r="I689" s="23">
        <v>0</v>
      </c>
      <c r="M689" s="2">
        <v>500</v>
      </c>
    </row>
    <row r="690" spans="6:13" ht="12.75" hidden="1">
      <c r="F690" s="61"/>
      <c r="H690" s="6">
        <v>0</v>
      </c>
      <c r="I690" s="23">
        <v>0</v>
      </c>
      <c r="M690" s="2">
        <v>500</v>
      </c>
    </row>
    <row r="691" spans="6:13" ht="12.75" hidden="1">
      <c r="F691" s="61"/>
      <c r="H691" s="6">
        <v>0</v>
      </c>
      <c r="I691" s="23">
        <v>0</v>
      </c>
      <c r="M691" s="2">
        <v>500</v>
      </c>
    </row>
    <row r="692" spans="6:13" ht="12.75" hidden="1">
      <c r="F692" s="61"/>
      <c r="H692" s="6">
        <v>0</v>
      </c>
      <c r="I692" s="23">
        <v>0</v>
      </c>
      <c r="M692" s="2">
        <v>500</v>
      </c>
    </row>
    <row r="693" spans="6:13" ht="12.75" hidden="1">
      <c r="F693" s="61"/>
      <c r="H693" s="6">
        <v>0</v>
      </c>
      <c r="I693" s="23">
        <v>0</v>
      </c>
      <c r="M693" s="2">
        <v>500</v>
      </c>
    </row>
    <row r="694" spans="6:13" ht="12.75" hidden="1">
      <c r="F694" s="61"/>
      <c r="H694" s="6">
        <v>0</v>
      </c>
      <c r="I694" s="23">
        <v>0</v>
      </c>
      <c r="M694" s="2">
        <v>500</v>
      </c>
    </row>
    <row r="695" spans="6:13" ht="12.75" hidden="1">
      <c r="F695" s="61"/>
      <c r="H695" s="6">
        <v>0</v>
      </c>
      <c r="I695" s="23">
        <v>0</v>
      </c>
      <c r="M695" s="2">
        <v>500</v>
      </c>
    </row>
    <row r="696" spans="6:13" ht="12.75" hidden="1">
      <c r="F696" s="61"/>
      <c r="H696" s="6">
        <v>0</v>
      </c>
      <c r="I696" s="23">
        <v>0</v>
      </c>
      <c r="M696" s="2">
        <v>500</v>
      </c>
    </row>
    <row r="697" spans="6:13" ht="12.75" hidden="1">
      <c r="F697" s="61"/>
      <c r="H697" s="6">
        <v>0</v>
      </c>
      <c r="I697" s="23">
        <v>0</v>
      </c>
      <c r="M697" s="2">
        <v>500</v>
      </c>
    </row>
    <row r="698" spans="6:13" ht="12.75" hidden="1">
      <c r="F698" s="61"/>
      <c r="H698" s="6">
        <v>0</v>
      </c>
      <c r="I698" s="23">
        <v>0</v>
      </c>
      <c r="M698" s="2">
        <v>500</v>
      </c>
    </row>
    <row r="699" spans="6:13" ht="12.75" hidden="1">
      <c r="F699" s="61"/>
      <c r="H699" s="6">
        <v>0</v>
      </c>
      <c r="I699" s="23">
        <v>0</v>
      </c>
      <c r="M699" s="2">
        <v>500</v>
      </c>
    </row>
    <row r="700" spans="6:13" ht="12.75" hidden="1">
      <c r="F700" s="61"/>
      <c r="H700" s="6">
        <v>0</v>
      </c>
      <c r="I700" s="23">
        <v>0</v>
      </c>
      <c r="M700" s="2">
        <v>500</v>
      </c>
    </row>
    <row r="701" spans="6:13" ht="12.75" hidden="1">
      <c r="F701" s="61"/>
      <c r="H701" s="6">
        <v>0</v>
      </c>
      <c r="I701" s="23">
        <v>0</v>
      </c>
      <c r="M701" s="2">
        <v>500</v>
      </c>
    </row>
    <row r="702" spans="6:13" ht="12.75" hidden="1">
      <c r="F702" s="61"/>
      <c r="H702" s="6">
        <v>0</v>
      </c>
      <c r="I702" s="23">
        <v>0</v>
      </c>
      <c r="M702" s="2">
        <v>500</v>
      </c>
    </row>
    <row r="703" spans="6:13" ht="12.75" hidden="1">
      <c r="F703" s="61"/>
      <c r="H703" s="6">
        <v>0</v>
      </c>
      <c r="I703" s="23">
        <v>0</v>
      </c>
      <c r="M703" s="2">
        <v>500</v>
      </c>
    </row>
    <row r="704" spans="6:13" ht="12.75" hidden="1">
      <c r="F704" s="61"/>
      <c r="H704" s="6">
        <v>0</v>
      </c>
      <c r="I704" s="23">
        <v>0</v>
      </c>
      <c r="M704" s="2">
        <v>500</v>
      </c>
    </row>
    <row r="705" spans="6:13" ht="12.75" hidden="1">
      <c r="F705" s="61"/>
      <c r="H705" s="6">
        <v>0</v>
      </c>
      <c r="I705" s="23">
        <v>0</v>
      </c>
      <c r="M705" s="2">
        <v>500</v>
      </c>
    </row>
    <row r="706" spans="6:13" ht="12.75" hidden="1">
      <c r="F706" s="61"/>
      <c r="H706" s="6">
        <v>0</v>
      </c>
      <c r="I706" s="23">
        <v>0</v>
      </c>
      <c r="M706" s="2">
        <v>500</v>
      </c>
    </row>
    <row r="707" spans="6:13" ht="12.75" hidden="1">
      <c r="F707" s="61"/>
      <c r="H707" s="6">
        <v>0</v>
      </c>
      <c r="I707" s="23">
        <v>0</v>
      </c>
      <c r="M707" s="2">
        <v>500</v>
      </c>
    </row>
    <row r="708" ht="12.75" hidden="1">
      <c r="F708" s="61"/>
    </row>
    <row r="709" ht="12.75" hidden="1">
      <c r="F709" s="61"/>
    </row>
    <row r="710" ht="12.75" hidden="1">
      <c r="F710" s="61"/>
    </row>
    <row r="711" ht="12.75" hidden="1">
      <c r="F711" s="61"/>
    </row>
    <row r="712" ht="12.75" hidden="1">
      <c r="F712" s="61"/>
    </row>
    <row r="713" ht="12.75" hidden="1">
      <c r="F713" s="61"/>
    </row>
    <row r="714" ht="12.75" hidden="1">
      <c r="F714" s="61"/>
    </row>
    <row r="715" ht="12.75" hidden="1">
      <c r="F715" s="61"/>
    </row>
    <row r="716" ht="12.75" hidden="1">
      <c r="F716" s="61"/>
    </row>
    <row r="717" ht="12.75" hidden="1">
      <c r="F717" s="61"/>
    </row>
    <row r="718" ht="12.75" hidden="1">
      <c r="F718" s="61"/>
    </row>
    <row r="719" ht="12.75" hidden="1">
      <c r="F719" s="61"/>
    </row>
    <row r="720" ht="12.75" hidden="1">
      <c r="F720" s="61"/>
    </row>
    <row r="721" ht="12.75" hidden="1">
      <c r="F721" s="61"/>
    </row>
    <row r="722" ht="12.75" hidden="1">
      <c r="F722" s="61"/>
    </row>
    <row r="723" ht="12.75" hidden="1">
      <c r="F723" s="61"/>
    </row>
    <row r="724" ht="12.75" hidden="1">
      <c r="F724" s="61"/>
    </row>
    <row r="725" ht="12.75" hidden="1">
      <c r="F725" s="61"/>
    </row>
    <row r="726" ht="12.75" hidden="1">
      <c r="F726" s="61"/>
    </row>
    <row r="727" ht="12.75" hidden="1">
      <c r="F727" s="61"/>
    </row>
    <row r="728" ht="12.75" hidden="1">
      <c r="F728" s="61"/>
    </row>
    <row r="729" ht="12.75" hidden="1">
      <c r="F729" s="61"/>
    </row>
    <row r="730" ht="12.75" hidden="1">
      <c r="F730" s="61"/>
    </row>
    <row r="731" ht="12.75" hidden="1">
      <c r="F731" s="61"/>
    </row>
    <row r="732" ht="12.75" hidden="1">
      <c r="F732" s="61"/>
    </row>
    <row r="733" ht="12.75" hidden="1">
      <c r="F733" s="61"/>
    </row>
    <row r="734" ht="12.75" hidden="1">
      <c r="F734" s="61"/>
    </row>
    <row r="735" ht="12.75" hidden="1">
      <c r="F735" s="61"/>
    </row>
    <row r="736" ht="12.75" hidden="1">
      <c r="F736" s="61"/>
    </row>
    <row r="737" ht="12.75" hidden="1">
      <c r="F737" s="61"/>
    </row>
    <row r="738" ht="12.75" hidden="1">
      <c r="F738" s="61"/>
    </row>
    <row r="739" ht="12.75" hidden="1">
      <c r="F739" s="61"/>
    </row>
    <row r="740" ht="12.75" hidden="1">
      <c r="F740" s="61"/>
    </row>
    <row r="741" ht="12.75" hidden="1">
      <c r="F741" s="61"/>
    </row>
    <row r="742" ht="12.75" hidden="1">
      <c r="F742" s="61"/>
    </row>
    <row r="743" ht="12.75" hidden="1">
      <c r="F743" s="61"/>
    </row>
    <row r="744" ht="12.75" hidden="1">
      <c r="F744" s="61"/>
    </row>
    <row r="745" ht="12.75" hidden="1">
      <c r="F745" s="61"/>
    </row>
    <row r="746" ht="12.75" hidden="1">
      <c r="F746" s="61"/>
    </row>
    <row r="747" ht="12.75" hidden="1">
      <c r="F747" s="61"/>
    </row>
    <row r="748" ht="12.75" hidden="1">
      <c r="F748" s="61"/>
    </row>
    <row r="749" ht="12.75" hidden="1">
      <c r="F749" s="61"/>
    </row>
    <row r="750" ht="12.75" hidden="1">
      <c r="F750" s="61"/>
    </row>
    <row r="751" ht="12.75" hidden="1">
      <c r="F751" s="61"/>
    </row>
    <row r="752" ht="12.75" hidden="1">
      <c r="F752" s="61"/>
    </row>
    <row r="753" ht="12.75" hidden="1">
      <c r="F753" s="61"/>
    </row>
    <row r="754" ht="12.75" hidden="1">
      <c r="F754" s="61"/>
    </row>
    <row r="755" ht="12.75" hidden="1">
      <c r="F755" s="61"/>
    </row>
    <row r="756" ht="12.75" hidden="1">
      <c r="F756" s="61"/>
    </row>
    <row r="757" ht="12.75" hidden="1">
      <c r="F757" s="61"/>
    </row>
    <row r="758" ht="12.75" hidden="1">
      <c r="F758" s="61"/>
    </row>
    <row r="759" ht="12.75" hidden="1">
      <c r="F759" s="61"/>
    </row>
    <row r="760" ht="12.75" hidden="1">
      <c r="F760" s="61"/>
    </row>
    <row r="761" ht="12.75" hidden="1">
      <c r="F761" s="61"/>
    </row>
    <row r="762" ht="12.75" hidden="1">
      <c r="F762" s="61"/>
    </row>
    <row r="763" ht="12.75" hidden="1">
      <c r="F763" s="61"/>
    </row>
    <row r="764" ht="12.75" hidden="1">
      <c r="F764" s="61"/>
    </row>
    <row r="765" ht="12.75" hidden="1">
      <c r="F765" s="61"/>
    </row>
    <row r="766" ht="12.75" hidden="1">
      <c r="F766" s="61"/>
    </row>
    <row r="767" ht="12.75" hidden="1">
      <c r="F767" s="61"/>
    </row>
    <row r="768" ht="12.75" hidden="1">
      <c r="F768" s="61"/>
    </row>
    <row r="769" ht="12.75" hidden="1">
      <c r="F769" s="61"/>
    </row>
    <row r="770" ht="12.75" hidden="1">
      <c r="F770" s="61"/>
    </row>
    <row r="771" ht="12.75" hidden="1">
      <c r="F771" s="61"/>
    </row>
    <row r="772" ht="12.75" hidden="1">
      <c r="F772" s="61"/>
    </row>
    <row r="773" ht="12.75" hidden="1">
      <c r="F773" s="61"/>
    </row>
    <row r="774" ht="12.75" hidden="1">
      <c r="F774" s="61"/>
    </row>
    <row r="775" ht="12.75" hidden="1">
      <c r="F775" s="61"/>
    </row>
    <row r="776" ht="12.75" hidden="1">
      <c r="F776" s="61"/>
    </row>
    <row r="777" ht="12.75">
      <c r="F777" s="61"/>
    </row>
    <row r="778" ht="12.75" hidden="1">
      <c r="F778" s="61"/>
    </row>
    <row r="779" ht="12.75" hidden="1">
      <c r="F779" s="61"/>
    </row>
    <row r="780" ht="12.75" hidden="1">
      <c r="F780" s="61"/>
    </row>
    <row r="781" ht="12.75" hidden="1">
      <c r="F781" s="61"/>
    </row>
    <row r="782" ht="12.75" hidden="1">
      <c r="F782" s="61"/>
    </row>
    <row r="783" ht="12.75" hidden="1">
      <c r="F783" s="61"/>
    </row>
    <row r="784" ht="12.75" hidden="1">
      <c r="F784" s="61"/>
    </row>
    <row r="785" ht="12.75" hidden="1">
      <c r="F785" s="61"/>
    </row>
    <row r="786" ht="12.75" hidden="1">
      <c r="F786" s="61"/>
    </row>
    <row r="787" ht="12.75" hidden="1">
      <c r="F787" s="61"/>
    </row>
    <row r="788" ht="12.75" hidden="1">
      <c r="F788" s="61"/>
    </row>
    <row r="789" ht="12.75" hidden="1">
      <c r="F789" s="61"/>
    </row>
    <row r="790" ht="12.75" hidden="1">
      <c r="F790" s="61"/>
    </row>
    <row r="791" ht="12.75" hidden="1">
      <c r="F791" s="61"/>
    </row>
    <row r="792" spans="1:13" s="230" customFormat="1" ht="12.75">
      <c r="A792" s="283"/>
      <c r="B792" s="284">
        <v>-911400</v>
      </c>
      <c r="C792" s="283" t="s">
        <v>837</v>
      </c>
      <c r="D792" s="283" t="s">
        <v>811</v>
      </c>
      <c r="E792" s="283"/>
      <c r="F792" s="285"/>
      <c r="G792" s="285"/>
      <c r="H792" s="284">
        <v>911400</v>
      </c>
      <c r="I792" s="287">
        <v>-1981.304347826087</v>
      </c>
      <c r="K792" s="230">
        <v>460</v>
      </c>
      <c r="M792" s="230">
        <v>460</v>
      </c>
    </row>
    <row r="793" spans="1:13" s="237" customFormat="1" ht="12.75">
      <c r="A793" s="283"/>
      <c r="B793" s="284">
        <v>891400</v>
      </c>
      <c r="C793" s="283" t="s">
        <v>837</v>
      </c>
      <c r="D793" s="283" t="s">
        <v>808</v>
      </c>
      <c r="E793" s="283"/>
      <c r="F793" s="285"/>
      <c r="G793" s="285"/>
      <c r="H793" s="288">
        <v>20000</v>
      </c>
      <c r="I793" s="289">
        <v>1937.8260869565217</v>
      </c>
      <c r="J793" s="230"/>
      <c r="K793" s="230">
        <v>460</v>
      </c>
      <c r="L793" s="231"/>
      <c r="M793" s="230">
        <v>460</v>
      </c>
    </row>
    <row r="794" spans="1:13" s="237" customFormat="1" ht="12.75">
      <c r="A794" s="283"/>
      <c r="B794" s="284">
        <v>0</v>
      </c>
      <c r="C794" s="283" t="s">
        <v>837</v>
      </c>
      <c r="D794" s="283" t="s">
        <v>804</v>
      </c>
      <c r="E794" s="283"/>
      <c r="F794" s="285"/>
      <c r="G794" s="285"/>
      <c r="H794" s="288">
        <v>20000</v>
      </c>
      <c r="I794" s="289">
        <v>0</v>
      </c>
      <c r="J794" s="230"/>
      <c r="K794" s="230">
        <v>480</v>
      </c>
      <c r="L794" s="231"/>
      <c r="M794" s="230">
        <v>480</v>
      </c>
    </row>
    <row r="795" spans="1:13" s="237" customFormat="1" ht="12.75">
      <c r="A795" s="283"/>
      <c r="B795" s="284">
        <v>-150000</v>
      </c>
      <c r="C795" s="283" t="s">
        <v>837</v>
      </c>
      <c r="D795" s="283" t="s">
        <v>805</v>
      </c>
      <c r="E795" s="283"/>
      <c r="F795" s="285"/>
      <c r="G795" s="285"/>
      <c r="H795" s="288">
        <v>170000</v>
      </c>
      <c r="I795" s="289">
        <v>-309.2783505154639</v>
      </c>
      <c r="J795" s="230"/>
      <c r="K795" s="230">
        <v>485</v>
      </c>
      <c r="L795" s="231"/>
      <c r="M795" s="230">
        <v>485</v>
      </c>
    </row>
    <row r="796" spans="1:13" s="237" customFormat="1" ht="12.75">
      <c r="A796" s="283"/>
      <c r="B796" s="284">
        <v>-305500</v>
      </c>
      <c r="C796" s="283" t="s">
        <v>837</v>
      </c>
      <c r="D796" s="283" t="s">
        <v>805</v>
      </c>
      <c r="E796" s="283"/>
      <c r="F796" s="285"/>
      <c r="G796" s="285"/>
      <c r="H796" s="288">
        <v>475500</v>
      </c>
      <c r="I796" s="289">
        <v>-629.8969072164948</v>
      </c>
      <c r="J796" s="230"/>
      <c r="K796" s="230">
        <v>485</v>
      </c>
      <c r="L796" s="231"/>
      <c r="M796" s="230">
        <v>485</v>
      </c>
    </row>
    <row r="797" spans="1:13" s="237" customFormat="1" ht="12.75">
      <c r="A797" s="283"/>
      <c r="B797" s="284">
        <v>1526621</v>
      </c>
      <c r="C797" s="283" t="s">
        <v>837</v>
      </c>
      <c r="D797" s="283" t="s">
        <v>806</v>
      </c>
      <c r="E797" s="283"/>
      <c r="F797" s="285"/>
      <c r="G797" s="285"/>
      <c r="H797" s="288">
        <v>-1051121</v>
      </c>
      <c r="I797" s="289">
        <v>3147.6721649484534</v>
      </c>
      <c r="J797" s="230"/>
      <c r="K797" s="230">
        <v>485</v>
      </c>
      <c r="L797" s="231"/>
      <c r="M797" s="230">
        <v>485</v>
      </c>
    </row>
    <row r="798" spans="1:13" s="237" customFormat="1" ht="12.75">
      <c r="A798" s="283"/>
      <c r="B798" s="284">
        <v>-16047556</v>
      </c>
      <c r="C798" s="283" t="s">
        <v>837</v>
      </c>
      <c r="D798" s="283" t="s">
        <v>823</v>
      </c>
      <c r="E798" s="283"/>
      <c r="F798" s="285"/>
      <c r="G798" s="285"/>
      <c r="H798" s="288">
        <v>14996435</v>
      </c>
      <c r="I798" s="289">
        <v>-34143.73617021277</v>
      </c>
      <c r="J798" s="230"/>
      <c r="K798" s="230">
        <v>470</v>
      </c>
      <c r="L798" s="231"/>
      <c r="M798" s="230">
        <v>470</v>
      </c>
    </row>
    <row r="799" spans="1:13" s="237" customFormat="1" ht="12.75">
      <c r="A799" s="283"/>
      <c r="B799" s="284">
        <v>1000869</v>
      </c>
      <c r="C799" s="283" t="s">
        <v>837</v>
      </c>
      <c r="D799" s="283" t="s">
        <v>807</v>
      </c>
      <c r="E799" s="283"/>
      <c r="F799" s="285"/>
      <c r="G799" s="285"/>
      <c r="H799" s="288">
        <v>13995566</v>
      </c>
      <c r="I799" s="289">
        <v>2129.508510638298</v>
      </c>
      <c r="J799" s="230"/>
      <c r="K799" s="230">
        <v>470</v>
      </c>
      <c r="L799" s="231"/>
      <c r="M799" s="230">
        <v>470</v>
      </c>
    </row>
    <row r="800" spans="1:13" s="230" customFormat="1" ht="12.75">
      <c r="A800" s="290"/>
      <c r="B800" s="291">
        <v>-13995566</v>
      </c>
      <c r="C800" s="290" t="s">
        <v>837</v>
      </c>
      <c r="D800" s="290" t="s">
        <v>826</v>
      </c>
      <c r="E800" s="290"/>
      <c r="F800" s="292"/>
      <c r="G800" s="292"/>
      <c r="H800" s="291">
        <v>14015566</v>
      </c>
      <c r="I800" s="293">
        <v>-29777.8</v>
      </c>
      <c r="J800" s="237"/>
      <c r="K800" s="237">
        <v>470</v>
      </c>
      <c r="L800" s="237"/>
      <c r="M800" s="237">
        <v>470</v>
      </c>
    </row>
    <row r="801" ht="12.75">
      <c r="F801" s="61"/>
    </row>
    <row r="802" ht="12.75">
      <c r="F802" s="61"/>
    </row>
    <row r="803" spans="1:13" s="298" customFormat="1" ht="12.75">
      <c r="A803" s="294"/>
      <c r="B803" s="295">
        <v>-426787</v>
      </c>
      <c r="C803" s="294" t="s">
        <v>791</v>
      </c>
      <c r="D803" s="294" t="s">
        <v>812</v>
      </c>
      <c r="E803" s="294"/>
      <c r="F803" s="296"/>
      <c r="G803" s="296"/>
      <c r="H803" s="295">
        <v>426787</v>
      </c>
      <c r="I803" s="297">
        <v>-927.7978260869565</v>
      </c>
      <c r="K803" s="298">
        <v>460</v>
      </c>
      <c r="M803" s="298">
        <v>460</v>
      </c>
    </row>
    <row r="804" spans="1:13" s="302" customFormat="1" ht="12.75">
      <c r="A804" s="294"/>
      <c r="B804" s="295">
        <v>175000</v>
      </c>
      <c r="C804" s="294" t="s">
        <v>791</v>
      </c>
      <c r="D804" s="294" t="s">
        <v>804</v>
      </c>
      <c r="E804" s="294"/>
      <c r="F804" s="296"/>
      <c r="G804" s="296"/>
      <c r="H804" s="299">
        <v>251787</v>
      </c>
      <c r="I804" s="300">
        <v>364.5833333333333</v>
      </c>
      <c r="J804" s="298"/>
      <c r="K804" s="298">
        <v>480</v>
      </c>
      <c r="L804" s="301"/>
      <c r="M804" s="298">
        <v>480</v>
      </c>
    </row>
    <row r="805" spans="1:13" s="302" customFormat="1" ht="12.75">
      <c r="A805" s="294"/>
      <c r="B805" s="295">
        <v>-1162029</v>
      </c>
      <c r="C805" s="294" t="s">
        <v>791</v>
      </c>
      <c r="D805" s="294" t="s">
        <v>805</v>
      </c>
      <c r="E805" s="294"/>
      <c r="F805" s="296"/>
      <c r="G805" s="296"/>
      <c r="H805" s="299">
        <v>1413816</v>
      </c>
      <c r="I805" s="300">
        <v>-2395.9360824742266</v>
      </c>
      <c r="J805" s="298"/>
      <c r="K805" s="298">
        <v>485</v>
      </c>
      <c r="L805" s="301"/>
      <c r="M805" s="298">
        <v>485</v>
      </c>
    </row>
    <row r="806" spans="1:13" s="302" customFormat="1" ht="12.75">
      <c r="A806" s="294"/>
      <c r="B806" s="295">
        <v>0</v>
      </c>
      <c r="C806" s="294" t="s">
        <v>791</v>
      </c>
      <c r="D806" s="294" t="s">
        <v>806</v>
      </c>
      <c r="E806" s="294"/>
      <c r="F806" s="296"/>
      <c r="G806" s="296"/>
      <c r="H806" s="299">
        <v>251787</v>
      </c>
      <c r="I806" s="300">
        <v>0</v>
      </c>
      <c r="J806" s="298"/>
      <c r="K806" s="298">
        <v>485</v>
      </c>
      <c r="L806" s="301"/>
      <c r="M806" s="298">
        <v>485</v>
      </c>
    </row>
    <row r="807" spans="1:13" s="302" customFormat="1" ht="12.75">
      <c r="A807" s="294"/>
      <c r="B807" s="295">
        <v>0</v>
      </c>
      <c r="C807" s="294" t="s">
        <v>791</v>
      </c>
      <c r="D807" s="294" t="s">
        <v>807</v>
      </c>
      <c r="E807" s="294"/>
      <c r="F807" s="296"/>
      <c r="G807" s="296"/>
      <c r="H807" s="299">
        <v>1413816</v>
      </c>
      <c r="I807" s="300">
        <v>0</v>
      </c>
      <c r="J807" s="298"/>
      <c r="K807" s="298">
        <v>470</v>
      </c>
      <c r="L807" s="301"/>
      <c r="M807" s="298">
        <v>470</v>
      </c>
    </row>
    <row r="808" spans="1:13" s="298" customFormat="1" ht="12.75">
      <c r="A808" s="303"/>
      <c r="B808" s="304">
        <v>-1413816</v>
      </c>
      <c r="C808" s="303" t="s">
        <v>791</v>
      </c>
      <c r="D808" s="303" t="s">
        <v>826</v>
      </c>
      <c r="E808" s="303"/>
      <c r="F808" s="305"/>
      <c r="G808" s="305"/>
      <c r="H808" s="304">
        <v>1665603</v>
      </c>
      <c r="I808" s="306">
        <v>-3008.1191489361704</v>
      </c>
      <c r="J808" s="302"/>
      <c r="K808" s="302">
        <v>470</v>
      </c>
      <c r="L808" s="302"/>
      <c r="M808" s="302">
        <v>470</v>
      </c>
    </row>
    <row r="809" ht="12.75">
      <c r="F809" s="61"/>
    </row>
    <row r="810" ht="12.75">
      <c r="F810" s="61"/>
    </row>
    <row r="811" spans="1:13" s="415" customFormat="1" ht="12.75">
      <c r="A811" s="409"/>
      <c r="B811" s="410">
        <v>-426787</v>
      </c>
      <c r="C811" s="411" t="s">
        <v>836</v>
      </c>
      <c r="D811" s="411" t="s">
        <v>812</v>
      </c>
      <c r="E811" s="411"/>
      <c r="F811" s="412"/>
      <c r="G811" s="413"/>
      <c r="H811" s="410">
        <v>2092390</v>
      </c>
      <c r="I811" s="414">
        <v>-927.7978260869565</v>
      </c>
      <c r="K811" s="415">
        <v>460</v>
      </c>
      <c r="M811" s="415">
        <v>460</v>
      </c>
    </row>
    <row r="812" spans="1:13" s="419" customFormat="1" ht="12.75">
      <c r="A812" s="409"/>
      <c r="B812" s="410">
        <v>285000</v>
      </c>
      <c r="C812" s="411" t="s">
        <v>836</v>
      </c>
      <c r="D812" s="411" t="s">
        <v>804</v>
      </c>
      <c r="E812" s="411"/>
      <c r="F812" s="412"/>
      <c r="G812" s="413"/>
      <c r="H812" s="416">
        <v>1807390</v>
      </c>
      <c r="I812" s="417">
        <v>619.5652173913044</v>
      </c>
      <c r="J812" s="415"/>
      <c r="K812" s="415">
        <v>460</v>
      </c>
      <c r="L812" s="418"/>
      <c r="M812" s="415">
        <v>460</v>
      </c>
    </row>
    <row r="813" spans="1:13" s="419" customFormat="1" ht="12.75">
      <c r="A813" s="409"/>
      <c r="B813" s="410">
        <v>0</v>
      </c>
      <c r="C813" s="411" t="s">
        <v>836</v>
      </c>
      <c r="D813" s="411" t="s">
        <v>806</v>
      </c>
      <c r="E813" s="411"/>
      <c r="F813" s="412"/>
      <c r="G813" s="413"/>
      <c r="H813" s="416">
        <v>1807390</v>
      </c>
      <c r="I813" s="417">
        <v>0</v>
      </c>
      <c r="J813" s="415"/>
      <c r="K813" s="415">
        <v>485</v>
      </c>
      <c r="L813" s="418"/>
      <c r="M813" s="415">
        <v>485</v>
      </c>
    </row>
    <row r="814" spans="1:13" s="419" customFormat="1" ht="12.75">
      <c r="A814" s="409"/>
      <c r="B814" s="410">
        <v>0</v>
      </c>
      <c r="C814" s="411" t="s">
        <v>836</v>
      </c>
      <c r="D814" s="411" t="s">
        <v>807</v>
      </c>
      <c r="E814" s="411"/>
      <c r="F814" s="412"/>
      <c r="G814" s="413"/>
      <c r="H814" s="416">
        <v>1807390</v>
      </c>
      <c r="I814" s="417">
        <v>0</v>
      </c>
      <c r="J814" s="415"/>
      <c r="K814" s="415">
        <v>470</v>
      </c>
      <c r="L814" s="418"/>
      <c r="M814" s="415">
        <v>470</v>
      </c>
    </row>
    <row r="815" spans="1:13" s="415" customFormat="1" ht="12.75">
      <c r="A815" s="420"/>
      <c r="B815" s="421">
        <v>-141787</v>
      </c>
      <c r="C815" s="420" t="s">
        <v>836</v>
      </c>
      <c r="D815" s="420" t="s">
        <v>826</v>
      </c>
      <c r="E815" s="420"/>
      <c r="F815" s="422"/>
      <c r="G815" s="423"/>
      <c r="H815" s="421">
        <v>1949177</v>
      </c>
      <c r="I815" s="424">
        <v>-301.67446808510635</v>
      </c>
      <c r="J815" s="419"/>
      <c r="K815" s="419">
        <v>470</v>
      </c>
      <c r="L815" s="419"/>
      <c r="M815" s="419">
        <v>470</v>
      </c>
    </row>
    <row r="816" ht="12.75">
      <c r="F816" s="61"/>
    </row>
    <row r="817" ht="12.75">
      <c r="F817" s="61"/>
    </row>
    <row r="818" spans="1:13" s="311" customFormat="1" ht="12.75">
      <c r="A818" s="307"/>
      <c r="B818" s="308">
        <v>-644032</v>
      </c>
      <c r="C818" s="307" t="s">
        <v>813</v>
      </c>
      <c r="D818" s="307" t="s">
        <v>805</v>
      </c>
      <c r="E818" s="307"/>
      <c r="F818" s="309"/>
      <c r="G818" s="309"/>
      <c r="H818" s="265">
        <v>644032</v>
      </c>
      <c r="I818" s="267">
        <v>-1327.901030927835</v>
      </c>
      <c r="J818" s="310"/>
      <c r="K818" s="310">
        <v>485</v>
      </c>
      <c r="L818" s="268"/>
      <c r="M818" s="310">
        <v>485</v>
      </c>
    </row>
    <row r="819" spans="1:13" s="311" customFormat="1" ht="12.75">
      <c r="A819" s="307"/>
      <c r="B819" s="308">
        <v>0</v>
      </c>
      <c r="C819" s="307" t="s">
        <v>813</v>
      </c>
      <c r="D819" s="307" t="s">
        <v>806</v>
      </c>
      <c r="E819" s="307"/>
      <c r="F819" s="309"/>
      <c r="G819" s="309"/>
      <c r="H819" s="265">
        <v>644032</v>
      </c>
      <c r="I819" s="267">
        <v>0</v>
      </c>
      <c r="J819" s="310"/>
      <c r="K819" s="310">
        <v>485</v>
      </c>
      <c r="L819" s="268"/>
      <c r="M819" s="310">
        <v>485</v>
      </c>
    </row>
    <row r="820" spans="1:13" s="311" customFormat="1" ht="12.75">
      <c r="A820" s="307"/>
      <c r="B820" s="308">
        <v>416300</v>
      </c>
      <c r="C820" s="307" t="s">
        <v>813</v>
      </c>
      <c r="D820" s="307" t="s">
        <v>807</v>
      </c>
      <c r="E820" s="307"/>
      <c r="F820" s="309"/>
      <c r="G820" s="309"/>
      <c r="H820" s="265">
        <v>227732</v>
      </c>
      <c r="I820" s="267">
        <v>885.7446808510638</v>
      </c>
      <c r="J820" s="310"/>
      <c r="K820" s="310">
        <v>470</v>
      </c>
      <c r="L820" s="268"/>
      <c r="M820" s="310">
        <v>470</v>
      </c>
    </row>
    <row r="821" spans="1:13" s="310" customFormat="1" ht="12.75">
      <c r="A821" s="312"/>
      <c r="B821" s="313">
        <v>-227732</v>
      </c>
      <c r="C821" s="312" t="s">
        <v>813</v>
      </c>
      <c r="D821" s="312" t="s">
        <v>825</v>
      </c>
      <c r="E821" s="312"/>
      <c r="F821" s="314"/>
      <c r="G821" s="314"/>
      <c r="H821" s="313">
        <v>871764</v>
      </c>
      <c r="I821" s="315">
        <v>-484.53617021276597</v>
      </c>
      <c r="J821" s="311"/>
      <c r="K821" s="311">
        <v>470</v>
      </c>
      <c r="L821" s="311"/>
      <c r="M821" s="311">
        <v>470</v>
      </c>
    </row>
    <row r="822" spans="1:9" s="310" customFormat="1" ht="12.75">
      <c r="A822" s="307"/>
      <c r="B822" s="308"/>
      <c r="C822" s="307"/>
      <c r="D822" s="307"/>
      <c r="E822" s="307"/>
      <c r="F822" s="309"/>
      <c r="G822" s="309"/>
      <c r="H822" s="308"/>
      <c r="I822" s="316"/>
    </row>
    <row r="823" spans="1:9" s="310" customFormat="1" ht="12.75">
      <c r="A823" s="307"/>
      <c r="B823" s="308"/>
      <c r="C823" s="307"/>
      <c r="D823" s="307"/>
      <c r="E823" s="307"/>
      <c r="F823" s="309"/>
      <c r="G823" s="309"/>
      <c r="H823" s="308"/>
      <c r="I823" s="316"/>
    </row>
    <row r="824" spans="1:9" s="310" customFormat="1" ht="12.75">
      <c r="A824" s="307"/>
      <c r="B824" s="308"/>
      <c r="C824" s="307"/>
      <c r="D824" s="307"/>
      <c r="E824" s="307"/>
      <c r="F824" s="309"/>
      <c r="G824" s="309"/>
      <c r="H824" s="308"/>
      <c r="I824" s="316"/>
    </row>
    <row r="825" spans="1:13" s="358" customFormat="1" ht="12.75">
      <c r="A825" s="246"/>
      <c r="B825" s="248">
        <v>-5411645</v>
      </c>
      <c r="C825" s="246" t="s">
        <v>824</v>
      </c>
      <c r="D825" s="246" t="s">
        <v>823</v>
      </c>
      <c r="E825" s="246"/>
      <c r="F825" s="356"/>
      <c r="G825" s="356"/>
      <c r="H825" s="248">
        <v>5411645</v>
      </c>
      <c r="I825" s="426">
        <v>-11514.13829787234</v>
      </c>
      <c r="K825" s="358">
        <v>470</v>
      </c>
      <c r="M825" s="358">
        <v>470</v>
      </c>
    </row>
    <row r="826" spans="1:13" s="358" customFormat="1" ht="12.75">
      <c r="A826" s="246"/>
      <c r="B826" s="248">
        <v>1233468</v>
      </c>
      <c r="C826" s="246" t="s">
        <v>824</v>
      </c>
      <c r="D826" s="246" t="s">
        <v>807</v>
      </c>
      <c r="E826" s="246"/>
      <c r="F826" s="356"/>
      <c r="G826" s="356"/>
      <c r="H826" s="248">
        <v>4178177</v>
      </c>
      <c r="I826" s="426">
        <v>2624.4</v>
      </c>
      <c r="K826" s="358">
        <v>470</v>
      </c>
      <c r="M826" s="358">
        <v>470</v>
      </c>
    </row>
    <row r="827" spans="1:13" s="251" customFormat="1" ht="12.75">
      <c r="A827" s="401"/>
      <c r="B827" s="402">
        <v>-4178177</v>
      </c>
      <c r="C827" s="401" t="s">
        <v>824</v>
      </c>
      <c r="D827" s="401" t="s">
        <v>825</v>
      </c>
      <c r="E827" s="401"/>
      <c r="F827" s="403"/>
      <c r="G827" s="403"/>
      <c r="H827" s="402">
        <v>9589822</v>
      </c>
      <c r="I827" s="427">
        <v>-8889.73829787234</v>
      </c>
      <c r="K827" s="251">
        <v>470</v>
      </c>
      <c r="M827" s="251">
        <v>470</v>
      </c>
    </row>
    <row r="828" spans="1:9" s="268" customFormat="1" ht="12.75">
      <c r="A828" s="264"/>
      <c r="B828" s="265"/>
      <c r="C828" s="264"/>
      <c r="D828" s="264"/>
      <c r="E828" s="264"/>
      <c r="F828" s="266"/>
      <c r="G828" s="266"/>
      <c r="H828" s="265"/>
      <c r="I828" s="267"/>
    </row>
    <row r="829" spans="1:9" s="268" customFormat="1" ht="12.75">
      <c r="A829" s="264"/>
      <c r="B829" s="265"/>
      <c r="C829" s="264"/>
      <c r="D829" s="264"/>
      <c r="E829" s="264"/>
      <c r="F829" s="266"/>
      <c r="G829" s="266"/>
      <c r="H829" s="265"/>
      <c r="I829" s="267"/>
    </row>
    <row r="830" spans="1:9" s="268" customFormat="1" ht="12.75">
      <c r="A830" s="264"/>
      <c r="B830" s="265"/>
      <c r="C830" s="264"/>
      <c r="D830" s="264"/>
      <c r="E830" s="264"/>
      <c r="F830" s="266"/>
      <c r="G830" s="266"/>
      <c r="H830" s="265"/>
      <c r="I830" s="267"/>
    </row>
    <row r="831" spans="1:13" s="230" customFormat="1" ht="12.75">
      <c r="A831" s="283"/>
      <c r="B831" s="344"/>
      <c r="C831" s="283"/>
      <c r="D831" s="339" t="s">
        <v>837</v>
      </c>
      <c r="E831" s="283"/>
      <c r="F831" s="286"/>
      <c r="G831" s="285"/>
      <c r="H831" s="288"/>
      <c r="I831" s="342"/>
      <c r="M831" s="345"/>
    </row>
    <row r="832" spans="1:11" s="231" customFormat="1" ht="12.75">
      <c r="A832" s="339" t="s">
        <v>815</v>
      </c>
      <c r="B832" s="288"/>
      <c r="C832" s="346"/>
      <c r="D832" s="339"/>
      <c r="E832" s="339"/>
      <c r="F832" s="347"/>
      <c r="G832" s="347"/>
      <c r="H832" s="288"/>
      <c r="I832" s="348"/>
      <c r="K832" s="343"/>
    </row>
    <row r="833" spans="1:11" s="231" customFormat="1" ht="12.75">
      <c r="A833" s="339"/>
      <c r="B833" s="288"/>
      <c r="C833" s="339"/>
      <c r="D833" s="339"/>
      <c r="E833" s="339" t="s">
        <v>838</v>
      </c>
      <c r="F833" s="347"/>
      <c r="G833" s="347"/>
      <c r="H833" s="288"/>
      <c r="I833" s="348"/>
      <c r="K833" s="343"/>
    </row>
    <row r="834" spans="1:13" s="231" customFormat="1" ht="12.75">
      <c r="A834" s="339"/>
      <c r="B834" s="349">
        <v>-16136456</v>
      </c>
      <c r="C834" s="288" t="s">
        <v>817</v>
      </c>
      <c r="D834" s="339"/>
      <c r="E834" s="339" t="s">
        <v>822</v>
      </c>
      <c r="F834" s="347"/>
      <c r="G834" s="347"/>
      <c r="H834" s="288">
        <v>16136456</v>
      </c>
      <c r="I834" s="352">
        <v>21544</v>
      </c>
      <c r="K834" s="350"/>
      <c r="M834" s="351">
        <v>749</v>
      </c>
    </row>
    <row r="835" spans="1:13" s="231" customFormat="1" ht="12.75">
      <c r="A835" s="339"/>
      <c r="B835" s="288">
        <v>88900</v>
      </c>
      <c r="C835" s="339" t="s">
        <v>818</v>
      </c>
      <c r="D835" s="339"/>
      <c r="E835" s="339"/>
      <c r="F835" s="347"/>
      <c r="G835" s="347" t="s">
        <v>142</v>
      </c>
      <c r="H835" s="288">
        <v>16047556</v>
      </c>
      <c r="I835" s="352">
        <v>117.28232189973615</v>
      </c>
      <c r="K835" s="350"/>
      <c r="M835" s="288">
        <v>758</v>
      </c>
    </row>
    <row r="836" spans="1:13" s="231" customFormat="1" ht="12.75">
      <c r="A836" s="339"/>
      <c r="B836" s="349">
        <v>-16047556</v>
      </c>
      <c r="C836" s="346" t="s">
        <v>819</v>
      </c>
      <c r="D836" s="339"/>
      <c r="E836" s="339"/>
      <c r="F836" s="347"/>
      <c r="G836" s="347" t="s">
        <v>142</v>
      </c>
      <c r="H836" s="288">
        <v>0</v>
      </c>
      <c r="I836" s="352">
        <v>-21170.918205804748</v>
      </c>
      <c r="K836" s="343"/>
      <c r="M836" s="288">
        <v>758</v>
      </c>
    </row>
    <row r="837" spans="9:13" ht="12.75">
      <c r="I837" s="23"/>
      <c r="M837" s="40"/>
    </row>
    <row r="838" spans="2:8" ht="12.75" hidden="1">
      <c r="B838" s="41"/>
      <c r="H838" s="6">
        <v>0</v>
      </c>
    </row>
    <row r="839" spans="2:8" ht="12.75" hidden="1">
      <c r="B839" s="41"/>
      <c r="H839" s="6">
        <v>0</v>
      </c>
    </row>
    <row r="840" spans="2:8" ht="12.75" hidden="1">
      <c r="B840" s="41"/>
      <c r="H840" s="6">
        <v>0</v>
      </c>
    </row>
    <row r="841" spans="2:8" ht="12.75" hidden="1">
      <c r="B841" s="41"/>
      <c r="H841" s="6">
        <v>0</v>
      </c>
    </row>
    <row r="842" spans="2:8" ht="12.75" hidden="1">
      <c r="B842" s="41"/>
      <c r="H842" s="6">
        <v>0</v>
      </c>
    </row>
    <row r="843" spans="2:8" ht="12.75" hidden="1">
      <c r="B843" s="41"/>
      <c r="H843" s="6">
        <v>0</v>
      </c>
    </row>
    <row r="844" spans="2:8" ht="12.75" hidden="1">
      <c r="B844" s="41"/>
      <c r="H844" s="6">
        <v>0</v>
      </c>
    </row>
    <row r="845" spans="2:8" ht="12.75" hidden="1">
      <c r="B845" s="41"/>
      <c r="H845" s="6">
        <v>0</v>
      </c>
    </row>
    <row r="846" spans="2:8" ht="12.75" hidden="1">
      <c r="B846" s="41"/>
      <c r="H846" s="6">
        <v>0</v>
      </c>
    </row>
    <row r="847" spans="2:8" ht="12.75" hidden="1">
      <c r="B847" s="41"/>
      <c r="H847" s="6">
        <v>0</v>
      </c>
    </row>
    <row r="848" spans="2:8" ht="12.75" hidden="1">
      <c r="B848" s="41"/>
      <c r="H848" s="6">
        <v>0</v>
      </c>
    </row>
    <row r="849" spans="2:8" ht="12.75" hidden="1">
      <c r="B849" s="41"/>
      <c r="H849" s="6">
        <v>0</v>
      </c>
    </row>
    <row r="850" spans="2:8" ht="12.75" hidden="1">
      <c r="B850" s="41"/>
      <c r="H850" s="6">
        <v>0</v>
      </c>
    </row>
    <row r="851" spans="2:8" ht="12.75" hidden="1">
      <c r="B851" s="41"/>
      <c r="H851" s="6">
        <v>0</v>
      </c>
    </row>
    <row r="852" spans="2:8" ht="12.75" hidden="1">
      <c r="B852" s="41"/>
      <c r="H852" s="6">
        <v>0</v>
      </c>
    </row>
    <row r="853" spans="2:8" ht="12.75" hidden="1">
      <c r="B853" s="41"/>
      <c r="H853" s="6">
        <v>0</v>
      </c>
    </row>
    <row r="854" spans="2:8" ht="12.75" hidden="1">
      <c r="B854" s="41"/>
      <c r="H854" s="6">
        <v>0</v>
      </c>
    </row>
    <row r="855" spans="2:8" ht="12.75" hidden="1">
      <c r="B855" s="41"/>
      <c r="H855" s="6">
        <v>0</v>
      </c>
    </row>
    <row r="856" spans="2:8" ht="12.75" hidden="1">
      <c r="B856" s="41"/>
      <c r="H856" s="6">
        <v>0</v>
      </c>
    </row>
    <row r="857" spans="2:8" ht="12.75" hidden="1">
      <c r="B857" s="41"/>
      <c r="H857" s="6">
        <v>0</v>
      </c>
    </row>
    <row r="858" spans="2:8" ht="12.75" hidden="1">
      <c r="B858" s="41"/>
      <c r="H858" s="6">
        <v>0</v>
      </c>
    </row>
    <row r="859" spans="2:8" ht="12.75" hidden="1">
      <c r="B859" s="41"/>
      <c r="H859" s="6">
        <v>0</v>
      </c>
    </row>
    <row r="860" spans="2:8" ht="12.75" hidden="1">
      <c r="B860" s="41"/>
      <c r="H860" s="6">
        <v>0</v>
      </c>
    </row>
    <row r="861" spans="2:8" ht="12.75" hidden="1">
      <c r="B861" s="41"/>
      <c r="H861" s="6">
        <v>0</v>
      </c>
    </row>
    <row r="862" spans="2:8" ht="12.75" hidden="1">
      <c r="B862" s="41"/>
      <c r="H862" s="6">
        <v>0</v>
      </c>
    </row>
    <row r="863" spans="2:8" ht="12.75" hidden="1">
      <c r="B863" s="41"/>
      <c r="H863" s="6">
        <v>0</v>
      </c>
    </row>
    <row r="864" spans="2:8" ht="12.75" hidden="1">
      <c r="B864" s="41"/>
      <c r="H864" s="6">
        <v>0</v>
      </c>
    </row>
    <row r="865" spans="2:8" ht="12.75" hidden="1">
      <c r="B865" s="41"/>
      <c r="H865" s="6">
        <v>0</v>
      </c>
    </row>
    <row r="866" spans="2:8" ht="12.75" hidden="1">
      <c r="B866" s="41"/>
      <c r="H866" s="6">
        <v>0</v>
      </c>
    </row>
    <row r="867" spans="2:8" ht="12.75" hidden="1">
      <c r="B867" s="41"/>
      <c r="H867" s="6">
        <v>0</v>
      </c>
    </row>
    <row r="868" spans="2:8" ht="12.75" hidden="1">
      <c r="B868" s="41"/>
      <c r="H868" s="6">
        <v>0</v>
      </c>
    </row>
    <row r="869" spans="2:8" ht="12.75" hidden="1">
      <c r="B869" s="41"/>
      <c r="H869" s="6">
        <v>0</v>
      </c>
    </row>
    <row r="870" spans="2:8" ht="12.75" hidden="1">
      <c r="B870" s="41"/>
      <c r="H870" s="6">
        <v>0</v>
      </c>
    </row>
    <row r="871" spans="2:8" ht="12.75" hidden="1">
      <c r="B871" s="41"/>
      <c r="H871" s="6">
        <v>0</v>
      </c>
    </row>
    <row r="872" spans="2:8" ht="12.75" hidden="1">
      <c r="B872" s="41"/>
      <c r="H872" s="6">
        <v>0</v>
      </c>
    </row>
    <row r="873" spans="2:8" ht="12.75" hidden="1">
      <c r="B873" s="41"/>
      <c r="H873" s="6">
        <v>0</v>
      </c>
    </row>
    <row r="874" spans="2:8" ht="12.75" hidden="1">
      <c r="B874" s="41"/>
      <c r="H874" s="6">
        <v>0</v>
      </c>
    </row>
    <row r="875" spans="2:8" ht="12.75" hidden="1">
      <c r="B875" s="41"/>
      <c r="H875" s="6">
        <v>0</v>
      </c>
    </row>
    <row r="876" spans="2:8" ht="12.75" hidden="1">
      <c r="B876" s="41"/>
      <c r="H876" s="6">
        <v>0</v>
      </c>
    </row>
    <row r="877" spans="2:8" ht="12.75" hidden="1">
      <c r="B877" s="41"/>
      <c r="H877" s="6">
        <v>0</v>
      </c>
    </row>
    <row r="878" spans="2:8" ht="12.75" hidden="1">
      <c r="B878" s="41"/>
      <c r="H878" s="6">
        <v>0</v>
      </c>
    </row>
    <row r="879" spans="2:8" ht="12.75" hidden="1">
      <c r="B879" s="41"/>
      <c r="H879" s="6">
        <v>0</v>
      </c>
    </row>
    <row r="880" spans="2:8" ht="12.75" hidden="1">
      <c r="B880" s="41"/>
      <c r="H880" s="6">
        <v>0</v>
      </c>
    </row>
    <row r="881" spans="2:8" ht="12.75" hidden="1">
      <c r="B881" s="41"/>
      <c r="H881" s="6">
        <v>0</v>
      </c>
    </row>
    <row r="882" spans="2:8" ht="12.75" hidden="1">
      <c r="B882" s="41"/>
      <c r="H882" s="6">
        <v>0</v>
      </c>
    </row>
    <row r="883" spans="2:8" ht="12.75" hidden="1">
      <c r="B883" s="41"/>
      <c r="H883" s="6">
        <v>0</v>
      </c>
    </row>
    <row r="884" spans="2:8" ht="12.75" hidden="1">
      <c r="B884" s="41"/>
      <c r="H884" s="6">
        <v>0</v>
      </c>
    </row>
    <row r="885" spans="2:8" ht="12.75" hidden="1">
      <c r="B885" s="41"/>
      <c r="H885" s="6">
        <v>0</v>
      </c>
    </row>
    <row r="886" spans="2:8" ht="12.75" hidden="1">
      <c r="B886" s="41"/>
      <c r="H886" s="6">
        <v>0</v>
      </c>
    </row>
    <row r="887" spans="2:8" ht="12.75" hidden="1">
      <c r="B887" s="41"/>
      <c r="H887" s="6">
        <v>0</v>
      </c>
    </row>
    <row r="888" spans="2:8" ht="12.75" hidden="1">
      <c r="B888" s="41"/>
      <c r="H888" s="6">
        <v>0</v>
      </c>
    </row>
    <row r="889" spans="2:8" ht="12.75" hidden="1">
      <c r="B889" s="41"/>
      <c r="H889" s="6">
        <v>0</v>
      </c>
    </row>
    <row r="890" spans="2:8" ht="12.75" hidden="1">
      <c r="B890" s="41"/>
      <c r="H890" s="6">
        <v>0</v>
      </c>
    </row>
    <row r="891" spans="2:8" ht="12.75" hidden="1">
      <c r="B891" s="41"/>
      <c r="H891" s="6">
        <v>0</v>
      </c>
    </row>
    <row r="892" spans="2:8" ht="12.75" hidden="1">
      <c r="B892" s="41"/>
      <c r="H892" s="6">
        <v>0</v>
      </c>
    </row>
    <row r="893" spans="2:8" ht="12.75" hidden="1">
      <c r="B893" s="41"/>
      <c r="H893" s="6">
        <v>0</v>
      </c>
    </row>
    <row r="894" spans="2:8" ht="12.75" hidden="1">
      <c r="B894" s="41"/>
      <c r="H894" s="6">
        <v>0</v>
      </c>
    </row>
    <row r="895" spans="2:8" ht="12.75" hidden="1">
      <c r="B895" s="41"/>
      <c r="H895" s="6">
        <v>0</v>
      </c>
    </row>
    <row r="896" spans="2:8" ht="12.75" hidden="1">
      <c r="B896" s="41"/>
      <c r="H896" s="6">
        <v>0</v>
      </c>
    </row>
    <row r="897" spans="2:8" ht="12.75" hidden="1">
      <c r="B897" s="41"/>
      <c r="H897" s="6">
        <v>0</v>
      </c>
    </row>
    <row r="898" spans="2:8" ht="12.75" hidden="1">
      <c r="B898" s="41"/>
      <c r="H898" s="6">
        <v>0</v>
      </c>
    </row>
    <row r="899" spans="2:8" ht="12.75" hidden="1">
      <c r="B899" s="41"/>
      <c r="H899" s="6">
        <v>0</v>
      </c>
    </row>
    <row r="900" spans="2:8" ht="12.75" hidden="1">
      <c r="B900" s="41"/>
      <c r="H900" s="6">
        <v>0</v>
      </c>
    </row>
    <row r="901" spans="2:8" ht="12.75" hidden="1">
      <c r="B901" s="41"/>
      <c r="H901" s="6">
        <v>0</v>
      </c>
    </row>
    <row r="902" spans="2:8" ht="12.75" hidden="1">
      <c r="B902" s="41"/>
      <c r="H902" s="6">
        <v>0</v>
      </c>
    </row>
    <row r="903" spans="2:8" ht="12.75" hidden="1">
      <c r="B903" s="41"/>
      <c r="H903" s="6">
        <v>0</v>
      </c>
    </row>
    <row r="904" spans="2:8" ht="12.75" hidden="1">
      <c r="B904" s="41"/>
      <c r="H904" s="6">
        <v>0</v>
      </c>
    </row>
    <row r="905" spans="2:8" ht="12.75" hidden="1">
      <c r="B905" s="41"/>
      <c r="H905" s="6">
        <v>0</v>
      </c>
    </row>
    <row r="906" spans="2:8" ht="12.75" hidden="1">
      <c r="B906" s="41"/>
      <c r="H906" s="6">
        <v>0</v>
      </c>
    </row>
    <row r="907" spans="2:8" ht="12.75" hidden="1">
      <c r="B907" s="41"/>
      <c r="H907" s="6">
        <v>0</v>
      </c>
    </row>
    <row r="908" spans="2:8" ht="12.75" hidden="1">
      <c r="B908" s="41"/>
      <c r="H908" s="6">
        <v>0</v>
      </c>
    </row>
    <row r="909" spans="2:8" ht="12.75" hidden="1">
      <c r="B909" s="41"/>
      <c r="H909" s="6">
        <v>0</v>
      </c>
    </row>
    <row r="910" spans="2:8" ht="12.75" hidden="1">
      <c r="B910" s="41"/>
      <c r="H910" s="6">
        <v>0</v>
      </c>
    </row>
    <row r="911" spans="2:8" ht="12.75" hidden="1">
      <c r="B911" s="41"/>
      <c r="H911" s="6">
        <v>0</v>
      </c>
    </row>
    <row r="912" spans="2:8" ht="12.75" hidden="1">
      <c r="B912" s="41"/>
      <c r="H912" s="6">
        <v>0</v>
      </c>
    </row>
    <row r="913" spans="2:8" ht="12.75" hidden="1">
      <c r="B913" s="41"/>
      <c r="H913" s="6">
        <v>0</v>
      </c>
    </row>
    <row r="914" spans="2:8" ht="12.75" hidden="1">
      <c r="B914" s="41"/>
      <c r="H914" s="6">
        <v>0</v>
      </c>
    </row>
    <row r="915" spans="2:8" ht="12.75" hidden="1">
      <c r="B915" s="41"/>
      <c r="H915" s="6">
        <v>0</v>
      </c>
    </row>
    <row r="916" spans="2:8" ht="12.75" hidden="1">
      <c r="B916" s="41"/>
      <c r="H916" s="6">
        <v>0</v>
      </c>
    </row>
    <row r="917" spans="2:8" ht="12.75" hidden="1">
      <c r="B917" s="41"/>
      <c r="H917" s="6">
        <v>0</v>
      </c>
    </row>
    <row r="918" spans="2:8" ht="12.75" hidden="1">
      <c r="B918" s="41"/>
      <c r="H918" s="6">
        <v>0</v>
      </c>
    </row>
    <row r="919" spans="2:8" ht="12.75" hidden="1">
      <c r="B919" s="41"/>
      <c r="H919" s="6">
        <v>0</v>
      </c>
    </row>
    <row r="920" spans="2:8" ht="12.75" hidden="1">
      <c r="B920" s="41"/>
      <c r="H920" s="6">
        <v>0</v>
      </c>
    </row>
    <row r="921" spans="2:8" ht="12.75" hidden="1">
      <c r="B921" s="41"/>
      <c r="H921" s="6">
        <v>0</v>
      </c>
    </row>
    <row r="922" spans="2:8" ht="12.75" hidden="1">
      <c r="B922" s="41"/>
      <c r="H922" s="6">
        <v>0</v>
      </c>
    </row>
    <row r="923" spans="2:8" ht="12.75" hidden="1">
      <c r="B923" s="41"/>
      <c r="H923" s="6">
        <v>0</v>
      </c>
    </row>
    <row r="924" spans="2:8" ht="12.75" hidden="1">
      <c r="B924" s="41"/>
      <c r="H924" s="6">
        <v>0</v>
      </c>
    </row>
    <row r="925" spans="2:8" ht="12.75" hidden="1">
      <c r="B925" s="41"/>
      <c r="H925" s="6">
        <v>0</v>
      </c>
    </row>
    <row r="926" spans="2:8" ht="12.75" hidden="1">
      <c r="B926" s="41"/>
      <c r="H926" s="6">
        <v>0</v>
      </c>
    </row>
    <row r="927" spans="2:8" ht="12.75" hidden="1">
      <c r="B927" s="41"/>
      <c r="H927" s="6">
        <v>0</v>
      </c>
    </row>
    <row r="928" spans="2:8" ht="12.75" hidden="1">
      <c r="B928" s="41"/>
      <c r="H928" s="6">
        <v>0</v>
      </c>
    </row>
    <row r="929" spans="2:8" ht="12.75" hidden="1">
      <c r="B929" s="41"/>
      <c r="H929" s="6">
        <v>0</v>
      </c>
    </row>
    <row r="930" spans="2:8" ht="12.75" hidden="1">
      <c r="B930" s="41"/>
      <c r="H930" s="6">
        <v>0</v>
      </c>
    </row>
    <row r="931" spans="2:8" ht="12.75" hidden="1">
      <c r="B931" s="41"/>
      <c r="H931" s="6">
        <v>0</v>
      </c>
    </row>
    <row r="932" spans="2:8" ht="12.75" hidden="1">
      <c r="B932" s="41"/>
      <c r="H932" s="6">
        <v>0</v>
      </c>
    </row>
    <row r="933" spans="2:8" ht="12.75" hidden="1">
      <c r="B933" s="41"/>
      <c r="H933" s="6">
        <v>0</v>
      </c>
    </row>
    <row r="934" spans="2:8" ht="12.75" hidden="1">
      <c r="B934" s="41"/>
      <c r="H934" s="6">
        <v>0</v>
      </c>
    </row>
    <row r="935" spans="2:8" ht="12.75" hidden="1">
      <c r="B935" s="41"/>
      <c r="H935" s="6">
        <v>0</v>
      </c>
    </row>
    <row r="936" spans="2:8" ht="12.75" hidden="1">
      <c r="B936" s="41"/>
      <c r="H936" s="6">
        <v>0</v>
      </c>
    </row>
    <row r="937" spans="2:8" ht="12.75" hidden="1">
      <c r="B937" s="41"/>
      <c r="H937" s="6">
        <v>0</v>
      </c>
    </row>
    <row r="938" spans="2:8" ht="12.75" hidden="1">
      <c r="B938" s="41"/>
      <c r="H938" s="6">
        <v>0</v>
      </c>
    </row>
    <row r="939" spans="2:8" ht="12.75" hidden="1">
      <c r="B939" s="41"/>
      <c r="H939" s="6">
        <v>0</v>
      </c>
    </row>
    <row r="940" spans="2:8" ht="12.75" hidden="1">
      <c r="B940" s="41"/>
      <c r="H940" s="6">
        <v>0</v>
      </c>
    </row>
    <row r="941" spans="2:8" ht="12.75" hidden="1">
      <c r="B941" s="41"/>
      <c r="H941" s="6">
        <v>0</v>
      </c>
    </row>
    <row r="942" spans="2:8" ht="12.75" hidden="1">
      <c r="B942" s="41"/>
      <c r="H942" s="6">
        <v>0</v>
      </c>
    </row>
    <row r="943" spans="2:8" ht="12.75" hidden="1">
      <c r="B943" s="41"/>
      <c r="H943" s="6">
        <v>0</v>
      </c>
    </row>
    <row r="944" spans="2:8" ht="12.75" hidden="1">
      <c r="B944" s="41"/>
      <c r="H944" s="6">
        <v>0</v>
      </c>
    </row>
    <row r="945" spans="2:8" ht="12.75" hidden="1">
      <c r="B945" s="41"/>
      <c r="H945" s="6">
        <v>0</v>
      </c>
    </row>
    <row r="946" spans="2:8" ht="12.75" hidden="1">
      <c r="B946" s="41"/>
      <c r="H946" s="6">
        <v>0</v>
      </c>
    </row>
    <row r="947" spans="2:8" ht="12.75" hidden="1">
      <c r="B947" s="41"/>
      <c r="H947" s="6">
        <v>0</v>
      </c>
    </row>
    <row r="948" spans="2:8" ht="12.75" hidden="1">
      <c r="B948" s="41"/>
      <c r="H948" s="6">
        <v>0</v>
      </c>
    </row>
    <row r="949" spans="2:8" ht="12.75" hidden="1">
      <c r="B949" s="41"/>
      <c r="H949" s="6">
        <v>0</v>
      </c>
    </row>
    <row r="950" spans="2:8" ht="12.75" hidden="1">
      <c r="B950" s="41"/>
      <c r="H950" s="6">
        <v>0</v>
      </c>
    </row>
    <row r="951" spans="2:8" ht="12.75" hidden="1">
      <c r="B951" s="41"/>
      <c r="H951" s="6">
        <v>0</v>
      </c>
    </row>
    <row r="952" spans="2:8" ht="12.75" hidden="1">
      <c r="B952" s="41"/>
      <c r="H952" s="6">
        <v>0</v>
      </c>
    </row>
    <row r="953" spans="2:8" ht="12.75" hidden="1">
      <c r="B953" s="41"/>
      <c r="H953" s="6">
        <v>0</v>
      </c>
    </row>
    <row r="954" spans="2:8" ht="12.75" hidden="1">
      <c r="B954" s="41"/>
      <c r="H954" s="6">
        <v>0</v>
      </c>
    </row>
    <row r="955" spans="2:8" ht="12.75" hidden="1">
      <c r="B955" s="41"/>
      <c r="H955" s="6">
        <v>0</v>
      </c>
    </row>
    <row r="956" spans="2:8" ht="12.75" hidden="1">
      <c r="B956" s="41"/>
      <c r="H956" s="6">
        <v>0</v>
      </c>
    </row>
    <row r="957" spans="2:8" ht="12.75" hidden="1">
      <c r="B957" s="41"/>
      <c r="H957" s="6">
        <v>0</v>
      </c>
    </row>
    <row r="958" spans="2:8" ht="12.75" hidden="1">
      <c r="B958" s="41"/>
      <c r="H958" s="6">
        <v>0</v>
      </c>
    </row>
    <row r="959" spans="2:8" ht="12.75" hidden="1">
      <c r="B959" s="41"/>
      <c r="H959" s="6">
        <v>0</v>
      </c>
    </row>
    <row r="960" spans="2:8" ht="12.75" hidden="1">
      <c r="B960" s="41"/>
      <c r="H960" s="6">
        <v>0</v>
      </c>
    </row>
    <row r="961" spans="2:8" ht="12.75" hidden="1">
      <c r="B961" s="41"/>
      <c r="H961" s="6">
        <v>0</v>
      </c>
    </row>
    <row r="962" spans="2:8" ht="12.75" hidden="1">
      <c r="B962" s="41"/>
      <c r="H962" s="6">
        <v>0</v>
      </c>
    </row>
    <row r="963" spans="2:8" ht="12.75" hidden="1">
      <c r="B963" s="41"/>
      <c r="H963" s="6">
        <v>0</v>
      </c>
    </row>
    <row r="964" spans="2:8" ht="12.75" hidden="1">
      <c r="B964" s="41"/>
      <c r="H964" s="6">
        <v>0</v>
      </c>
    </row>
    <row r="965" spans="2:8" ht="12.75" hidden="1">
      <c r="B965" s="41"/>
      <c r="H965" s="6">
        <v>0</v>
      </c>
    </row>
    <row r="966" spans="2:8" ht="12.75" hidden="1">
      <c r="B966" s="41"/>
      <c r="H966" s="6">
        <v>0</v>
      </c>
    </row>
    <row r="967" spans="2:8" ht="12.75" hidden="1">
      <c r="B967" s="41"/>
      <c r="H967" s="6">
        <v>0</v>
      </c>
    </row>
    <row r="968" spans="2:8" ht="12.75" hidden="1">
      <c r="B968" s="41"/>
      <c r="H968" s="6">
        <v>0</v>
      </c>
    </row>
    <row r="969" spans="2:8" ht="12.75" hidden="1">
      <c r="B969" s="41"/>
      <c r="H969" s="6">
        <v>0</v>
      </c>
    </row>
    <row r="970" spans="2:8" ht="12.75" hidden="1">
      <c r="B970" s="41"/>
      <c r="H970" s="6">
        <v>0</v>
      </c>
    </row>
    <row r="971" spans="2:8" ht="12.75" hidden="1">
      <c r="B971" s="41"/>
      <c r="H971" s="6">
        <v>0</v>
      </c>
    </row>
    <row r="972" spans="2:8" ht="12.75" hidden="1">
      <c r="B972" s="41"/>
      <c r="H972" s="6">
        <v>0</v>
      </c>
    </row>
    <row r="973" spans="2:8" ht="12.75" hidden="1">
      <c r="B973" s="41"/>
      <c r="H973" s="6">
        <v>0</v>
      </c>
    </row>
    <row r="974" spans="2:8" ht="12.75" hidden="1">
      <c r="B974" s="41"/>
      <c r="H974" s="6">
        <v>0</v>
      </c>
    </row>
    <row r="975" spans="2:8" ht="12.75" hidden="1">
      <c r="B975" s="41"/>
      <c r="H975" s="6">
        <v>0</v>
      </c>
    </row>
    <row r="976" spans="2:8" ht="12.75" hidden="1">
      <c r="B976" s="41"/>
      <c r="H976" s="6">
        <v>0</v>
      </c>
    </row>
    <row r="977" spans="2:8" ht="12.75" hidden="1">
      <c r="B977" s="41"/>
      <c r="H977" s="6">
        <v>0</v>
      </c>
    </row>
    <row r="978" spans="2:8" ht="12.75" hidden="1">
      <c r="B978" s="41"/>
      <c r="H978" s="6">
        <v>0</v>
      </c>
    </row>
    <row r="979" spans="2:8" ht="12.75" hidden="1">
      <c r="B979" s="41"/>
      <c r="H979" s="6">
        <v>0</v>
      </c>
    </row>
    <row r="980" spans="2:8" ht="12.75" hidden="1">
      <c r="B980" s="41"/>
      <c r="H980" s="6">
        <v>0</v>
      </c>
    </row>
    <row r="981" spans="2:8" ht="12.75" hidden="1">
      <c r="B981" s="41"/>
      <c r="H981" s="6">
        <v>0</v>
      </c>
    </row>
    <row r="982" spans="2:8" ht="12.75" hidden="1">
      <c r="B982" s="41"/>
      <c r="H982" s="6">
        <v>0</v>
      </c>
    </row>
    <row r="983" spans="2:8" ht="12.75" hidden="1">
      <c r="B983" s="41"/>
      <c r="H983" s="6">
        <v>0</v>
      </c>
    </row>
    <row r="984" spans="2:8" ht="12.75" hidden="1">
      <c r="B984" s="41"/>
      <c r="H984" s="6">
        <v>0</v>
      </c>
    </row>
    <row r="985" spans="2:8" ht="12.75" hidden="1">
      <c r="B985" s="41"/>
      <c r="H985" s="6">
        <v>0</v>
      </c>
    </row>
    <row r="986" spans="2:8" ht="12.75" hidden="1">
      <c r="B986" s="41"/>
      <c r="H986" s="6">
        <v>0</v>
      </c>
    </row>
    <row r="987" spans="2:8" ht="12.75" hidden="1">
      <c r="B987" s="41"/>
      <c r="H987" s="6">
        <v>0</v>
      </c>
    </row>
    <row r="988" spans="2:8" ht="12.75" hidden="1">
      <c r="B988" s="41"/>
      <c r="H988" s="6">
        <v>0</v>
      </c>
    </row>
    <row r="989" spans="2:8" ht="12.75" hidden="1">
      <c r="B989" s="41"/>
      <c r="H989" s="6">
        <v>0</v>
      </c>
    </row>
    <row r="990" spans="2:8" ht="12.75" hidden="1">
      <c r="B990" s="41"/>
      <c r="H990" s="6">
        <v>0</v>
      </c>
    </row>
    <row r="991" spans="2:8" ht="12.75" hidden="1">
      <c r="B991" s="41"/>
      <c r="H991" s="6">
        <v>0</v>
      </c>
    </row>
    <row r="992" spans="2:8" ht="12.75" hidden="1">
      <c r="B992" s="41"/>
      <c r="H992" s="6">
        <v>0</v>
      </c>
    </row>
    <row r="993" spans="2:8" ht="12.75" hidden="1">
      <c r="B993" s="41"/>
      <c r="H993" s="6">
        <v>0</v>
      </c>
    </row>
    <row r="994" spans="2:8" ht="12.75" hidden="1">
      <c r="B994" s="41"/>
      <c r="H994" s="6">
        <v>0</v>
      </c>
    </row>
    <row r="995" spans="2:8" ht="12.75" hidden="1">
      <c r="B995" s="41"/>
      <c r="H995" s="6">
        <v>0</v>
      </c>
    </row>
    <row r="996" spans="2:8" ht="12.75" hidden="1">
      <c r="B996" s="41"/>
      <c r="H996" s="6">
        <v>0</v>
      </c>
    </row>
    <row r="997" spans="2:8" ht="12.75" hidden="1">
      <c r="B997" s="41"/>
      <c r="H997" s="6">
        <v>0</v>
      </c>
    </row>
    <row r="998" spans="2:8" ht="12.75" hidden="1">
      <c r="B998" s="41"/>
      <c r="H998" s="6">
        <v>0</v>
      </c>
    </row>
    <row r="999" spans="2:8" ht="12.75" hidden="1">
      <c r="B999" s="41"/>
      <c r="H999" s="6">
        <v>0</v>
      </c>
    </row>
    <row r="1000" spans="2:8" ht="12.75" hidden="1">
      <c r="B1000" s="41"/>
      <c r="H1000" s="6">
        <v>0</v>
      </c>
    </row>
    <row r="1001" spans="2:8" ht="12.75" hidden="1">
      <c r="B1001" s="41"/>
      <c r="H1001" s="6">
        <v>0</v>
      </c>
    </row>
    <row r="1002" spans="2:8" ht="12.75" hidden="1">
      <c r="B1002" s="41"/>
      <c r="H1002" s="6">
        <v>0</v>
      </c>
    </row>
    <row r="1003" spans="2:8" ht="12.75" hidden="1">
      <c r="B1003" s="41"/>
      <c r="H1003" s="6">
        <v>0</v>
      </c>
    </row>
    <row r="1004" spans="2:8" ht="12.75" hidden="1">
      <c r="B1004" s="41"/>
      <c r="H1004" s="6">
        <v>0</v>
      </c>
    </row>
    <row r="1005" spans="2:8" ht="12.75" hidden="1">
      <c r="B1005" s="41"/>
      <c r="H1005" s="6">
        <v>0</v>
      </c>
    </row>
    <row r="1006" spans="2:8" ht="12.75" hidden="1">
      <c r="B1006" s="41"/>
      <c r="H1006" s="6">
        <v>0</v>
      </c>
    </row>
    <row r="1007" spans="2:8" ht="12.75" hidden="1">
      <c r="B1007" s="41"/>
      <c r="H1007" s="6">
        <v>0</v>
      </c>
    </row>
    <row r="1008" spans="2:8" ht="12.75" hidden="1">
      <c r="B1008" s="41"/>
      <c r="H1008" s="6">
        <v>0</v>
      </c>
    </row>
    <row r="1009" spans="2:8" ht="12.75" hidden="1">
      <c r="B1009" s="41"/>
      <c r="H1009" s="6">
        <v>0</v>
      </c>
    </row>
    <row r="1010" spans="2:8" ht="12.75" hidden="1">
      <c r="B1010" s="41"/>
      <c r="H1010" s="6">
        <v>0</v>
      </c>
    </row>
    <row r="1011" spans="2:8" ht="12.75" hidden="1">
      <c r="B1011" s="41"/>
      <c r="H1011" s="6">
        <v>0</v>
      </c>
    </row>
    <row r="1012" spans="2:8" ht="12.75" hidden="1">
      <c r="B1012" s="41"/>
      <c r="H1012" s="6">
        <v>0</v>
      </c>
    </row>
    <row r="1013" spans="2:8" ht="12.75" hidden="1">
      <c r="B1013" s="41"/>
      <c r="H1013" s="6">
        <v>0</v>
      </c>
    </row>
    <row r="1014" spans="2:8" ht="12.75" hidden="1">
      <c r="B1014" s="41"/>
      <c r="H1014" s="6">
        <v>0</v>
      </c>
    </row>
    <row r="1015" spans="2:8" ht="12.75" hidden="1">
      <c r="B1015" s="41"/>
      <c r="H1015" s="6">
        <v>0</v>
      </c>
    </row>
    <row r="1016" spans="2:8" ht="12.75" hidden="1">
      <c r="B1016" s="41"/>
      <c r="H1016" s="6">
        <v>0</v>
      </c>
    </row>
    <row r="1017" spans="2:8" ht="12.75" hidden="1">
      <c r="B1017" s="41"/>
      <c r="H1017" s="6">
        <v>0</v>
      </c>
    </row>
    <row r="1018" spans="2:8" ht="12.75" hidden="1">
      <c r="B1018" s="41"/>
      <c r="H1018" s="6">
        <v>0</v>
      </c>
    </row>
    <row r="1019" spans="2:8" ht="12.75" hidden="1">
      <c r="B1019" s="41"/>
      <c r="H1019" s="6">
        <v>0</v>
      </c>
    </row>
    <row r="1020" spans="2:8" ht="12.75" hidden="1">
      <c r="B1020" s="41"/>
      <c r="H1020" s="6">
        <v>0</v>
      </c>
    </row>
    <row r="1021" spans="2:8" ht="12.75" hidden="1">
      <c r="B1021" s="41"/>
      <c r="H1021" s="6">
        <v>0</v>
      </c>
    </row>
    <row r="1022" spans="2:8" ht="12.75" hidden="1">
      <c r="B1022" s="41"/>
      <c r="H1022" s="6">
        <v>0</v>
      </c>
    </row>
    <row r="1023" spans="2:8" ht="12.75" hidden="1">
      <c r="B1023" s="41"/>
      <c r="H1023" s="6">
        <v>0</v>
      </c>
    </row>
    <row r="1024" spans="2:8" ht="12.75" hidden="1">
      <c r="B1024" s="41"/>
      <c r="H1024" s="6">
        <v>0</v>
      </c>
    </row>
    <row r="1025" spans="2:8" ht="12.75" hidden="1">
      <c r="B1025" s="41"/>
      <c r="H1025" s="6">
        <v>0</v>
      </c>
    </row>
    <row r="1026" spans="2:8" ht="12.75" hidden="1">
      <c r="B1026" s="41"/>
      <c r="H1026" s="6">
        <v>0</v>
      </c>
    </row>
    <row r="1027" spans="2:8" ht="12.75" hidden="1">
      <c r="B1027" s="41"/>
      <c r="H1027" s="6">
        <v>0</v>
      </c>
    </row>
    <row r="1028" spans="2:8" ht="12.75" hidden="1">
      <c r="B1028" s="41"/>
      <c r="H1028" s="6">
        <v>0</v>
      </c>
    </row>
    <row r="1029" spans="2:8" ht="12.75" hidden="1">
      <c r="B1029" s="41"/>
      <c r="H1029" s="6">
        <v>0</v>
      </c>
    </row>
    <row r="1030" spans="2:8" ht="12.75" hidden="1">
      <c r="B1030" s="41"/>
      <c r="H1030" s="6">
        <v>0</v>
      </c>
    </row>
    <row r="1031" spans="2:8" ht="12.75" hidden="1">
      <c r="B1031" s="41"/>
      <c r="H1031" s="6">
        <v>0</v>
      </c>
    </row>
    <row r="1032" spans="2:8" ht="12.75" hidden="1">
      <c r="B1032" s="41"/>
      <c r="H1032" s="6">
        <v>0</v>
      </c>
    </row>
    <row r="1033" spans="2:8" ht="12.75" hidden="1">
      <c r="B1033" s="41"/>
      <c r="H1033" s="6">
        <v>0</v>
      </c>
    </row>
    <row r="1034" spans="2:8" ht="12.75" hidden="1">
      <c r="B1034" s="41"/>
      <c r="H1034" s="6">
        <v>0</v>
      </c>
    </row>
    <row r="1035" spans="2:8" ht="12.75" hidden="1">
      <c r="B1035" s="41"/>
      <c r="H1035" s="6">
        <v>0</v>
      </c>
    </row>
    <row r="1036" spans="2:8" ht="12.75" hidden="1">
      <c r="B1036" s="41"/>
      <c r="H1036" s="6">
        <v>0</v>
      </c>
    </row>
    <row r="1037" spans="2:8" ht="12.75" hidden="1">
      <c r="B1037" s="41"/>
      <c r="H1037" s="6">
        <v>0</v>
      </c>
    </row>
    <row r="1038" spans="2:8" ht="12.75" hidden="1">
      <c r="B1038" s="41"/>
      <c r="H1038" s="6">
        <v>0</v>
      </c>
    </row>
    <row r="1039" spans="2:8" ht="12.75" hidden="1">
      <c r="B1039" s="41"/>
      <c r="H1039" s="6">
        <v>0</v>
      </c>
    </row>
    <row r="1040" spans="2:8" ht="12.75" hidden="1">
      <c r="B1040" s="41"/>
      <c r="H1040" s="6">
        <v>0</v>
      </c>
    </row>
    <row r="1041" spans="2:8" ht="12.75" hidden="1">
      <c r="B1041" s="41"/>
      <c r="H1041" s="6">
        <v>0</v>
      </c>
    </row>
    <row r="1042" spans="2:8" ht="12.75" hidden="1">
      <c r="B1042" s="41"/>
      <c r="H1042" s="6">
        <v>0</v>
      </c>
    </row>
    <row r="1043" spans="2:8" ht="12.75" hidden="1">
      <c r="B1043" s="41"/>
      <c r="H1043" s="6">
        <v>0</v>
      </c>
    </row>
    <row r="1044" spans="2:8" ht="12.75" hidden="1">
      <c r="B1044" s="41"/>
      <c r="H1044" s="6">
        <v>0</v>
      </c>
    </row>
    <row r="1045" spans="2:8" ht="12.75" hidden="1">
      <c r="B1045" s="41"/>
      <c r="H1045" s="6">
        <v>0</v>
      </c>
    </row>
    <row r="1046" spans="2:8" ht="12.75" hidden="1">
      <c r="B1046" s="41"/>
      <c r="H1046" s="6">
        <v>0</v>
      </c>
    </row>
    <row r="1047" spans="2:8" ht="12.75" hidden="1">
      <c r="B1047" s="41"/>
      <c r="H1047" s="6">
        <v>0</v>
      </c>
    </row>
    <row r="1048" spans="2:8" ht="12.75" hidden="1">
      <c r="B1048" s="41"/>
      <c r="H1048" s="6">
        <v>0</v>
      </c>
    </row>
    <row r="1049" spans="2:8" ht="12.75" hidden="1">
      <c r="B1049" s="41"/>
      <c r="H1049" s="6">
        <v>0</v>
      </c>
    </row>
    <row r="1050" spans="2:8" ht="12.75" hidden="1">
      <c r="B1050" s="41"/>
      <c r="H1050" s="6">
        <v>0</v>
      </c>
    </row>
    <row r="1051" spans="2:8" ht="12.75" hidden="1">
      <c r="B1051" s="41"/>
      <c r="H1051" s="6">
        <v>0</v>
      </c>
    </row>
    <row r="1052" spans="2:8" ht="12.75" hidden="1">
      <c r="B1052" s="41"/>
      <c r="H1052" s="6">
        <v>0</v>
      </c>
    </row>
    <row r="1053" spans="2:8" ht="12.75" hidden="1">
      <c r="B1053" s="41"/>
      <c r="H1053" s="6">
        <v>0</v>
      </c>
    </row>
    <row r="1054" spans="2:8" ht="12.75" hidden="1">
      <c r="B1054" s="41"/>
      <c r="H1054" s="6">
        <v>0</v>
      </c>
    </row>
    <row r="1055" spans="2:8" ht="12.75" hidden="1">
      <c r="B1055" s="41"/>
      <c r="H1055" s="6">
        <v>0</v>
      </c>
    </row>
    <row r="1056" spans="2:8" ht="12.75" hidden="1">
      <c r="B1056" s="41"/>
      <c r="H1056" s="6">
        <v>0</v>
      </c>
    </row>
    <row r="1057" spans="2:8" ht="12.75" hidden="1">
      <c r="B1057" s="41"/>
      <c r="H1057" s="6">
        <v>0</v>
      </c>
    </row>
    <row r="1058" spans="2:8" ht="12.75" hidden="1">
      <c r="B1058" s="41"/>
      <c r="H1058" s="6">
        <v>0</v>
      </c>
    </row>
    <row r="1059" spans="2:8" ht="12.75" hidden="1">
      <c r="B1059" s="41"/>
      <c r="H1059" s="6">
        <v>0</v>
      </c>
    </row>
    <row r="1060" spans="2:8" ht="12.75" hidden="1">
      <c r="B1060" s="41"/>
      <c r="H1060" s="6">
        <v>0</v>
      </c>
    </row>
    <row r="1061" spans="2:8" ht="12.75" hidden="1">
      <c r="B1061" s="41"/>
      <c r="H1061" s="6">
        <v>0</v>
      </c>
    </row>
    <row r="1062" spans="2:8" ht="12.75" hidden="1">
      <c r="B1062" s="41"/>
      <c r="H1062" s="6">
        <v>0</v>
      </c>
    </row>
    <row r="1063" spans="2:8" ht="12.75" hidden="1">
      <c r="B1063" s="41"/>
      <c r="H1063" s="6">
        <v>0</v>
      </c>
    </row>
    <row r="1064" spans="2:8" ht="12.75" hidden="1">
      <c r="B1064" s="41"/>
      <c r="H1064" s="6">
        <v>0</v>
      </c>
    </row>
    <row r="1065" spans="2:8" ht="12.75" hidden="1">
      <c r="B1065" s="41"/>
      <c r="H1065" s="6">
        <v>0</v>
      </c>
    </row>
    <row r="1066" spans="2:8" ht="12.75" hidden="1">
      <c r="B1066" s="41"/>
      <c r="H1066" s="6">
        <v>0</v>
      </c>
    </row>
    <row r="1067" spans="2:8" ht="12.75" hidden="1">
      <c r="B1067" s="41"/>
      <c r="H1067" s="6">
        <v>0</v>
      </c>
    </row>
    <row r="1068" spans="2:8" ht="12.75" hidden="1">
      <c r="B1068" s="41"/>
      <c r="H1068" s="6">
        <v>0</v>
      </c>
    </row>
    <row r="1069" spans="2:8" ht="12.75" hidden="1">
      <c r="B1069" s="41"/>
      <c r="H1069" s="6">
        <v>0</v>
      </c>
    </row>
    <row r="1070" spans="2:8" ht="12.75" hidden="1">
      <c r="B1070" s="41"/>
      <c r="H1070" s="6">
        <v>0</v>
      </c>
    </row>
    <row r="1071" spans="2:8" ht="12.75" hidden="1">
      <c r="B1071" s="41"/>
      <c r="H1071" s="6">
        <v>0</v>
      </c>
    </row>
    <row r="1072" spans="2:8" ht="12.75" hidden="1">
      <c r="B1072" s="41"/>
      <c r="H1072" s="6">
        <v>0</v>
      </c>
    </row>
    <row r="1073" spans="2:8" ht="12.75" hidden="1">
      <c r="B1073" s="41"/>
      <c r="H1073" s="6">
        <v>0</v>
      </c>
    </row>
    <row r="1074" spans="2:8" ht="12.75" hidden="1">
      <c r="B1074" s="41"/>
      <c r="H1074" s="6">
        <v>0</v>
      </c>
    </row>
    <row r="1075" spans="2:8" ht="12.75" hidden="1">
      <c r="B1075" s="41"/>
      <c r="H1075" s="6">
        <v>0</v>
      </c>
    </row>
    <row r="1076" spans="2:8" ht="12.75" hidden="1">
      <c r="B1076" s="41"/>
      <c r="H1076" s="6">
        <v>0</v>
      </c>
    </row>
    <row r="1077" spans="2:8" ht="12.75" hidden="1">
      <c r="B1077" s="41"/>
      <c r="H1077" s="6">
        <v>0</v>
      </c>
    </row>
    <row r="1078" spans="2:8" ht="12.75" hidden="1">
      <c r="B1078" s="41"/>
      <c r="H1078" s="6">
        <v>0</v>
      </c>
    </row>
    <row r="1079" spans="2:8" ht="12.75" hidden="1">
      <c r="B1079" s="41"/>
      <c r="H1079" s="6">
        <v>0</v>
      </c>
    </row>
    <row r="1080" spans="2:8" ht="12.75" hidden="1">
      <c r="B1080" s="41"/>
      <c r="H1080" s="6">
        <v>0</v>
      </c>
    </row>
    <row r="1081" spans="2:8" ht="12.75" hidden="1">
      <c r="B1081" s="41"/>
      <c r="H1081" s="6">
        <v>0</v>
      </c>
    </row>
    <row r="1082" spans="2:8" ht="12.75" hidden="1">
      <c r="B1082" s="41"/>
      <c r="H1082" s="6">
        <v>0</v>
      </c>
    </row>
    <row r="1083" spans="2:8" ht="12.75" hidden="1">
      <c r="B1083" s="41"/>
      <c r="H1083" s="6">
        <v>0</v>
      </c>
    </row>
    <row r="1084" spans="2:8" ht="12.75" hidden="1">
      <c r="B1084" s="41"/>
      <c r="H1084" s="6">
        <v>0</v>
      </c>
    </row>
    <row r="1085" spans="2:8" ht="12.75" hidden="1">
      <c r="B1085" s="41"/>
      <c r="H1085" s="6">
        <v>0</v>
      </c>
    </row>
    <row r="1086" spans="2:8" ht="12.75" hidden="1">
      <c r="B1086" s="41"/>
      <c r="H1086" s="6">
        <v>0</v>
      </c>
    </row>
    <row r="1087" spans="2:8" ht="12.75" hidden="1">
      <c r="B1087" s="41"/>
      <c r="H1087" s="6">
        <v>0</v>
      </c>
    </row>
    <row r="1088" spans="2:8" ht="12.75" hidden="1">
      <c r="B1088" s="41"/>
      <c r="H1088" s="6">
        <v>0</v>
      </c>
    </row>
    <row r="1089" spans="2:8" ht="12.75" hidden="1">
      <c r="B1089" s="41"/>
      <c r="H1089" s="6">
        <v>0</v>
      </c>
    </row>
    <row r="1090" spans="2:8" ht="12.75" hidden="1">
      <c r="B1090" s="41"/>
      <c r="H1090" s="6">
        <v>0</v>
      </c>
    </row>
    <row r="1091" spans="2:8" ht="12.75" hidden="1">
      <c r="B1091" s="41"/>
      <c r="H1091" s="6">
        <v>0</v>
      </c>
    </row>
    <row r="1092" spans="2:8" ht="12.75" hidden="1">
      <c r="B1092" s="41"/>
      <c r="H1092" s="6">
        <v>0</v>
      </c>
    </row>
    <row r="1093" spans="2:8" ht="12.75" hidden="1">
      <c r="B1093" s="41"/>
      <c r="H1093" s="6">
        <v>0</v>
      </c>
    </row>
    <row r="1094" spans="2:8" ht="12.75" hidden="1">
      <c r="B1094" s="41"/>
      <c r="H1094" s="6">
        <v>0</v>
      </c>
    </row>
    <row r="1095" spans="2:8" ht="12.75" hidden="1">
      <c r="B1095" s="41"/>
      <c r="H1095" s="6">
        <v>0</v>
      </c>
    </row>
    <row r="1096" spans="2:8" ht="12.75" hidden="1">
      <c r="B1096" s="41"/>
      <c r="H1096" s="6">
        <v>0</v>
      </c>
    </row>
    <row r="1097" spans="2:8" ht="12.75" hidden="1">
      <c r="B1097" s="41"/>
      <c r="H1097" s="6">
        <v>0</v>
      </c>
    </row>
    <row r="1098" spans="2:8" ht="12.75" hidden="1">
      <c r="B1098" s="41"/>
      <c r="H1098" s="6">
        <v>0</v>
      </c>
    </row>
    <row r="1099" spans="2:8" ht="12.75" hidden="1">
      <c r="B1099" s="41"/>
      <c r="H1099" s="6">
        <v>0</v>
      </c>
    </row>
    <row r="1100" spans="2:8" ht="12.75" hidden="1">
      <c r="B1100" s="41"/>
      <c r="H1100" s="6">
        <v>0</v>
      </c>
    </row>
    <row r="1101" spans="2:8" ht="12.75" hidden="1">
      <c r="B1101" s="41"/>
      <c r="H1101" s="6">
        <v>0</v>
      </c>
    </row>
    <row r="1102" spans="2:8" ht="12.75" hidden="1">
      <c r="B1102" s="41"/>
      <c r="H1102" s="6">
        <v>0</v>
      </c>
    </row>
    <row r="1103" spans="2:8" ht="12.75" hidden="1">
      <c r="B1103" s="41"/>
      <c r="H1103" s="6">
        <v>0</v>
      </c>
    </row>
    <row r="1104" spans="2:8" ht="12.75" hidden="1">
      <c r="B1104" s="41"/>
      <c r="H1104" s="6">
        <v>0</v>
      </c>
    </row>
    <row r="1105" spans="2:8" ht="12.75" hidden="1">
      <c r="B1105" s="41"/>
      <c r="H1105" s="6">
        <v>0</v>
      </c>
    </row>
    <row r="1106" spans="2:8" ht="12.75" hidden="1">
      <c r="B1106" s="41"/>
      <c r="H1106" s="6">
        <v>0</v>
      </c>
    </row>
    <row r="1107" spans="2:8" ht="12.75" hidden="1">
      <c r="B1107" s="41"/>
      <c r="H1107" s="6">
        <v>0</v>
      </c>
    </row>
    <row r="1108" spans="2:8" ht="12.75" hidden="1">
      <c r="B1108" s="41"/>
      <c r="H1108" s="6">
        <v>0</v>
      </c>
    </row>
    <row r="1109" spans="2:8" ht="12.75" hidden="1">
      <c r="B1109" s="41"/>
      <c r="H1109" s="6">
        <v>0</v>
      </c>
    </row>
    <row r="1110" spans="2:8" ht="12.75" hidden="1">
      <c r="B1110" s="41"/>
      <c r="H1110" s="6">
        <v>0</v>
      </c>
    </row>
    <row r="1111" spans="2:8" ht="12.75" hidden="1">
      <c r="B1111" s="41"/>
      <c r="H1111" s="6">
        <v>0</v>
      </c>
    </row>
    <row r="1112" spans="2:8" ht="12.75" hidden="1">
      <c r="B1112" s="41"/>
      <c r="H1112" s="6">
        <v>0</v>
      </c>
    </row>
    <row r="1113" spans="2:8" ht="12.75" hidden="1">
      <c r="B1113" s="41"/>
      <c r="H1113" s="6">
        <v>0</v>
      </c>
    </row>
    <row r="1114" spans="2:8" ht="12.75" hidden="1">
      <c r="B1114" s="41"/>
      <c r="H1114" s="6">
        <v>0</v>
      </c>
    </row>
    <row r="1115" spans="2:8" ht="12.75" hidden="1">
      <c r="B1115" s="41"/>
      <c r="H1115" s="6">
        <v>0</v>
      </c>
    </row>
    <row r="1116" spans="2:8" ht="12.75" hidden="1">
      <c r="B1116" s="41"/>
      <c r="H1116" s="6">
        <v>0</v>
      </c>
    </row>
    <row r="1117" spans="2:8" ht="12.75" hidden="1">
      <c r="B1117" s="41"/>
      <c r="H1117" s="6">
        <v>0</v>
      </c>
    </row>
    <row r="1118" spans="2:8" ht="12.75" hidden="1">
      <c r="B1118" s="41"/>
      <c r="H1118" s="6">
        <v>0</v>
      </c>
    </row>
    <row r="1119" spans="2:8" ht="12.75" hidden="1">
      <c r="B1119" s="41"/>
      <c r="H1119" s="6">
        <v>0</v>
      </c>
    </row>
    <row r="1120" spans="2:8" ht="12.75" hidden="1">
      <c r="B1120" s="41"/>
      <c r="H1120" s="6">
        <v>0</v>
      </c>
    </row>
    <row r="1121" spans="2:8" ht="12.75" hidden="1">
      <c r="B1121" s="41"/>
      <c r="H1121" s="6">
        <v>0</v>
      </c>
    </row>
    <row r="1122" spans="2:8" ht="12.75" hidden="1">
      <c r="B1122" s="41"/>
      <c r="H1122" s="6">
        <v>0</v>
      </c>
    </row>
    <row r="1123" spans="2:8" ht="12.75" hidden="1">
      <c r="B1123" s="41"/>
      <c r="H1123" s="6">
        <v>0</v>
      </c>
    </row>
    <row r="1124" spans="2:8" ht="12.75" hidden="1">
      <c r="B1124" s="41"/>
      <c r="H1124" s="6">
        <v>0</v>
      </c>
    </row>
    <row r="1125" spans="2:8" ht="12.75" hidden="1">
      <c r="B1125" s="41"/>
      <c r="H1125" s="6">
        <v>0</v>
      </c>
    </row>
    <row r="1126" spans="2:8" ht="12.75" hidden="1">
      <c r="B1126" s="41"/>
      <c r="H1126" s="6">
        <v>0</v>
      </c>
    </row>
    <row r="1127" spans="2:8" ht="12.75" hidden="1">
      <c r="B1127" s="41"/>
      <c r="H1127" s="6">
        <v>0</v>
      </c>
    </row>
    <row r="1128" spans="2:8" ht="12.75" hidden="1">
      <c r="B1128" s="41"/>
      <c r="H1128" s="6">
        <v>0</v>
      </c>
    </row>
    <row r="1129" spans="2:8" ht="12.75" hidden="1">
      <c r="B1129" s="41"/>
      <c r="H1129" s="6">
        <v>0</v>
      </c>
    </row>
    <row r="1130" spans="2:8" ht="12.75" hidden="1">
      <c r="B1130" s="41"/>
      <c r="H1130" s="6">
        <v>0</v>
      </c>
    </row>
    <row r="1131" spans="2:8" ht="12.75" hidden="1">
      <c r="B1131" s="41"/>
      <c r="H1131" s="6">
        <v>0</v>
      </c>
    </row>
    <row r="1132" spans="2:8" ht="12.75" hidden="1">
      <c r="B1132" s="41"/>
      <c r="H1132" s="6">
        <v>0</v>
      </c>
    </row>
    <row r="1133" spans="2:8" ht="12.75" hidden="1">
      <c r="B1133" s="41"/>
      <c r="H1133" s="6">
        <v>0</v>
      </c>
    </row>
    <row r="1134" spans="2:8" ht="12.75" hidden="1">
      <c r="B1134" s="41"/>
      <c r="H1134" s="6">
        <v>0</v>
      </c>
    </row>
    <row r="1135" spans="2:8" ht="12.75" hidden="1">
      <c r="B1135" s="41"/>
      <c r="H1135" s="6">
        <v>0</v>
      </c>
    </row>
    <row r="1136" spans="2:8" ht="12.75" hidden="1">
      <c r="B1136" s="41"/>
      <c r="H1136" s="6">
        <v>0</v>
      </c>
    </row>
    <row r="1137" spans="2:8" ht="12.75" hidden="1">
      <c r="B1137" s="41"/>
      <c r="H1137" s="6">
        <v>0</v>
      </c>
    </row>
    <row r="1138" spans="2:8" ht="12.75" hidden="1">
      <c r="B1138" s="41"/>
      <c r="H1138" s="6">
        <v>0</v>
      </c>
    </row>
    <row r="1139" spans="2:8" ht="12.75" hidden="1">
      <c r="B1139" s="41"/>
      <c r="H1139" s="6">
        <v>0</v>
      </c>
    </row>
    <row r="1140" spans="2:8" ht="12.75" hidden="1">
      <c r="B1140" s="41"/>
      <c r="H1140" s="6">
        <v>0</v>
      </c>
    </row>
    <row r="1141" spans="2:8" ht="12.75" hidden="1">
      <c r="B1141" s="41"/>
      <c r="H1141" s="6">
        <v>0</v>
      </c>
    </row>
    <row r="1142" spans="2:8" ht="12.75" hidden="1">
      <c r="B1142" s="41"/>
      <c r="H1142" s="6">
        <v>0</v>
      </c>
    </row>
    <row r="1143" spans="2:8" ht="12.75" hidden="1">
      <c r="B1143" s="41"/>
      <c r="H1143" s="6">
        <v>0</v>
      </c>
    </row>
    <row r="1144" spans="2:8" ht="12.75" hidden="1">
      <c r="B1144" s="41"/>
      <c r="H1144" s="6">
        <v>0</v>
      </c>
    </row>
    <row r="1145" spans="2:8" ht="12.75" hidden="1">
      <c r="B1145" s="41"/>
      <c r="H1145" s="6">
        <v>0</v>
      </c>
    </row>
    <row r="1146" spans="2:8" ht="12.75" hidden="1">
      <c r="B1146" s="41"/>
      <c r="H1146" s="6">
        <v>0</v>
      </c>
    </row>
    <row r="1147" spans="2:8" ht="12.75" hidden="1">
      <c r="B1147" s="41"/>
      <c r="H1147" s="6">
        <v>0</v>
      </c>
    </row>
    <row r="1148" spans="2:8" ht="12.75" hidden="1">
      <c r="B1148" s="41"/>
      <c r="H1148" s="6">
        <v>0</v>
      </c>
    </row>
    <row r="1149" spans="2:8" ht="12.75" hidden="1">
      <c r="B1149" s="41"/>
      <c r="H1149" s="6">
        <v>0</v>
      </c>
    </row>
    <row r="1150" spans="2:8" ht="12.75" hidden="1">
      <c r="B1150" s="41"/>
      <c r="H1150" s="6">
        <v>0</v>
      </c>
    </row>
    <row r="1151" spans="2:8" ht="12.75" hidden="1">
      <c r="B1151" s="41"/>
      <c r="H1151" s="6">
        <v>0</v>
      </c>
    </row>
    <row r="1152" spans="2:8" ht="12.75" hidden="1">
      <c r="B1152" s="41"/>
      <c r="H1152" s="6">
        <v>0</v>
      </c>
    </row>
    <row r="1153" spans="2:8" ht="12.75" hidden="1">
      <c r="B1153" s="41"/>
      <c r="H1153" s="6">
        <v>0</v>
      </c>
    </row>
    <row r="1154" spans="2:8" ht="12.75" hidden="1">
      <c r="B1154" s="41"/>
      <c r="H1154" s="6">
        <v>0</v>
      </c>
    </row>
    <row r="1155" spans="2:8" ht="12.75" hidden="1">
      <c r="B1155" s="41"/>
      <c r="H1155" s="6">
        <v>0</v>
      </c>
    </row>
    <row r="1156" spans="2:8" ht="12.75" hidden="1">
      <c r="B1156" s="41"/>
      <c r="H1156" s="6">
        <v>0</v>
      </c>
    </row>
    <row r="1157" spans="2:8" ht="12.75" hidden="1">
      <c r="B1157" s="41"/>
      <c r="H1157" s="6">
        <v>0</v>
      </c>
    </row>
    <row r="1158" spans="2:8" ht="12.75" hidden="1">
      <c r="B1158" s="41"/>
      <c r="H1158" s="6">
        <v>0</v>
      </c>
    </row>
    <row r="1159" spans="2:8" ht="12.75" hidden="1">
      <c r="B1159" s="41"/>
      <c r="H1159" s="6">
        <v>0</v>
      </c>
    </row>
    <row r="1160" spans="2:8" ht="12.75" hidden="1">
      <c r="B1160" s="41"/>
      <c r="H1160" s="6">
        <v>0</v>
      </c>
    </row>
    <row r="1161" spans="2:8" ht="12.75" hidden="1">
      <c r="B1161" s="41"/>
      <c r="H1161" s="6">
        <v>0</v>
      </c>
    </row>
    <row r="1162" spans="2:8" ht="12.75" hidden="1">
      <c r="B1162" s="41"/>
      <c r="H1162" s="6">
        <v>0</v>
      </c>
    </row>
    <row r="1163" spans="2:8" ht="12.75" hidden="1">
      <c r="B1163" s="41"/>
      <c r="H1163" s="6">
        <v>0</v>
      </c>
    </row>
    <row r="1164" spans="2:8" ht="12.75" hidden="1">
      <c r="B1164" s="41"/>
      <c r="H1164" s="6">
        <v>0</v>
      </c>
    </row>
    <row r="1165" spans="2:8" ht="12.75" hidden="1">
      <c r="B1165" s="41"/>
      <c r="H1165" s="6">
        <v>0</v>
      </c>
    </row>
    <row r="1166" spans="2:8" ht="12.75" hidden="1">
      <c r="B1166" s="41"/>
      <c r="H1166" s="6">
        <v>0</v>
      </c>
    </row>
    <row r="1167" spans="2:8" ht="12.75" hidden="1">
      <c r="B1167" s="41"/>
      <c r="H1167" s="6">
        <v>0</v>
      </c>
    </row>
    <row r="1168" spans="2:8" ht="12.75" hidden="1">
      <c r="B1168" s="41"/>
      <c r="H1168" s="6">
        <v>0</v>
      </c>
    </row>
    <row r="1169" spans="2:8" ht="12.75" hidden="1">
      <c r="B1169" s="41"/>
      <c r="H1169" s="6">
        <v>0</v>
      </c>
    </row>
    <row r="1170" spans="2:8" ht="12.75" hidden="1">
      <c r="B1170" s="41"/>
      <c r="H1170" s="6">
        <v>0</v>
      </c>
    </row>
    <row r="1171" spans="2:8" ht="12.75" hidden="1">
      <c r="B1171" s="41"/>
      <c r="H1171" s="6">
        <v>0</v>
      </c>
    </row>
    <row r="1172" spans="2:8" ht="12.75" hidden="1">
      <c r="B1172" s="41"/>
      <c r="H1172" s="6">
        <v>0</v>
      </c>
    </row>
    <row r="1173" spans="2:8" ht="12.75" hidden="1">
      <c r="B1173" s="41"/>
      <c r="H1173" s="6">
        <v>0</v>
      </c>
    </row>
    <row r="1174" spans="2:8" ht="12.75" hidden="1">
      <c r="B1174" s="41"/>
      <c r="H1174" s="6">
        <v>0</v>
      </c>
    </row>
    <row r="1175" spans="2:8" ht="12.75" hidden="1">
      <c r="B1175" s="41"/>
      <c r="H1175" s="6">
        <v>0</v>
      </c>
    </row>
    <row r="1176" spans="2:8" ht="12.75" hidden="1">
      <c r="B1176" s="41"/>
      <c r="H1176" s="6">
        <v>0</v>
      </c>
    </row>
    <row r="1177" spans="2:8" ht="12.75" hidden="1">
      <c r="B1177" s="41"/>
      <c r="H1177" s="6">
        <v>0</v>
      </c>
    </row>
    <row r="1178" spans="2:8" ht="12.75" hidden="1">
      <c r="B1178" s="41"/>
      <c r="H1178" s="6">
        <v>0</v>
      </c>
    </row>
    <row r="1179" spans="2:8" ht="12.75" hidden="1">
      <c r="B1179" s="41"/>
      <c r="H1179" s="6">
        <v>0</v>
      </c>
    </row>
    <row r="1180" spans="2:8" ht="12.75" hidden="1">
      <c r="B1180" s="41"/>
      <c r="H1180" s="6">
        <v>0</v>
      </c>
    </row>
    <row r="1181" spans="2:8" ht="12.75" hidden="1">
      <c r="B1181" s="41"/>
      <c r="H1181" s="6">
        <v>0</v>
      </c>
    </row>
    <row r="1182" spans="2:8" ht="12.75" hidden="1">
      <c r="B1182" s="41"/>
      <c r="H1182" s="6">
        <v>0</v>
      </c>
    </row>
    <row r="1183" spans="2:8" ht="12.75" hidden="1">
      <c r="B1183" s="41"/>
      <c r="H1183" s="6">
        <v>0</v>
      </c>
    </row>
    <row r="1184" spans="2:8" ht="12.75" hidden="1">
      <c r="B1184" s="41"/>
      <c r="H1184" s="6">
        <v>0</v>
      </c>
    </row>
    <row r="1185" spans="2:8" ht="12.75" hidden="1">
      <c r="B1185" s="41"/>
      <c r="H1185" s="6">
        <v>0</v>
      </c>
    </row>
    <row r="1186" spans="2:8" ht="12.75" hidden="1">
      <c r="B1186" s="41"/>
      <c r="H1186" s="6">
        <v>0</v>
      </c>
    </row>
    <row r="1187" spans="2:8" ht="12.75" hidden="1">
      <c r="B1187" s="41"/>
      <c r="H1187" s="6">
        <v>0</v>
      </c>
    </row>
    <row r="1188" spans="2:8" ht="12.75" hidden="1">
      <c r="B1188" s="41"/>
      <c r="H1188" s="6">
        <v>0</v>
      </c>
    </row>
    <row r="1189" spans="2:8" ht="12.75" hidden="1">
      <c r="B1189" s="41"/>
      <c r="H1189" s="6">
        <v>0</v>
      </c>
    </row>
    <row r="1190" spans="2:8" ht="12.75" hidden="1">
      <c r="B1190" s="41"/>
      <c r="H1190" s="6">
        <v>0</v>
      </c>
    </row>
    <row r="1191" spans="2:8" ht="12.75" hidden="1">
      <c r="B1191" s="41"/>
      <c r="H1191" s="6">
        <v>0</v>
      </c>
    </row>
    <row r="1192" spans="2:8" ht="12.75" hidden="1">
      <c r="B1192" s="41"/>
      <c r="H1192" s="6">
        <v>0</v>
      </c>
    </row>
    <row r="1193" spans="2:8" ht="12.75" hidden="1">
      <c r="B1193" s="41"/>
      <c r="H1193" s="6">
        <v>0</v>
      </c>
    </row>
    <row r="1194" spans="2:8" ht="12.75" hidden="1">
      <c r="B1194" s="41"/>
      <c r="H1194" s="6">
        <v>0</v>
      </c>
    </row>
    <row r="1195" spans="2:8" ht="12.75" hidden="1">
      <c r="B1195" s="41"/>
      <c r="H1195" s="6">
        <v>0</v>
      </c>
    </row>
    <row r="1196" spans="2:8" ht="12.75" hidden="1">
      <c r="B1196" s="41"/>
      <c r="H1196" s="6">
        <v>0</v>
      </c>
    </row>
    <row r="1197" spans="2:8" ht="12.75" hidden="1">
      <c r="B1197" s="41"/>
      <c r="H1197" s="6">
        <v>0</v>
      </c>
    </row>
    <row r="1198" spans="2:8" ht="12.75" hidden="1">
      <c r="B1198" s="41"/>
      <c r="H1198" s="6">
        <v>0</v>
      </c>
    </row>
    <row r="1199" spans="2:8" ht="12.75" hidden="1">
      <c r="B1199" s="41"/>
      <c r="H1199" s="6">
        <v>0</v>
      </c>
    </row>
    <row r="1200" spans="2:8" ht="12.75" hidden="1">
      <c r="B1200" s="41"/>
      <c r="H1200" s="6">
        <v>0</v>
      </c>
    </row>
    <row r="1201" spans="2:8" ht="12.75" hidden="1">
      <c r="B1201" s="41"/>
      <c r="H1201" s="6">
        <v>0</v>
      </c>
    </row>
    <row r="1202" spans="2:8" ht="12.75" hidden="1">
      <c r="B1202" s="41"/>
      <c r="H1202" s="6">
        <v>0</v>
      </c>
    </row>
    <row r="1203" spans="2:8" ht="12.75" hidden="1">
      <c r="B1203" s="41"/>
      <c r="H1203" s="6">
        <v>0</v>
      </c>
    </row>
    <row r="1204" spans="2:8" ht="12.75" hidden="1">
      <c r="B1204" s="41"/>
      <c r="H1204" s="6">
        <v>0</v>
      </c>
    </row>
    <row r="1205" spans="2:8" ht="12.75" hidden="1">
      <c r="B1205" s="41"/>
      <c r="H1205" s="6">
        <v>0</v>
      </c>
    </row>
    <row r="1206" spans="2:8" ht="12.75" hidden="1">
      <c r="B1206" s="41"/>
      <c r="H1206" s="6">
        <v>0</v>
      </c>
    </row>
    <row r="1207" spans="2:8" ht="12.75" hidden="1">
      <c r="B1207" s="41"/>
      <c r="H1207" s="6">
        <v>0</v>
      </c>
    </row>
    <row r="1208" spans="2:8" ht="12.75" hidden="1">
      <c r="B1208" s="41"/>
      <c r="H1208" s="6">
        <v>0</v>
      </c>
    </row>
    <row r="1209" spans="2:8" ht="12.75" hidden="1">
      <c r="B1209" s="41"/>
      <c r="H1209" s="6">
        <v>0</v>
      </c>
    </row>
    <row r="1210" spans="2:8" ht="12.75" hidden="1">
      <c r="B1210" s="41"/>
      <c r="H1210" s="6">
        <v>0</v>
      </c>
    </row>
    <row r="1211" spans="2:8" ht="12.75" hidden="1">
      <c r="B1211" s="41"/>
      <c r="H1211" s="6">
        <v>0</v>
      </c>
    </row>
    <row r="1212" spans="2:8" ht="12.75" hidden="1">
      <c r="B1212" s="41"/>
      <c r="H1212" s="6">
        <v>0</v>
      </c>
    </row>
    <row r="1213" spans="2:8" ht="12.75" hidden="1">
      <c r="B1213" s="41"/>
      <c r="H1213" s="6">
        <v>0</v>
      </c>
    </row>
    <row r="1214" spans="2:8" ht="12.75" hidden="1">
      <c r="B1214" s="41"/>
      <c r="H1214" s="6">
        <v>0</v>
      </c>
    </row>
    <row r="1215" spans="2:8" ht="12.75" hidden="1">
      <c r="B1215" s="41"/>
      <c r="H1215" s="6">
        <v>0</v>
      </c>
    </row>
    <row r="1216" spans="2:8" ht="12.75" hidden="1">
      <c r="B1216" s="41"/>
      <c r="H1216" s="6">
        <v>0</v>
      </c>
    </row>
    <row r="1217" spans="2:8" ht="12.75" hidden="1">
      <c r="B1217" s="41"/>
      <c r="H1217" s="6">
        <v>0</v>
      </c>
    </row>
    <row r="1218" spans="2:8" ht="12.75" hidden="1">
      <c r="B1218" s="41"/>
      <c r="H1218" s="6">
        <v>0</v>
      </c>
    </row>
    <row r="1219" spans="2:8" ht="12.75" hidden="1">
      <c r="B1219" s="41"/>
      <c r="H1219" s="6">
        <v>0</v>
      </c>
    </row>
    <row r="1220" spans="2:8" ht="12.75" hidden="1">
      <c r="B1220" s="41"/>
      <c r="H1220" s="6">
        <v>0</v>
      </c>
    </row>
    <row r="1221" spans="2:8" ht="12.75" hidden="1">
      <c r="B1221" s="41"/>
      <c r="H1221" s="6">
        <v>0</v>
      </c>
    </row>
    <row r="1222" spans="2:8" ht="12.75" hidden="1">
      <c r="B1222" s="41"/>
      <c r="H1222" s="6">
        <v>0</v>
      </c>
    </row>
    <row r="1223" spans="2:8" ht="12.75" hidden="1">
      <c r="B1223" s="41"/>
      <c r="H1223" s="6">
        <v>0</v>
      </c>
    </row>
    <row r="1224" spans="2:8" ht="12.75" hidden="1">
      <c r="B1224" s="41"/>
      <c r="H1224" s="6">
        <v>0</v>
      </c>
    </row>
    <row r="1225" spans="2:8" ht="12.75" hidden="1">
      <c r="B1225" s="41"/>
      <c r="H1225" s="6">
        <v>0</v>
      </c>
    </row>
    <row r="1226" spans="2:8" ht="12.75" hidden="1">
      <c r="B1226" s="41"/>
      <c r="H1226" s="6">
        <v>0</v>
      </c>
    </row>
    <row r="1227" spans="2:8" ht="12.75" hidden="1">
      <c r="B1227" s="41"/>
      <c r="H1227" s="6">
        <v>0</v>
      </c>
    </row>
    <row r="1228" spans="2:8" ht="12.75" hidden="1">
      <c r="B1228" s="41"/>
      <c r="H1228" s="6">
        <v>0</v>
      </c>
    </row>
    <row r="1229" spans="2:8" ht="12.75" hidden="1">
      <c r="B1229" s="41"/>
      <c r="H1229" s="6">
        <v>0</v>
      </c>
    </row>
    <row r="1230" spans="2:8" ht="12.75" hidden="1">
      <c r="B1230" s="41"/>
      <c r="H1230" s="6">
        <v>0</v>
      </c>
    </row>
    <row r="1231" spans="2:8" ht="12.75" hidden="1">
      <c r="B1231" s="41"/>
      <c r="H1231" s="6">
        <v>0</v>
      </c>
    </row>
    <row r="1232" spans="2:8" ht="12.75" hidden="1">
      <c r="B1232" s="41"/>
      <c r="H1232" s="6">
        <v>0</v>
      </c>
    </row>
    <row r="1233" spans="2:8" ht="12.75" hidden="1">
      <c r="B1233" s="41"/>
      <c r="H1233" s="330">
        <v>0</v>
      </c>
    </row>
    <row r="1234" spans="2:8" ht="13.5" hidden="1" thickBot="1">
      <c r="B1234" s="41"/>
      <c r="H1234" s="331">
        <v>0</v>
      </c>
    </row>
    <row r="1235" spans="2:8" ht="13.5" hidden="1" thickBot="1">
      <c r="B1235" s="332"/>
      <c r="H1235" s="7"/>
    </row>
    <row r="1236" spans="2:8" ht="13.5" hidden="1" thickBot="1">
      <c r="B1236" s="333" t="e">
        <v>#REF!</v>
      </c>
      <c r="H1236" s="7"/>
    </row>
    <row r="1237" spans="2:8" ht="12.75" hidden="1">
      <c r="B1237" s="334"/>
      <c r="H1237" s="7"/>
    </row>
    <row r="1238" spans="1:9" ht="13.5" hidden="1" thickBot="1">
      <c r="A1238" s="335"/>
      <c r="B1238" s="333"/>
      <c r="C1238" s="335"/>
      <c r="D1238" s="335"/>
      <c r="E1238" s="335"/>
      <c r="F1238" s="336"/>
      <c r="G1238" s="395"/>
      <c r="H1238" s="331"/>
      <c r="I1238" s="337"/>
    </row>
    <row r="1239" ht="12.75" hidden="1">
      <c r="B1239" s="41"/>
    </row>
    <row r="1240" spans="2:5" ht="12.75" hidden="1">
      <c r="B1240" s="41">
        <v>0</v>
      </c>
      <c r="C1240" s="1" t="s">
        <v>0</v>
      </c>
      <c r="E1240" s="1" t="s">
        <v>820</v>
      </c>
    </row>
    <row r="1241" spans="2:5" ht="12.75" hidden="1">
      <c r="B1241" s="41">
        <v>0</v>
      </c>
      <c r="C1241" s="1" t="s">
        <v>1</v>
      </c>
      <c r="E1241" s="1" t="s">
        <v>820</v>
      </c>
    </row>
    <row r="1242" ht="12.75" hidden="1">
      <c r="B1242" s="41"/>
    </row>
    <row r="1243" ht="12.75" hidden="1">
      <c r="B1243" s="41"/>
    </row>
    <row r="1244" ht="12.75" hidden="1">
      <c r="B1244" s="41">
        <v>0</v>
      </c>
    </row>
    <row r="1245" ht="12.75" hidden="1">
      <c r="B1245" s="41">
        <v>0</v>
      </c>
    </row>
    <row r="1246" ht="12.75" hidden="1">
      <c r="B1246" s="41">
        <v>0</v>
      </c>
    </row>
    <row r="1247" ht="12.75" hidden="1">
      <c r="B1247" s="41">
        <v>0</v>
      </c>
    </row>
    <row r="1248" ht="12.75" hidden="1">
      <c r="B1248" s="41">
        <v>0</v>
      </c>
    </row>
    <row r="1249" ht="12.75" hidden="1">
      <c r="B1249" s="41">
        <v>0</v>
      </c>
    </row>
    <row r="1250" ht="12.75" hidden="1">
      <c r="B1250" s="41">
        <v>0</v>
      </c>
    </row>
    <row r="1251" ht="12.75" hidden="1">
      <c r="B1251" s="41">
        <v>0</v>
      </c>
    </row>
    <row r="1252" ht="12.75" hidden="1">
      <c r="B1252" s="41">
        <v>0</v>
      </c>
    </row>
    <row r="1253" ht="12.75" hidden="1">
      <c r="B1253" s="41">
        <v>0</v>
      </c>
    </row>
    <row r="1254" ht="12.75" hidden="1">
      <c r="B1254" s="41">
        <v>0</v>
      </c>
    </row>
    <row r="1255" ht="12.75" hidden="1">
      <c r="B1255" s="41">
        <v>0</v>
      </c>
    </row>
    <row r="1256" ht="12.75" hidden="1">
      <c r="B1256" s="41">
        <v>0</v>
      </c>
    </row>
    <row r="1257" ht="12.75" hidden="1">
      <c r="B1257" s="41">
        <v>0</v>
      </c>
    </row>
    <row r="1258" ht="12.75" hidden="1">
      <c r="B1258" s="41"/>
    </row>
    <row r="1259" ht="13.5" hidden="1" thickBot="1">
      <c r="B1259" s="333"/>
    </row>
    <row r="1260" ht="13.5" hidden="1" thickBot="1">
      <c r="B1260" s="338"/>
    </row>
    <row r="1261" ht="12.75">
      <c r="B1261" s="41"/>
    </row>
    <row r="1262" spans="1:13" s="231" customFormat="1" ht="12.75">
      <c r="A1262" s="339"/>
      <c r="B1262" s="340"/>
      <c r="C1262" s="339"/>
      <c r="D1262" s="339"/>
      <c r="E1262" s="339"/>
      <c r="F1262" s="341"/>
      <c r="G1262" s="347"/>
      <c r="H1262" s="288"/>
      <c r="I1262" s="342"/>
      <c r="J1262" s="284"/>
      <c r="M1262" s="343"/>
    </row>
    <row r="1263" spans="1:13" s="249" customFormat="1" ht="12.75">
      <c r="A1263" s="245"/>
      <c r="B1263" s="353"/>
      <c r="C1263" s="245"/>
      <c r="D1263" s="246" t="s">
        <v>824</v>
      </c>
      <c r="E1263" s="245"/>
      <c r="F1263" s="247"/>
      <c r="G1263" s="396"/>
      <c r="H1263" s="248"/>
      <c r="I1263" s="354"/>
      <c r="J1263" s="284"/>
      <c r="M1263" s="252"/>
    </row>
    <row r="1264" spans="1:11" s="358" customFormat="1" ht="12.75">
      <c r="A1264" s="246" t="s">
        <v>815</v>
      </c>
      <c r="B1264" s="248"/>
      <c r="C1264" s="355"/>
      <c r="D1264" s="246"/>
      <c r="E1264" s="246"/>
      <c r="F1264" s="356"/>
      <c r="G1264" s="356"/>
      <c r="H1264" s="248"/>
      <c r="I1264" s="357"/>
      <c r="J1264" s="248"/>
      <c r="K1264" s="250"/>
    </row>
    <row r="1265" spans="1:11" s="358" customFormat="1" ht="12.75">
      <c r="A1265" s="246"/>
      <c r="B1265" s="248"/>
      <c r="C1265" s="246"/>
      <c r="D1265" s="246"/>
      <c r="E1265" s="246" t="s">
        <v>839</v>
      </c>
      <c r="F1265" s="356"/>
      <c r="G1265" s="356"/>
      <c r="H1265" s="248"/>
      <c r="I1265" s="357"/>
      <c r="K1265" s="250"/>
    </row>
    <row r="1266" spans="1:13" s="358" customFormat="1" ht="12.75">
      <c r="A1266" s="246"/>
      <c r="B1266" s="359">
        <v>-5411645</v>
      </c>
      <c r="C1266" s="248" t="s">
        <v>817</v>
      </c>
      <c r="D1266" s="246"/>
      <c r="E1266" s="246" t="s">
        <v>821</v>
      </c>
      <c r="F1266" s="356"/>
      <c r="G1266" s="356"/>
      <c r="H1266" s="248">
        <v>5411645</v>
      </c>
      <c r="I1266" s="361">
        <v>8250000</v>
      </c>
      <c r="K1266" s="360"/>
      <c r="M1266" s="428">
        <v>0.6559569696969697</v>
      </c>
    </row>
    <row r="1267" spans="1:13" s="358" customFormat="1" ht="12.75">
      <c r="A1267" s="246"/>
      <c r="B1267" s="359">
        <v>-5411645</v>
      </c>
      <c r="C1267" s="355" t="s">
        <v>819</v>
      </c>
      <c r="D1267" s="246"/>
      <c r="E1267" s="246"/>
      <c r="F1267" s="356"/>
      <c r="G1267" s="356" t="s">
        <v>114</v>
      </c>
      <c r="H1267" s="248">
        <v>0</v>
      </c>
      <c r="I1267" s="361">
        <v>-11158.030927835052</v>
      </c>
      <c r="K1267" s="250"/>
      <c r="M1267" s="248">
        <v>656</v>
      </c>
    </row>
    <row r="1268" ht="12.75">
      <c r="F1268" s="61"/>
    </row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83"/>
  <sheetViews>
    <sheetView tabSelected="1" workbookViewId="0" topLeftCell="A1">
      <pane ySplit="5" topLeftCell="BM1099" activePane="bottomLeft" state="frozen"/>
      <selection pane="topLeft" activeCell="A1" sqref="A1"/>
      <selection pane="bottomLeft" activeCell="A1104" sqref="A1104:IV1104"/>
    </sheetView>
  </sheetViews>
  <sheetFormatPr defaultColWidth="9.140625" defaultRowHeight="12.75" zeroHeight="1"/>
  <cols>
    <col min="1" max="1" width="5.140625" style="1" customWidth="1"/>
    <col min="2" max="2" width="11.4218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61" customWidth="1"/>
    <col min="8" max="8" width="10.140625" style="6" customWidth="1"/>
    <col min="9" max="9" width="11.2812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8"/>
      <c r="B1" s="10"/>
      <c r="C1" s="11"/>
      <c r="D1" s="11"/>
      <c r="E1" s="12"/>
      <c r="F1" s="11"/>
      <c r="G1" s="375"/>
      <c r="H1" s="10"/>
      <c r="I1" s="4"/>
    </row>
    <row r="2" spans="1:9" ht="17.25" customHeight="1">
      <c r="A2" s="13"/>
      <c r="B2" s="429" t="s">
        <v>778</v>
      </c>
      <c r="C2" s="429"/>
      <c r="D2" s="429"/>
      <c r="E2" s="429"/>
      <c r="F2" s="429"/>
      <c r="G2" s="429"/>
      <c r="H2" s="429"/>
      <c r="I2" s="22"/>
    </row>
    <row r="3" spans="1:9" s="17" customFormat="1" ht="18" customHeight="1">
      <c r="A3" s="14"/>
      <c r="B3" s="15"/>
      <c r="C3" s="15"/>
      <c r="D3" s="15"/>
      <c r="E3" s="15"/>
      <c r="F3" s="15"/>
      <c r="G3" s="376"/>
      <c r="H3" s="15"/>
      <c r="I3" s="16"/>
    </row>
    <row r="4" spans="1:9" ht="15" customHeight="1">
      <c r="A4" s="13"/>
      <c r="B4" s="20" t="s">
        <v>2</v>
      </c>
      <c r="C4" s="19" t="s">
        <v>8</v>
      </c>
      <c r="D4" s="19" t="s">
        <v>3</v>
      </c>
      <c r="E4" s="19" t="s">
        <v>9</v>
      </c>
      <c r="F4" s="19" t="s">
        <v>4</v>
      </c>
      <c r="G4" s="377" t="s">
        <v>6</v>
      </c>
      <c r="H4" s="20" t="s">
        <v>5</v>
      </c>
      <c r="I4" s="21" t="s">
        <v>7</v>
      </c>
    </row>
    <row r="5" spans="1:13" ht="18.75" customHeight="1">
      <c r="A5" s="24"/>
      <c r="B5" s="24" t="s">
        <v>658</v>
      </c>
      <c r="C5" s="24"/>
      <c r="D5" s="24"/>
      <c r="E5" s="24"/>
      <c r="F5" s="28"/>
      <c r="G5" s="378"/>
      <c r="H5" s="25">
        <v>0</v>
      </c>
      <c r="I5" s="26">
        <v>470</v>
      </c>
      <c r="K5" t="s">
        <v>10</v>
      </c>
      <c r="L5" t="s">
        <v>11</v>
      </c>
      <c r="M5" s="2">
        <v>470</v>
      </c>
    </row>
    <row r="6" spans="2:13" ht="12.75">
      <c r="B6" s="29"/>
      <c r="C6" s="14"/>
      <c r="D6" s="14"/>
      <c r="E6" s="14"/>
      <c r="F6" s="30"/>
      <c r="H6" s="6">
        <f>H5-B6</f>
        <v>0</v>
      </c>
      <c r="I6" s="23">
        <f>+B6/M6</f>
        <v>0</v>
      </c>
      <c r="M6" s="2">
        <v>470</v>
      </c>
    </row>
    <row r="7" spans="4:13" ht="12.75">
      <c r="D7" s="14"/>
      <c r="F7" s="45"/>
      <c r="H7" s="6">
        <f>H6-B7</f>
        <v>0</v>
      </c>
      <c r="I7" s="23">
        <f>+B7/M7</f>
        <v>0</v>
      </c>
      <c r="M7" s="2">
        <v>470</v>
      </c>
    </row>
    <row r="8" spans="2:13" ht="12.75">
      <c r="B8" s="29"/>
      <c r="D8" s="14"/>
      <c r="F8" s="45"/>
      <c r="G8" s="124"/>
      <c r="H8" s="6">
        <f>H7-B8</f>
        <v>0</v>
      </c>
      <c r="I8" s="23">
        <f>+B8/M8</f>
        <v>0</v>
      </c>
      <c r="M8" s="2">
        <v>470</v>
      </c>
    </row>
    <row r="9" spans="1:13" s="17" customFormat="1" ht="12.75">
      <c r="A9" s="46"/>
      <c r="B9" s="47" t="s">
        <v>12</v>
      </c>
      <c r="C9" s="48"/>
      <c r="D9" s="48" t="s">
        <v>13</v>
      </c>
      <c r="E9" s="48" t="s">
        <v>14</v>
      </c>
      <c r="F9" s="49"/>
      <c r="G9" s="50"/>
      <c r="H9" s="47"/>
      <c r="I9" s="51" t="s">
        <v>15</v>
      </c>
      <c r="J9" s="52"/>
      <c r="K9" s="40"/>
      <c r="M9" s="2">
        <v>470</v>
      </c>
    </row>
    <row r="10" spans="1:13" s="17" customFormat="1" ht="12.75">
      <c r="A10" s="46"/>
      <c r="B10" s="47">
        <f>+B22</f>
        <v>1208765</v>
      </c>
      <c r="C10" s="53"/>
      <c r="D10" s="48" t="s">
        <v>16</v>
      </c>
      <c r="E10" s="54" t="s">
        <v>17</v>
      </c>
      <c r="F10" s="55"/>
      <c r="G10" s="56"/>
      <c r="H10" s="57">
        <f aca="true" t="shared" si="0" ref="H10:H16">+B10</f>
        <v>1208765</v>
      </c>
      <c r="I10" s="58">
        <f aca="true" t="shared" si="1" ref="I10:I17">+B10/M10</f>
        <v>2571.840425531915</v>
      </c>
      <c r="J10" s="40"/>
      <c r="K10" s="40"/>
      <c r="L10" s="40"/>
      <c r="M10" s="2">
        <v>470</v>
      </c>
    </row>
    <row r="11" spans="1:13" s="17" customFormat="1" ht="12.75">
      <c r="A11" s="46"/>
      <c r="B11" s="47">
        <f>+B570</f>
        <v>469500</v>
      </c>
      <c r="C11" s="53"/>
      <c r="D11" s="48" t="s">
        <v>18</v>
      </c>
      <c r="E11" s="54" t="s">
        <v>19</v>
      </c>
      <c r="F11" s="55"/>
      <c r="G11" s="56"/>
      <c r="H11" s="57">
        <f t="shared" si="0"/>
        <v>469500</v>
      </c>
      <c r="I11" s="58">
        <f t="shared" si="1"/>
        <v>998.936170212766</v>
      </c>
      <c r="J11" s="40"/>
      <c r="K11" s="40"/>
      <c r="L11" s="40"/>
      <c r="M11" s="2">
        <v>470</v>
      </c>
    </row>
    <row r="12" spans="1:13" s="17" customFormat="1" ht="12.75">
      <c r="A12" s="46"/>
      <c r="B12" s="47">
        <f>+B623</f>
        <v>1948070</v>
      </c>
      <c r="C12" s="53"/>
      <c r="D12" s="48" t="s">
        <v>20</v>
      </c>
      <c r="E12" s="54" t="s">
        <v>21</v>
      </c>
      <c r="F12" s="55"/>
      <c r="G12" s="56"/>
      <c r="H12" s="57">
        <f t="shared" si="0"/>
        <v>1948070</v>
      </c>
      <c r="I12" s="58">
        <f>+B12/M12</f>
        <v>4144.829787234043</v>
      </c>
      <c r="J12" s="40"/>
      <c r="K12" s="40"/>
      <c r="L12" s="40"/>
      <c r="M12" s="2">
        <v>470</v>
      </c>
    </row>
    <row r="13" spans="1:13" s="17" customFormat="1" ht="12.75">
      <c r="A13" s="46"/>
      <c r="B13" s="47">
        <f>+B935</f>
        <v>1258325</v>
      </c>
      <c r="C13" s="53"/>
      <c r="D13" s="48" t="s">
        <v>22</v>
      </c>
      <c r="E13" s="54" t="s">
        <v>23</v>
      </c>
      <c r="F13" s="55"/>
      <c r="G13" s="56"/>
      <c r="H13" s="57">
        <f t="shared" si="0"/>
        <v>1258325</v>
      </c>
      <c r="I13" s="58">
        <f t="shared" si="1"/>
        <v>2677.2872340425533</v>
      </c>
      <c r="J13" s="40"/>
      <c r="K13" s="40"/>
      <c r="L13" s="40"/>
      <c r="M13" s="2">
        <v>470</v>
      </c>
    </row>
    <row r="14" spans="1:13" s="17" customFormat="1" ht="12.75">
      <c r="A14" s="46"/>
      <c r="B14" s="47">
        <f>+B1185</f>
        <v>251300</v>
      </c>
      <c r="C14" s="53"/>
      <c r="D14" s="48" t="s">
        <v>24</v>
      </c>
      <c r="E14" s="54" t="s">
        <v>776</v>
      </c>
      <c r="F14" s="55"/>
      <c r="G14" s="56"/>
      <c r="H14" s="57">
        <f t="shared" si="0"/>
        <v>251300</v>
      </c>
      <c r="I14" s="58">
        <f t="shared" si="1"/>
        <v>534.6808510638298</v>
      </c>
      <c r="J14" s="40"/>
      <c r="K14" s="40"/>
      <c r="L14" s="40"/>
      <c r="M14" s="2">
        <v>470</v>
      </c>
    </row>
    <row r="15" spans="1:13" s="17" customFormat="1" ht="12.75">
      <c r="A15" s="46"/>
      <c r="B15" s="47">
        <f>+B1234</f>
        <v>902100</v>
      </c>
      <c r="C15" s="53"/>
      <c r="D15" s="48" t="s">
        <v>25</v>
      </c>
      <c r="E15" s="53" t="s">
        <v>26</v>
      </c>
      <c r="F15" s="55"/>
      <c r="G15" s="56" t="s">
        <v>27</v>
      </c>
      <c r="H15" s="57">
        <f t="shared" si="0"/>
        <v>902100</v>
      </c>
      <c r="I15" s="58">
        <f t="shared" si="1"/>
        <v>1919.3617021276596</v>
      </c>
      <c r="J15" s="40"/>
      <c r="K15" s="40"/>
      <c r="L15" s="40"/>
      <c r="M15" s="2">
        <v>470</v>
      </c>
    </row>
    <row r="16" spans="1:13" s="17" customFormat="1" ht="12.75">
      <c r="A16" s="46"/>
      <c r="B16" s="47">
        <f>+B1291</f>
        <v>1815387</v>
      </c>
      <c r="C16" s="53"/>
      <c r="D16" s="48" t="s">
        <v>28</v>
      </c>
      <c r="E16" s="53"/>
      <c r="F16" s="55"/>
      <c r="G16" s="56"/>
      <c r="H16" s="57">
        <f t="shared" si="0"/>
        <v>1815387</v>
      </c>
      <c r="I16" s="58">
        <f t="shared" si="1"/>
        <v>3862.5255319148937</v>
      </c>
      <c r="J16" s="40"/>
      <c r="K16" s="40"/>
      <c r="L16" s="40"/>
      <c r="M16" s="2">
        <v>470</v>
      </c>
    </row>
    <row r="17" spans="1:13" ht="12.75">
      <c r="A17" s="59"/>
      <c r="B17" s="47">
        <f>SUM(B10:B16)</f>
        <v>7853447</v>
      </c>
      <c r="C17" s="48" t="s">
        <v>777</v>
      </c>
      <c r="D17" s="53"/>
      <c r="E17" s="53"/>
      <c r="F17" s="55"/>
      <c r="G17" s="56"/>
      <c r="H17" s="57">
        <v>0</v>
      </c>
      <c r="I17" s="58">
        <f t="shared" si="1"/>
        <v>16709.46170212766</v>
      </c>
      <c r="J17" s="2"/>
      <c r="K17" s="2"/>
      <c r="L17" s="2"/>
      <c r="M17" s="2">
        <v>470</v>
      </c>
    </row>
    <row r="18" spans="2:13" ht="12.75">
      <c r="B18" s="41"/>
      <c r="F18" s="60"/>
      <c r="I18" s="23"/>
      <c r="M18" s="2">
        <v>470</v>
      </c>
    </row>
    <row r="19" spans="1:13" s="70" customFormat="1" ht="13.5" thickBot="1">
      <c r="A19" s="62"/>
      <c r="B19" s="63">
        <f>+B22+B570+B623+B935+B1185+B1234+B1291</f>
        <v>7853447</v>
      </c>
      <c r="C19" s="64" t="s">
        <v>29</v>
      </c>
      <c r="D19" s="65"/>
      <c r="E19" s="65"/>
      <c r="F19" s="66"/>
      <c r="G19" s="67"/>
      <c r="H19" s="68"/>
      <c r="I19" s="69"/>
      <c r="M19" s="2">
        <v>470</v>
      </c>
    </row>
    <row r="20" spans="4:13" ht="12.75">
      <c r="D20" s="14"/>
      <c r="F20" s="45"/>
      <c r="I20" s="23"/>
      <c r="M20" s="2">
        <v>470</v>
      </c>
    </row>
    <row r="21" spans="4:13" ht="12.75">
      <c r="D21" s="14"/>
      <c r="F21" s="45"/>
      <c r="I21" s="23"/>
      <c r="M21" s="2">
        <v>470</v>
      </c>
    </row>
    <row r="22" spans="1:13" s="70" customFormat="1" ht="13.5" thickBot="1">
      <c r="A22" s="62"/>
      <c r="B22" s="71">
        <f>+B25+B63+B102+B123+B161+B201+B214+B231+B270+B307+B342+B360+B413+B444+B470+B504+B565</f>
        <v>1208765</v>
      </c>
      <c r="C22" s="62"/>
      <c r="D22" s="72" t="s">
        <v>16</v>
      </c>
      <c r="E22" s="65"/>
      <c r="F22" s="66"/>
      <c r="G22" s="67"/>
      <c r="H22" s="73">
        <f>H21-B22</f>
        <v>-1208765</v>
      </c>
      <c r="I22" s="69">
        <f>+B22/M22</f>
        <v>2571.840425531915</v>
      </c>
      <c r="M22" s="2">
        <v>470</v>
      </c>
    </row>
    <row r="23" spans="4:13" ht="12.75">
      <c r="D23" s="14"/>
      <c r="F23" s="45"/>
      <c r="H23" s="6">
        <v>0</v>
      </c>
      <c r="I23" s="23">
        <f>+B23/M23</f>
        <v>0</v>
      </c>
      <c r="M23" s="2">
        <v>470</v>
      </c>
    </row>
    <row r="24" spans="4:13" ht="12.75">
      <c r="D24" s="14"/>
      <c r="F24" s="45"/>
      <c r="H24" s="6">
        <f>H23-B24</f>
        <v>0</v>
      </c>
      <c r="I24" s="23">
        <f>+B24/M24</f>
        <v>0</v>
      </c>
      <c r="M24" s="2">
        <v>470</v>
      </c>
    </row>
    <row r="25" spans="1:13" s="81" customFormat="1" ht="12.75">
      <c r="A25" s="13"/>
      <c r="B25" s="74">
        <f>+B30+B36+B42+B48+B54+B58</f>
        <v>38450</v>
      </c>
      <c r="C25" s="75" t="s">
        <v>30</v>
      </c>
      <c r="D25" s="76" t="s">
        <v>31</v>
      </c>
      <c r="E25" s="75" t="s">
        <v>32</v>
      </c>
      <c r="F25" s="77" t="s">
        <v>33</v>
      </c>
      <c r="G25" s="78" t="s">
        <v>34</v>
      </c>
      <c r="H25" s="79"/>
      <c r="I25" s="80">
        <f>+B25/M25</f>
        <v>81.80851063829788</v>
      </c>
      <c r="J25" s="80"/>
      <c r="K25" s="80"/>
      <c r="M25" s="2">
        <v>470</v>
      </c>
    </row>
    <row r="26" spans="2:13" ht="12.75">
      <c r="B26" s="82"/>
      <c r="D26" s="14"/>
      <c r="F26" s="45"/>
      <c r="H26" s="6">
        <f aca="true" t="shared" si="2" ref="H26:H73">H25-B26</f>
        <v>0</v>
      </c>
      <c r="I26" s="23">
        <f aca="true" t="shared" si="3" ref="I26:I87">+B26/M26</f>
        <v>0</v>
      </c>
      <c r="M26" s="2">
        <v>470</v>
      </c>
    </row>
    <row r="27" spans="2:13" ht="12.75">
      <c r="B27" s="82">
        <v>2500</v>
      </c>
      <c r="C27" s="14" t="s">
        <v>35</v>
      </c>
      <c r="D27" s="1" t="s">
        <v>16</v>
      </c>
      <c r="E27" s="1" t="s">
        <v>36</v>
      </c>
      <c r="F27" s="45" t="s">
        <v>37</v>
      </c>
      <c r="G27" s="61" t="s">
        <v>38</v>
      </c>
      <c r="H27" s="6">
        <f t="shared" si="2"/>
        <v>-2500</v>
      </c>
      <c r="I27" s="23">
        <v>5</v>
      </c>
      <c r="K27" t="s">
        <v>35</v>
      </c>
      <c r="L27">
        <v>1</v>
      </c>
      <c r="M27" s="2">
        <v>470</v>
      </c>
    </row>
    <row r="28" spans="2:13" ht="12.75">
      <c r="B28" s="82">
        <v>3000</v>
      </c>
      <c r="C28" s="14" t="s">
        <v>35</v>
      </c>
      <c r="D28" s="1" t="s">
        <v>16</v>
      </c>
      <c r="E28" s="1" t="s">
        <v>39</v>
      </c>
      <c r="F28" s="45" t="s">
        <v>40</v>
      </c>
      <c r="G28" s="61" t="s">
        <v>38</v>
      </c>
      <c r="H28" s="6">
        <f t="shared" si="2"/>
        <v>-5500</v>
      </c>
      <c r="I28" s="23">
        <v>6</v>
      </c>
      <c r="K28" t="s">
        <v>35</v>
      </c>
      <c r="L28">
        <v>1</v>
      </c>
      <c r="M28" s="2">
        <v>470</v>
      </c>
    </row>
    <row r="29" spans="2:13" ht="12.75">
      <c r="B29" s="82">
        <v>2500</v>
      </c>
      <c r="C29" s="14" t="s">
        <v>35</v>
      </c>
      <c r="D29" s="1" t="s">
        <v>16</v>
      </c>
      <c r="E29" s="1" t="s">
        <v>36</v>
      </c>
      <c r="F29" s="45" t="s">
        <v>41</v>
      </c>
      <c r="G29" s="61" t="s">
        <v>42</v>
      </c>
      <c r="H29" s="6">
        <f t="shared" si="2"/>
        <v>-8000</v>
      </c>
      <c r="I29" s="23">
        <v>5</v>
      </c>
      <c r="K29" t="s">
        <v>35</v>
      </c>
      <c r="L29">
        <v>1</v>
      </c>
      <c r="M29" s="2">
        <v>470</v>
      </c>
    </row>
    <row r="30" spans="1:13" s="81" customFormat="1" ht="12.75">
      <c r="A30" s="13"/>
      <c r="B30" s="74">
        <f>SUM(B27:B29)</f>
        <v>8000</v>
      </c>
      <c r="C30" s="13" t="s">
        <v>35</v>
      </c>
      <c r="D30" s="13"/>
      <c r="E30" s="13"/>
      <c r="F30" s="83"/>
      <c r="G30" s="127"/>
      <c r="H30" s="84">
        <v>0</v>
      </c>
      <c r="I30" s="80">
        <f t="shared" si="3"/>
        <v>17.02127659574468</v>
      </c>
      <c r="M30" s="2">
        <v>470</v>
      </c>
    </row>
    <row r="31" spans="2:13" ht="12.75">
      <c r="B31" s="82"/>
      <c r="D31" s="14"/>
      <c r="F31" s="45"/>
      <c r="H31" s="6">
        <f t="shared" si="2"/>
        <v>0</v>
      </c>
      <c r="I31" s="23">
        <f t="shared" si="3"/>
        <v>0</v>
      </c>
      <c r="M31" s="2">
        <v>470</v>
      </c>
    </row>
    <row r="32" spans="2:13" ht="12.75">
      <c r="B32" s="82"/>
      <c r="D32" s="14"/>
      <c r="F32" s="45"/>
      <c r="H32" s="6">
        <f t="shared" si="2"/>
        <v>0</v>
      </c>
      <c r="I32" s="23">
        <f t="shared" si="3"/>
        <v>0</v>
      </c>
      <c r="M32" s="2">
        <v>470</v>
      </c>
    </row>
    <row r="33" spans="2:13" ht="12.75">
      <c r="B33" s="85">
        <v>2000</v>
      </c>
      <c r="C33" s="14" t="s">
        <v>43</v>
      </c>
      <c r="D33" s="14" t="s">
        <v>44</v>
      </c>
      <c r="E33" s="35" t="s">
        <v>45</v>
      </c>
      <c r="F33" s="45" t="s">
        <v>46</v>
      </c>
      <c r="G33" s="379" t="s">
        <v>38</v>
      </c>
      <c r="H33" s="6">
        <f t="shared" si="2"/>
        <v>-2000</v>
      </c>
      <c r="I33" s="23">
        <f t="shared" si="3"/>
        <v>4.25531914893617</v>
      </c>
      <c r="K33" t="s">
        <v>36</v>
      </c>
      <c r="L33">
        <v>1</v>
      </c>
      <c r="M33" s="2">
        <v>470</v>
      </c>
    </row>
    <row r="34" spans="2:13" ht="12.75">
      <c r="B34" s="85">
        <v>1500</v>
      </c>
      <c r="C34" s="1" t="s">
        <v>47</v>
      </c>
      <c r="D34" s="14" t="s">
        <v>44</v>
      </c>
      <c r="E34" s="1" t="s">
        <v>45</v>
      </c>
      <c r="F34" s="45" t="s">
        <v>48</v>
      </c>
      <c r="G34" s="61" t="s">
        <v>49</v>
      </c>
      <c r="H34" s="6">
        <f t="shared" si="2"/>
        <v>-3500</v>
      </c>
      <c r="I34" s="23">
        <f t="shared" si="3"/>
        <v>3.1914893617021276</v>
      </c>
      <c r="K34" t="s">
        <v>36</v>
      </c>
      <c r="L34">
        <v>1</v>
      </c>
      <c r="M34" s="2">
        <v>470</v>
      </c>
    </row>
    <row r="35" spans="2:13" ht="12.75">
      <c r="B35" s="85">
        <v>2000</v>
      </c>
      <c r="C35" s="1" t="s">
        <v>50</v>
      </c>
      <c r="D35" s="14" t="s">
        <v>44</v>
      </c>
      <c r="E35" s="1" t="s">
        <v>45</v>
      </c>
      <c r="F35" s="45" t="s">
        <v>51</v>
      </c>
      <c r="G35" s="61" t="s">
        <v>49</v>
      </c>
      <c r="H35" s="6">
        <f>H34-B35</f>
        <v>-5500</v>
      </c>
      <c r="I35" s="23">
        <f>+B35/M35</f>
        <v>4.25531914893617</v>
      </c>
      <c r="K35" t="s">
        <v>36</v>
      </c>
      <c r="L35">
        <v>1</v>
      </c>
      <c r="M35" s="2">
        <v>470</v>
      </c>
    </row>
    <row r="36" spans="1:13" s="81" customFormat="1" ht="12.75">
      <c r="A36" s="13"/>
      <c r="B36" s="74">
        <f>SUM(B33:B35)</f>
        <v>5500</v>
      </c>
      <c r="C36" s="13" t="s">
        <v>52</v>
      </c>
      <c r="D36" s="13"/>
      <c r="E36" s="13"/>
      <c r="F36" s="83"/>
      <c r="G36" s="127"/>
      <c r="H36" s="84">
        <v>0</v>
      </c>
      <c r="I36" s="80">
        <f t="shared" si="3"/>
        <v>11.702127659574469</v>
      </c>
      <c r="M36" s="2">
        <v>470</v>
      </c>
    </row>
    <row r="37" spans="2:13" ht="12.75">
      <c r="B37" s="82"/>
      <c r="D37" s="14"/>
      <c r="F37" s="45"/>
      <c r="H37" s="6">
        <f t="shared" si="2"/>
        <v>0</v>
      </c>
      <c r="I37" s="23">
        <f t="shared" si="3"/>
        <v>0</v>
      </c>
      <c r="M37" s="2">
        <v>470</v>
      </c>
    </row>
    <row r="38" spans="2:13" ht="12.75">
      <c r="B38" s="82"/>
      <c r="D38" s="14"/>
      <c r="F38" s="45"/>
      <c r="H38" s="6">
        <f t="shared" si="2"/>
        <v>0</v>
      </c>
      <c r="I38" s="23">
        <f t="shared" si="3"/>
        <v>0</v>
      </c>
      <c r="M38" s="2">
        <v>470</v>
      </c>
    </row>
    <row r="39" spans="1:13" ht="12.75">
      <c r="A39" s="14"/>
      <c r="B39" s="85">
        <v>1150</v>
      </c>
      <c r="C39" s="14" t="s">
        <v>53</v>
      </c>
      <c r="D39" s="14" t="s">
        <v>44</v>
      </c>
      <c r="E39" s="14" t="s">
        <v>54</v>
      </c>
      <c r="F39" s="45" t="s">
        <v>55</v>
      </c>
      <c r="G39" s="98" t="s">
        <v>38</v>
      </c>
      <c r="H39" s="6">
        <f t="shared" si="2"/>
        <v>-1150</v>
      </c>
      <c r="I39" s="23">
        <v>2.3</v>
      </c>
      <c r="J39" s="17"/>
      <c r="K39" t="s">
        <v>36</v>
      </c>
      <c r="L39">
        <v>1</v>
      </c>
      <c r="M39" s="2">
        <v>470</v>
      </c>
    </row>
    <row r="40" spans="2:13" ht="12.75">
      <c r="B40" s="86">
        <v>1100</v>
      </c>
      <c r="C40" s="38" t="s">
        <v>53</v>
      </c>
      <c r="D40" s="14" t="s">
        <v>44</v>
      </c>
      <c r="E40" s="38" t="s">
        <v>54</v>
      </c>
      <c r="F40" s="45" t="s">
        <v>55</v>
      </c>
      <c r="G40" s="61" t="s">
        <v>42</v>
      </c>
      <c r="H40" s="6">
        <f t="shared" si="2"/>
        <v>-2250</v>
      </c>
      <c r="I40" s="23">
        <v>2.2</v>
      </c>
      <c r="J40" s="37"/>
      <c r="K40" t="s">
        <v>36</v>
      </c>
      <c r="L40">
        <v>1</v>
      </c>
      <c r="M40" s="2">
        <v>470</v>
      </c>
    </row>
    <row r="41" spans="2:13" ht="12.75">
      <c r="B41" s="82">
        <v>500</v>
      </c>
      <c r="C41" s="1" t="s">
        <v>53</v>
      </c>
      <c r="D41" s="14" t="s">
        <v>44</v>
      </c>
      <c r="E41" s="1" t="s">
        <v>54</v>
      </c>
      <c r="F41" s="45" t="s">
        <v>55</v>
      </c>
      <c r="G41" s="61" t="s">
        <v>49</v>
      </c>
      <c r="H41" s="6">
        <f t="shared" si="2"/>
        <v>-2750</v>
      </c>
      <c r="I41" s="23">
        <v>1</v>
      </c>
      <c r="K41" t="s">
        <v>36</v>
      </c>
      <c r="L41">
        <v>1</v>
      </c>
      <c r="M41" s="2">
        <v>470</v>
      </c>
    </row>
    <row r="42" spans="1:13" s="81" customFormat="1" ht="12.75">
      <c r="A42" s="13"/>
      <c r="B42" s="74">
        <f>SUM(B39:B41)</f>
        <v>2750</v>
      </c>
      <c r="C42" s="13"/>
      <c r="D42" s="13"/>
      <c r="E42" s="13" t="s">
        <v>54</v>
      </c>
      <c r="F42" s="83"/>
      <c r="G42" s="127"/>
      <c r="H42" s="84">
        <v>0</v>
      </c>
      <c r="I42" s="80">
        <f t="shared" si="3"/>
        <v>5.851063829787234</v>
      </c>
      <c r="M42" s="2">
        <v>470</v>
      </c>
    </row>
    <row r="43" spans="2:13" ht="12.75">
      <c r="B43" s="82"/>
      <c r="D43" s="14"/>
      <c r="F43" s="45"/>
      <c r="H43" s="6">
        <f t="shared" si="2"/>
        <v>0</v>
      </c>
      <c r="I43" s="23">
        <f t="shared" si="3"/>
        <v>0</v>
      </c>
      <c r="M43" s="2">
        <v>470</v>
      </c>
    </row>
    <row r="44" spans="2:13" ht="12.75">
      <c r="B44" s="82"/>
      <c r="D44" s="14"/>
      <c r="F44" s="45"/>
      <c r="H44" s="6">
        <f t="shared" si="2"/>
        <v>0</v>
      </c>
      <c r="I44" s="23">
        <f t="shared" si="3"/>
        <v>0</v>
      </c>
      <c r="M44" s="2">
        <v>470</v>
      </c>
    </row>
    <row r="45" spans="1:13" ht="12.75">
      <c r="A45" s="14"/>
      <c r="B45" s="85">
        <v>5000</v>
      </c>
      <c r="C45" s="14" t="s">
        <v>56</v>
      </c>
      <c r="D45" s="14" t="s">
        <v>44</v>
      </c>
      <c r="E45" s="14" t="s">
        <v>45</v>
      </c>
      <c r="F45" s="45" t="s">
        <v>57</v>
      </c>
      <c r="G45" s="98" t="s">
        <v>38</v>
      </c>
      <c r="H45" s="6">
        <f t="shared" si="2"/>
        <v>-5000</v>
      </c>
      <c r="I45" s="23">
        <v>12</v>
      </c>
      <c r="K45" t="s">
        <v>36</v>
      </c>
      <c r="L45">
        <v>1</v>
      </c>
      <c r="M45" s="2">
        <v>470</v>
      </c>
    </row>
    <row r="46" spans="1:13" ht="12.75">
      <c r="A46" s="14"/>
      <c r="B46" s="85">
        <v>5000</v>
      </c>
      <c r="C46" s="14" t="s">
        <v>56</v>
      </c>
      <c r="D46" s="14" t="s">
        <v>44</v>
      </c>
      <c r="E46" s="14" t="s">
        <v>45</v>
      </c>
      <c r="F46" s="45" t="s">
        <v>57</v>
      </c>
      <c r="G46" s="98" t="s">
        <v>38</v>
      </c>
      <c r="H46" s="6">
        <f>H45-B46</f>
        <v>-10000</v>
      </c>
      <c r="I46" s="23">
        <v>12</v>
      </c>
      <c r="K46" t="s">
        <v>36</v>
      </c>
      <c r="L46">
        <v>1</v>
      </c>
      <c r="M46" s="2">
        <v>470</v>
      </c>
    </row>
    <row r="47" spans="2:13" ht="12.75">
      <c r="B47" s="82">
        <v>5000</v>
      </c>
      <c r="C47" s="1" t="s">
        <v>56</v>
      </c>
      <c r="D47" s="14" t="s">
        <v>44</v>
      </c>
      <c r="E47" s="1" t="s">
        <v>45</v>
      </c>
      <c r="F47" s="45" t="s">
        <v>57</v>
      </c>
      <c r="G47" s="61" t="s">
        <v>42</v>
      </c>
      <c r="H47" s="6">
        <f>H45-B47</f>
        <v>-10000</v>
      </c>
      <c r="I47" s="23">
        <v>12</v>
      </c>
      <c r="K47" t="s">
        <v>36</v>
      </c>
      <c r="L47">
        <v>1</v>
      </c>
      <c r="M47" s="2">
        <v>470</v>
      </c>
    </row>
    <row r="48" spans="1:13" s="81" customFormat="1" ht="12.75">
      <c r="A48" s="13"/>
      <c r="B48" s="74">
        <f>SUM(B45:B47)</f>
        <v>15000</v>
      </c>
      <c r="C48" s="13" t="s">
        <v>56</v>
      </c>
      <c r="D48" s="13"/>
      <c r="E48" s="13"/>
      <c r="F48" s="83"/>
      <c r="G48" s="127"/>
      <c r="H48" s="84">
        <v>0</v>
      </c>
      <c r="I48" s="80">
        <f t="shared" si="3"/>
        <v>31.914893617021278</v>
      </c>
      <c r="M48" s="2">
        <v>470</v>
      </c>
    </row>
    <row r="49" spans="2:13" ht="12.75">
      <c r="B49" s="82"/>
      <c r="D49" s="14"/>
      <c r="F49" s="45"/>
      <c r="H49" s="6">
        <f t="shared" si="2"/>
        <v>0</v>
      </c>
      <c r="I49" s="23">
        <f t="shared" si="3"/>
        <v>0</v>
      </c>
      <c r="M49" s="2">
        <v>470</v>
      </c>
    </row>
    <row r="50" spans="2:13" ht="12.75">
      <c r="B50" s="82"/>
      <c r="D50" s="14"/>
      <c r="F50" s="45"/>
      <c r="H50" s="6">
        <f t="shared" si="2"/>
        <v>0</v>
      </c>
      <c r="I50" s="23">
        <f t="shared" si="3"/>
        <v>0</v>
      </c>
      <c r="M50" s="2">
        <v>470</v>
      </c>
    </row>
    <row r="51" spans="2:13" ht="12.75">
      <c r="B51" s="82">
        <v>2000</v>
      </c>
      <c r="C51" s="14" t="s">
        <v>58</v>
      </c>
      <c r="D51" s="14" t="s">
        <v>44</v>
      </c>
      <c r="E51" s="1" t="s">
        <v>45</v>
      </c>
      <c r="F51" s="45" t="s">
        <v>55</v>
      </c>
      <c r="G51" s="61" t="s">
        <v>38</v>
      </c>
      <c r="H51" s="6">
        <f t="shared" si="2"/>
        <v>-2000</v>
      </c>
      <c r="I51" s="23">
        <v>4</v>
      </c>
      <c r="K51" t="s">
        <v>36</v>
      </c>
      <c r="L51">
        <v>1</v>
      </c>
      <c r="M51" s="2">
        <v>470</v>
      </c>
    </row>
    <row r="52" spans="2:13" ht="12.75">
      <c r="B52" s="82">
        <v>2000</v>
      </c>
      <c r="C52" s="1" t="s">
        <v>58</v>
      </c>
      <c r="D52" s="14" t="s">
        <v>44</v>
      </c>
      <c r="E52" s="1" t="s">
        <v>45</v>
      </c>
      <c r="F52" s="45" t="s">
        <v>55</v>
      </c>
      <c r="G52" s="61" t="s">
        <v>42</v>
      </c>
      <c r="H52" s="6">
        <f t="shared" si="2"/>
        <v>-4000</v>
      </c>
      <c r="I52" s="23">
        <v>4</v>
      </c>
      <c r="K52" t="s">
        <v>36</v>
      </c>
      <c r="L52">
        <v>1</v>
      </c>
      <c r="M52" s="2">
        <v>470</v>
      </c>
    </row>
    <row r="53" spans="2:13" ht="12.75">
      <c r="B53" s="82">
        <v>2000</v>
      </c>
      <c r="C53" s="1" t="s">
        <v>58</v>
      </c>
      <c r="D53" s="14" t="s">
        <v>44</v>
      </c>
      <c r="E53" s="1" t="s">
        <v>45</v>
      </c>
      <c r="F53" s="45" t="s">
        <v>55</v>
      </c>
      <c r="G53" s="61" t="s">
        <v>49</v>
      </c>
      <c r="H53" s="6">
        <f t="shared" si="2"/>
        <v>-6000</v>
      </c>
      <c r="I53" s="23">
        <v>4</v>
      </c>
      <c r="K53" t="s">
        <v>36</v>
      </c>
      <c r="L53">
        <v>1</v>
      </c>
      <c r="M53" s="2">
        <v>470</v>
      </c>
    </row>
    <row r="54" spans="1:13" s="81" customFormat="1" ht="12.75">
      <c r="A54" s="13"/>
      <c r="B54" s="74">
        <f>SUM(B51:B53)</f>
        <v>6000</v>
      </c>
      <c r="C54" s="13" t="s">
        <v>58</v>
      </c>
      <c r="D54" s="13"/>
      <c r="E54" s="13"/>
      <c r="F54" s="83"/>
      <c r="G54" s="127"/>
      <c r="H54" s="84">
        <v>0</v>
      </c>
      <c r="I54" s="80">
        <f t="shared" si="3"/>
        <v>12.76595744680851</v>
      </c>
      <c r="M54" s="2">
        <v>470</v>
      </c>
    </row>
    <row r="55" spans="2:13" ht="12.75">
      <c r="B55" s="82"/>
      <c r="D55" s="14"/>
      <c r="F55" s="45"/>
      <c r="H55" s="6">
        <f t="shared" si="2"/>
        <v>0</v>
      </c>
      <c r="I55" s="23">
        <f t="shared" si="3"/>
        <v>0</v>
      </c>
      <c r="M55" s="2">
        <v>470</v>
      </c>
    </row>
    <row r="56" spans="2:13" ht="12.75">
      <c r="B56" s="82"/>
      <c r="D56" s="14"/>
      <c r="F56" s="45"/>
      <c r="H56" s="6">
        <f t="shared" si="2"/>
        <v>0</v>
      </c>
      <c r="I56" s="23">
        <f t="shared" si="3"/>
        <v>0</v>
      </c>
      <c r="M56" s="2">
        <v>470</v>
      </c>
    </row>
    <row r="57" spans="2:13" ht="12.75">
      <c r="B57" s="82">
        <v>1200</v>
      </c>
      <c r="C57" s="1" t="s">
        <v>59</v>
      </c>
      <c r="D57" s="14" t="s">
        <v>44</v>
      </c>
      <c r="E57" s="1" t="s">
        <v>60</v>
      </c>
      <c r="F57" s="45" t="s">
        <v>55</v>
      </c>
      <c r="G57" s="61" t="s">
        <v>38</v>
      </c>
      <c r="H57" s="6">
        <f t="shared" si="2"/>
        <v>-1200</v>
      </c>
      <c r="I57" s="23">
        <f t="shared" si="3"/>
        <v>2.5531914893617023</v>
      </c>
      <c r="K57" t="s">
        <v>36</v>
      </c>
      <c r="L57">
        <v>1</v>
      </c>
      <c r="M57" s="2">
        <v>470</v>
      </c>
    </row>
    <row r="58" spans="1:13" s="81" customFormat="1" ht="12.75">
      <c r="A58" s="13"/>
      <c r="B58" s="74">
        <f>SUM(B57)</f>
        <v>1200</v>
      </c>
      <c r="C58" s="13"/>
      <c r="D58" s="13"/>
      <c r="E58" s="13" t="s">
        <v>60</v>
      </c>
      <c r="F58" s="83"/>
      <c r="G58" s="127"/>
      <c r="H58" s="84">
        <v>0</v>
      </c>
      <c r="I58" s="80">
        <f t="shared" si="3"/>
        <v>2.5531914893617023</v>
      </c>
      <c r="M58" s="2">
        <v>470</v>
      </c>
    </row>
    <row r="59" spans="2:13" ht="12.75">
      <c r="B59" s="82"/>
      <c r="D59" s="14"/>
      <c r="F59" s="45"/>
      <c r="H59" s="6">
        <f t="shared" si="2"/>
        <v>0</v>
      </c>
      <c r="I59" s="23">
        <f t="shared" si="3"/>
        <v>0</v>
      </c>
      <c r="M59" s="2">
        <v>470</v>
      </c>
    </row>
    <row r="60" spans="2:13" ht="12.75">
      <c r="B60" s="82"/>
      <c r="D60" s="14"/>
      <c r="F60" s="45"/>
      <c r="H60" s="6">
        <f t="shared" si="2"/>
        <v>0</v>
      </c>
      <c r="I60" s="23">
        <f t="shared" si="3"/>
        <v>0</v>
      </c>
      <c r="M60" s="2">
        <v>470</v>
      </c>
    </row>
    <row r="61" spans="1:13" s="43" customFormat="1" ht="12.75">
      <c r="A61" s="42"/>
      <c r="B61" s="87"/>
      <c r="C61" s="44"/>
      <c r="D61" s="35"/>
      <c r="E61" s="42"/>
      <c r="F61" s="88"/>
      <c r="G61" s="379"/>
      <c r="H61" s="6">
        <f t="shared" si="2"/>
        <v>0</v>
      </c>
      <c r="I61" s="23">
        <f t="shared" si="3"/>
        <v>0</v>
      </c>
      <c r="M61" s="2">
        <v>470</v>
      </c>
    </row>
    <row r="62" spans="2:13" ht="12.75">
      <c r="B62" s="82"/>
      <c r="D62" s="14"/>
      <c r="F62" s="45"/>
      <c r="H62" s="6">
        <f t="shared" si="2"/>
        <v>0</v>
      </c>
      <c r="I62" s="23">
        <f t="shared" si="3"/>
        <v>0</v>
      </c>
      <c r="M62" s="2">
        <v>470</v>
      </c>
    </row>
    <row r="63" spans="1:13" s="81" customFormat="1" ht="12.75">
      <c r="A63" s="13"/>
      <c r="B63" s="74">
        <f>+B67+B74+B80+B85+B91+B97</f>
        <v>34900</v>
      </c>
      <c r="C63" s="75" t="s">
        <v>61</v>
      </c>
      <c r="D63" s="76" t="s">
        <v>31</v>
      </c>
      <c r="E63" s="75" t="s">
        <v>62</v>
      </c>
      <c r="F63" s="77" t="s">
        <v>63</v>
      </c>
      <c r="G63" s="78" t="s">
        <v>34</v>
      </c>
      <c r="H63" s="79"/>
      <c r="I63" s="80">
        <f>+B63/M63</f>
        <v>74.25531914893617</v>
      </c>
      <c r="J63" s="80"/>
      <c r="K63" s="80"/>
      <c r="M63" s="2">
        <v>470</v>
      </c>
    </row>
    <row r="64" spans="2:13" ht="12.75">
      <c r="B64" s="82"/>
      <c r="D64" s="14"/>
      <c r="F64" s="45"/>
      <c r="H64" s="6">
        <f t="shared" si="2"/>
        <v>0</v>
      </c>
      <c r="I64" s="23">
        <f t="shared" si="3"/>
        <v>0</v>
      </c>
      <c r="M64" s="2">
        <v>470</v>
      </c>
    </row>
    <row r="65" spans="2:13" ht="12.75">
      <c r="B65" s="82">
        <v>2500</v>
      </c>
      <c r="C65" s="14" t="s">
        <v>35</v>
      </c>
      <c r="D65" s="1" t="s">
        <v>16</v>
      </c>
      <c r="E65" s="1" t="s">
        <v>64</v>
      </c>
      <c r="F65" s="45" t="s">
        <v>65</v>
      </c>
      <c r="G65" s="61" t="s">
        <v>38</v>
      </c>
      <c r="H65" s="6">
        <f t="shared" si="2"/>
        <v>-2500</v>
      </c>
      <c r="I65" s="23">
        <v>5</v>
      </c>
      <c r="K65" t="s">
        <v>35</v>
      </c>
      <c r="L65">
        <v>2</v>
      </c>
      <c r="M65" s="2">
        <v>470</v>
      </c>
    </row>
    <row r="66" spans="2:13" ht="12.75">
      <c r="B66" s="82">
        <v>2500</v>
      </c>
      <c r="C66" s="14" t="s">
        <v>35</v>
      </c>
      <c r="D66" s="1" t="s">
        <v>16</v>
      </c>
      <c r="E66" s="1" t="s">
        <v>64</v>
      </c>
      <c r="F66" s="45" t="s">
        <v>66</v>
      </c>
      <c r="G66" s="61" t="s">
        <v>42</v>
      </c>
      <c r="H66" s="6">
        <f t="shared" si="2"/>
        <v>-5000</v>
      </c>
      <c r="I66" s="23">
        <v>5</v>
      </c>
      <c r="K66" t="s">
        <v>35</v>
      </c>
      <c r="L66">
        <v>2</v>
      </c>
      <c r="M66" s="2">
        <v>470</v>
      </c>
    </row>
    <row r="67" spans="1:13" s="81" customFormat="1" ht="12.75">
      <c r="A67" s="13"/>
      <c r="B67" s="74">
        <f>SUM(B65:B66)</f>
        <v>5000</v>
      </c>
      <c r="C67" s="13" t="s">
        <v>35</v>
      </c>
      <c r="D67" s="13"/>
      <c r="E67" s="13"/>
      <c r="F67" s="83"/>
      <c r="G67" s="127"/>
      <c r="H67" s="84">
        <v>0</v>
      </c>
      <c r="I67" s="80">
        <f t="shared" si="3"/>
        <v>10.638297872340425</v>
      </c>
      <c r="M67" s="2">
        <v>470</v>
      </c>
    </row>
    <row r="68" spans="2:13" ht="12.75">
      <c r="B68" s="82"/>
      <c r="D68" s="14"/>
      <c r="F68" s="45"/>
      <c r="H68" s="6">
        <f t="shared" si="2"/>
        <v>0</v>
      </c>
      <c r="I68" s="23">
        <f t="shared" si="3"/>
        <v>0</v>
      </c>
      <c r="M68" s="2">
        <v>470</v>
      </c>
    </row>
    <row r="69" spans="2:13" ht="12.75">
      <c r="B69" s="82"/>
      <c r="D69" s="14"/>
      <c r="F69" s="45"/>
      <c r="H69" s="6">
        <f t="shared" si="2"/>
        <v>0</v>
      </c>
      <c r="I69" s="23">
        <f t="shared" si="3"/>
        <v>0</v>
      </c>
      <c r="M69" s="2">
        <v>470</v>
      </c>
    </row>
    <row r="70" spans="2:13" ht="12.75">
      <c r="B70" s="85">
        <v>3000</v>
      </c>
      <c r="C70" s="14" t="s">
        <v>67</v>
      </c>
      <c r="D70" s="14" t="s">
        <v>44</v>
      </c>
      <c r="E70" s="35" t="s">
        <v>45</v>
      </c>
      <c r="F70" s="45" t="s">
        <v>68</v>
      </c>
      <c r="G70" s="379" t="s">
        <v>38</v>
      </c>
      <c r="H70" s="6">
        <f t="shared" si="2"/>
        <v>-3000</v>
      </c>
      <c r="I70" s="23">
        <f t="shared" si="3"/>
        <v>6.382978723404255</v>
      </c>
      <c r="K70" t="s">
        <v>64</v>
      </c>
      <c r="L70">
        <v>2</v>
      </c>
      <c r="M70" s="2">
        <v>470</v>
      </c>
    </row>
    <row r="71" spans="2:13" ht="12.75">
      <c r="B71" s="85">
        <v>500</v>
      </c>
      <c r="C71" s="14" t="s">
        <v>69</v>
      </c>
      <c r="D71" s="14" t="s">
        <v>44</v>
      </c>
      <c r="E71" s="35" t="s">
        <v>45</v>
      </c>
      <c r="F71" s="45" t="s">
        <v>70</v>
      </c>
      <c r="G71" s="379" t="s">
        <v>38</v>
      </c>
      <c r="H71" s="6">
        <f t="shared" si="2"/>
        <v>-3500</v>
      </c>
      <c r="I71" s="23">
        <f t="shared" si="3"/>
        <v>1.0638297872340425</v>
      </c>
      <c r="K71" t="s">
        <v>64</v>
      </c>
      <c r="L71">
        <v>2</v>
      </c>
      <c r="M71" s="2">
        <v>470</v>
      </c>
    </row>
    <row r="72" spans="2:13" ht="12.75">
      <c r="B72" s="85">
        <v>500</v>
      </c>
      <c r="C72" s="1" t="s">
        <v>71</v>
      </c>
      <c r="D72" s="14" t="s">
        <v>44</v>
      </c>
      <c r="E72" s="1" t="s">
        <v>45</v>
      </c>
      <c r="F72" s="45" t="s">
        <v>70</v>
      </c>
      <c r="G72" s="61" t="s">
        <v>49</v>
      </c>
      <c r="H72" s="6">
        <f t="shared" si="2"/>
        <v>-4000</v>
      </c>
      <c r="I72" s="23">
        <f t="shared" si="3"/>
        <v>1.0638297872340425</v>
      </c>
      <c r="K72" t="s">
        <v>64</v>
      </c>
      <c r="L72">
        <v>2</v>
      </c>
      <c r="M72" s="2">
        <v>470</v>
      </c>
    </row>
    <row r="73" spans="2:13" ht="12.75">
      <c r="B73" s="85">
        <v>3000</v>
      </c>
      <c r="C73" s="1" t="s">
        <v>72</v>
      </c>
      <c r="D73" s="14" t="s">
        <v>44</v>
      </c>
      <c r="E73" s="1" t="s">
        <v>45</v>
      </c>
      <c r="F73" s="45" t="s">
        <v>73</v>
      </c>
      <c r="G73" s="61" t="s">
        <v>49</v>
      </c>
      <c r="H73" s="6">
        <f t="shared" si="2"/>
        <v>-7000</v>
      </c>
      <c r="I73" s="23">
        <f t="shared" si="3"/>
        <v>6.382978723404255</v>
      </c>
      <c r="K73" t="s">
        <v>64</v>
      </c>
      <c r="L73">
        <v>2</v>
      </c>
      <c r="M73" s="2">
        <v>470</v>
      </c>
    </row>
    <row r="74" spans="1:13" s="81" customFormat="1" ht="12.75">
      <c r="A74" s="13"/>
      <c r="B74" s="74">
        <f>SUM(B70:B73)</f>
        <v>7000</v>
      </c>
      <c r="C74" s="13" t="s">
        <v>52</v>
      </c>
      <c r="D74" s="13"/>
      <c r="E74" s="13"/>
      <c r="F74" s="83"/>
      <c r="G74" s="127"/>
      <c r="H74" s="84">
        <v>0</v>
      </c>
      <c r="I74" s="80">
        <f t="shared" si="3"/>
        <v>14.893617021276595</v>
      </c>
      <c r="M74" s="2">
        <v>470</v>
      </c>
    </row>
    <row r="75" spans="2:13" ht="12.75">
      <c r="B75" s="82"/>
      <c r="F75" s="45"/>
      <c r="H75" s="6">
        <f aca="true" t="shared" si="4" ref="H75:H104">H74-B75</f>
        <v>0</v>
      </c>
      <c r="I75" s="23">
        <f t="shared" si="3"/>
        <v>0</v>
      </c>
      <c r="M75" s="2">
        <v>470</v>
      </c>
    </row>
    <row r="76" spans="2:13" ht="12.75">
      <c r="B76" s="82"/>
      <c r="F76" s="45"/>
      <c r="H76" s="6">
        <f t="shared" si="4"/>
        <v>0</v>
      </c>
      <c r="I76" s="23">
        <f t="shared" si="3"/>
        <v>0</v>
      </c>
      <c r="M76" s="2">
        <v>470</v>
      </c>
    </row>
    <row r="77" spans="1:13" ht="12.75">
      <c r="A77" s="14"/>
      <c r="B77" s="85">
        <v>1500</v>
      </c>
      <c r="C77" s="14" t="s">
        <v>53</v>
      </c>
      <c r="D77" s="14" t="s">
        <v>44</v>
      </c>
      <c r="E77" s="14" t="s">
        <v>54</v>
      </c>
      <c r="F77" s="45" t="s">
        <v>70</v>
      </c>
      <c r="G77" s="98" t="s">
        <v>38</v>
      </c>
      <c r="H77" s="6">
        <f t="shared" si="4"/>
        <v>-1500</v>
      </c>
      <c r="I77" s="23">
        <v>3</v>
      </c>
      <c r="J77" s="17"/>
      <c r="K77" t="s">
        <v>64</v>
      </c>
      <c r="L77">
        <v>2</v>
      </c>
      <c r="M77" s="2">
        <v>470</v>
      </c>
    </row>
    <row r="78" spans="2:13" ht="12.75">
      <c r="B78" s="86">
        <v>1400</v>
      </c>
      <c r="C78" s="38" t="s">
        <v>53</v>
      </c>
      <c r="D78" s="14" t="s">
        <v>44</v>
      </c>
      <c r="E78" s="38" t="s">
        <v>54</v>
      </c>
      <c r="F78" s="45" t="s">
        <v>70</v>
      </c>
      <c r="G78" s="61" t="s">
        <v>42</v>
      </c>
      <c r="H78" s="6">
        <f t="shared" si="4"/>
        <v>-2900</v>
      </c>
      <c r="I78" s="23">
        <v>2.8</v>
      </c>
      <c r="J78" s="37"/>
      <c r="K78" t="s">
        <v>64</v>
      </c>
      <c r="L78">
        <v>2</v>
      </c>
      <c r="M78" s="2">
        <v>470</v>
      </c>
    </row>
    <row r="79" spans="2:13" ht="12.75">
      <c r="B79" s="82">
        <v>1500</v>
      </c>
      <c r="C79" s="1" t="s">
        <v>53</v>
      </c>
      <c r="D79" s="14" t="s">
        <v>44</v>
      </c>
      <c r="E79" s="1" t="s">
        <v>54</v>
      </c>
      <c r="F79" s="45" t="s">
        <v>70</v>
      </c>
      <c r="G79" s="61" t="s">
        <v>49</v>
      </c>
      <c r="H79" s="6">
        <f t="shared" si="4"/>
        <v>-4400</v>
      </c>
      <c r="I79" s="23">
        <v>3</v>
      </c>
      <c r="K79" t="s">
        <v>64</v>
      </c>
      <c r="L79">
        <v>2</v>
      </c>
      <c r="M79" s="2">
        <v>470</v>
      </c>
    </row>
    <row r="80" spans="1:13" s="81" customFormat="1" ht="12.75">
      <c r="A80" s="13"/>
      <c r="B80" s="74">
        <f>SUM(B77:B79)</f>
        <v>4400</v>
      </c>
      <c r="C80" s="13" t="s">
        <v>53</v>
      </c>
      <c r="D80" s="13"/>
      <c r="E80" s="13" t="s">
        <v>54</v>
      </c>
      <c r="F80" s="83"/>
      <c r="G80" s="127"/>
      <c r="H80" s="84">
        <v>0</v>
      </c>
      <c r="I80" s="80">
        <f t="shared" si="3"/>
        <v>9.361702127659575</v>
      </c>
      <c r="M80" s="2">
        <v>470</v>
      </c>
    </row>
    <row r="81" spans="2:13" ht="12.75">
      <c r="B81" s="82"/>
      <c r="F81" s="45"/>
      <c r="H81" s="6">
        <f t="shared" si="4"/>
        <v>0</v>
      </c>
      <c r="I81" s="23">
        <f t="shared" si="3"/>
        <v>0</v>
      </c>
      <c r="M81" s="2">
        <v>470</v>
      </c>
    </row>
    <row r="82" spans="2:13" ht="12.75">
      <c r="B82" s="82"/>
      <c r="F82" s="45"/>
      <c r="H82" s="6">
        <f t="shared" si="4"/>
        <v>0</v>
      </c>
      <c r="I82" s="23">
        <f t="shared" si="3"/>
        <v>0</v>
      </c>
      <c r="M82" s="2">
        <v>470</v>
      </c>
    </row>
    <row r="83" spans="2:13" ht="12.75">
      <c r="B83" s="85">
        <v>5000</v>
      </c>
      <c r="C83" s="14" t="s">
        <v>56</v>
      </c>
      <c r="D83" s="14" t="s">
        <v>44</v>
      </c>
      <c r="E83" s="14" t="s">
        <v>45</v>
      </c>
      <c r="F83" s="45" t="s">
        <v>74</v>
      </c>
      <c r="G83" s="98" t="s">
        <v>38</v>
      </c>
      <c r="H83" s="6">
        <f t="shared" si="4"/>
        <v>-5000</v>
      </c>
      <c r="I83" s="23">
        <v>10</v>
      </c>
      <c r="K83" t="s">
        <v>64</v>
      </c>
      <c r="L83">
        <v>2</v>
      </c>
      <c r="M83" s="2">
        <v>470</v>
      </c>
    </row>
    <row r="84" spans="2:13" ht="12.75">
      <c r="B84" s="82">
        <v>5000</v>
      </c>
      <c r="C84" s="1" t="s">
        <v>56</v>
      </c>
      <c r="D84" s="14" t="s">
        <v>44</v>
      </c>
      <c r="E84" s="1" t="s">
        <v>45</v>
      </c>
      <c r="F84" s="45" t="s">
        <v>74</v>
      </c>
      <c r="G84" s="61" t="s">
        <v>42</v>
      </c>
      <c r="H84" s="6">
        <f t="shared" si="4"/>
        <v>-10000</v>
      </c>
      <c r="I84" s="23">
        <v>10</v>
      </c>
      <c r="K84" t="s">
        <v>64</v>
      </c>
      <c r="L84">
        <v>2</v>
      </c>
      <c r="M84" s="2">
        <v>470</v>
      </c>
    </row>
    <row r="85" spans="1:13" s="81" customFormat="1" ht="12.75">
      <c r="A85" s="13"/>
      <c r="B85" s="74">
        <f>SUM(B83:B84)</f>
        <v>10000</v>
      </c>
      <c r="C85" s="13" t="s">
        <v>56</v>
      </c>
      <c r="D85" s="13"/>
      <c r="E85" s="13"/>
      <c r="F85" s="83"/>
      <c r="G85" s="127"/>
      <c r="H85" s="84">
        <v>0</v>
      </c>
      <c r="I85" s="80">
        <f t="shared" si="3"/>
        <v>21.27659574468085</v>
      </c>
      <c r="M85" s="2">
        <v>470</v>
      </c>
    </row>
    <row r="86" spans="2:13" ht="12.75">
      <c r="B86" s="82"/>
      <c r="F86" s="45"/>
      <c r="H86" s="6">
        <f t="shared" si="4"/>
        <v>0</v>
      </c>
      <c r="I86" s="23">
        <f t="shared" si="3"/>
        <v>0</v>
      </c>
      <c r="M86" s="2">
        <v>470</v>
      </c>
    </row>
    <row r="87" spans="2:13" ht="12.75">
      <c r="B87" s="82"/>
      <c r="F87" s="45"/>
      <c r="H87" s="6">
        <f t="shared" si="4"/>
        <v>0</v>
      </c>
      <c r="I87" s="23">
        <f t="shared" si="3"/>
        <v>0</v>
      </c>
      <c r="M87" s="2">
        <v>470</v>
      </c>
    </row>
    <row r="88" spans="2:13" ht="12.75">
      <c r="B88" s="82">
        <v>2000</v>
      </c>
      <c r="C88" s="14" t="s">
        <v>58</v>
      </c>
      <c r="D88" s="14" t="s">
        <v>44</v>
      </c>
      <c r="E88" s="1" t="s">
        <v>45</v>
      </c>
      <c r="F88" s="45" t="s">
        <v>70</v>
      </c>
      <c r="G88" s="61" t="s">
        <v>38</v>
      </c>
      <c r="H88" s="6">
        <f t="shared" si="4"/>
        <v>-2000</v>
      </c>
      <c r="I88" s="23">
        <v>4</v>
      </c>
      <c r="K88" t="s">
        <v>64</v>
      </c>
      <c r="L88">
        <v>2</v>
      </c>
      <c r="M88" s="2">
        <v>470</v>
      </c>
    </row>
    <row r="89" spans="2:13" ht="12.75">
      <c r="B89" s="82">
        <v>2000</v>
      </c>
      <c r="C89" s="1" t="s">
        <v>58</v>
      </c>
      <c r="D89" s="14" t="s">
        <v>44</v>
      </c>
      <c r="E89" s="1" t="s">
        <v>45</v>
      </c>
      <c r="F89" s="45" t="s">
        <v>70</v>
      </c>
      <c r="G89" s="61" t="s">
        <v>42</v>
      </c>
      <c r="H89" s="6">
        <f t="shared" si="4"/>
        <v>-4000</v>
      </c>
      <c r="I89" s="23">
        <v>4</v>
      </c>
      <c r="K89" t="s">
        <v>64</v>
      </c>
      <c r="L89">
        <v>2</v>
      </c>
      <c r="M89" s="2">
        <v>470</v>
      </c>
    </row>
    <row r="90" spans="2:13" ht="12.75">
      <c r="B90" s="82">
        <v>2000</v>
      </c>
      <c r="C90" s="1" t="s">
        <v>58</v>
      </c>
      <c r="D90" s="14" t="s">
        <v>44</v>
      </c>
      <c r="E90" s="1" t="s">
        <v>45</v>
      </c>
      <c r="F90" s="45" t="s">
        <v>70</v>
      </c>
      <c r="G90" s="61" t="s">
        <v>49</v>
      </c>
      <c r="H90" s="6">
        <f t="shared" si="4"/>
        <v>-6000</v>
      </c>
      <c r="I90" s="23">
        <v>4</v>
      </c>
      <c r="K90" t="s">
        <v>64</v>
      </c>
      <c r="L90">
        <v>2</v>
      </c>
      <c r="M90" s="2">
        <v>470</v>
      </c>
    </row>
    <row r="91" spans="1:13" s="81" customFormat="1" ht="12.75">
      <c r="A91" s="13"/>
      <c r="B91" s="74">
        <f>SUM(B88:B90)</f>
        <v>6000</v>
      </c>
      <c r="C91" s="13" t="s">
        <v>58</v>
      </c>
      <c r="D91" s="13"/>
      <c r="E91" s="13"/>
      <c r="F91" s="83"/>
      <c r="G91" s="127"/>
      <c r="H91" s="84">
        <v>0</v>
      </c>
      <c r="I91" s="80">
        <f aca="true" t="shared" si="5" ref="I91:I152">+B91/M91</f>
        <v>12.76595744680851</v>
      </c>
      <c r="M91" s="2">
        <v>470</v>
      </c>
    </row>
    <row r="92" spans="2:13" ht="12.75">
      <c r="B92" s="82"/>
      <c r="F92" s="45"/>
      <c r="H92" s="6">
        <f t="shared" si="4"/>
        <v>0</v>
      </c>
      <c r="I92" s="23">
        <f t="shared" si="5"/>
        <v>0</v>
      </c>
      <c r="M92" s="2">
        <v>470</v>
      </c>
    </row>
    <row r="93" spans="2:13" ht="12.75">
      <c r="B93" s="82"/>
      <c r="F93" s="45"/>
      <c r="H93" s="6">
        <f t="shared" si="4"/>
        <v>0</v>
      </c>
      <c r="I93" s="23">
        <f t="shared" si="5"/>
        <v>0</v>
      </c>
      <c r="M93" s="2">
        <v>470</v>
      </c>
    </row>
    <row r="94" spans="2:13" ht="12.75">
      <c r="B94" s="82">
        <v>1000</v>
      </c>
      <c r="C94" s="1" t="s">
        <v>59</v>
      </c>
      <c r="D94" s="14" t="s">
        <v>44</v>
      </c>
      <c r="E94" s="1" t="s">
        <v>60</v>
      </c>
      <c r="F94" s="45" t="s">
        <v>70</v>
      </c>
      <c r="G94" s="61" t="s">
        <v>38</v>
      </c>
      <c r="H94" s="6">
        <f t="shared" si="4"/>
        <v>-1000</v>
      </c>
      <c r="I94" s="23">
        <v>2</v>
      </c>
      <c r="K94" t="s">
        <v>64</v>
      </c>
      <c r="L94">
        <v>2</v>
      </c>
      <c r="M94" s="2">
        <v>470</v>
      </c>
    </row>
    <row r="95" spans="2:13" ht="12.75">
      <c r="B95" s="82">
        <v>1000</v>
      </c>
      <c r="C95" s="1" t="s">
        <v>59</v>
      </c>
      <c r="D95" s="14" t="s">
        <v>44</v>
      </c>
      <c r="E95" s="1" t="s">
        <v>60</v>
      </c>
      <c r="F95" s="45" t="s">
        <v>70</v>
      </c>
      <c r="G95" s="61" t="s">
        <v>42</v>
      </c>
      <c r="H95" s="6">
        <f t="shared" si="4"/>
        <v>-2000</v>
      </c>
      <c r="I95" s="23">
        <v>2</v>
      </c>
      <c r="K95" t="s">
        <v>64</v>
      </c>
      <c r="L95">
        <v>2</v>
      </c>
      <c r="M95" s="2">
        <v>470</v>
      </c>
    </row>
    <row r="96" spans="2:13" ht="12.75">
      <c r="B96" s="82">
        <v>500</v>
      </c>
      <c r="C96" s="1" t="s">
        <v>75</v>
      </c>
      <c r="D96" s="14" t="s">
        <v>44</v>
      </c>
      <c r="E96" s="1" t="s">
        <v>60</v>
      </c>
      <c r="F96" s="45" t="s">
        <v>70</v>
      </c>
      <c r="G96" s="61" t="s">
        <v>49</v>
      </c>
      <c r="H96" s="6">
        <f t="shared" si="4"/>
        <v>-2500</v>
      </c>
      <c r="I96" s="23">
        <v>1</v>
      </c>
      <c r="K96" t="s">
        <v>64</v>
      </c>
      <c r="L96">
        <v>2</v>
      </c>
      <c r="M96" s="2">
        <v>470</v>
      </c>
    </row>
    <row r="97" spans="1:13" s="81" customFormat="1" ht="12.75">
      <c r="A97" s="13"/>
      <c r="B97" s="74">
        <f>SUM(B94:B96)</f>
        <v>2500</v>
      </c>
      <c r="C97" s="13"/>
      <c r="D97" s="13"/>
      <c r="E97" s="13" t="s">
        <v>60</v>
      </c>
      <c r="F97" s="83"/>
      <c r="G97" s="127"/>
      <c r="H97" s="84">
        <v>0</v>
      </c>
      <c r="I97" s="80">
        <f t="shared" si="5"/>
        <v>5.319148936170213</v>
      </c>
      <c r="M97" s="2">
        <v>470</v>
      </c>
    </row>
    <row r="98" spans="2:13" ht="12.75">
      <c r="B98" s="82"/>
      <c r="F98" s="45"/>
      <c r="H98" s="6">
        <f t="shared" si="4"/>
        <v>0</v>
      </c>
      <c r="I98" s="23">
        <f t="shared" si="5"/>
        <v>0</v>
      </c>
      <c r="M98" s="2">
        <v>470</v>
      </c>
    </row>
    <row r="99" spans="2:13" ht="12.75">
      <c r="B99" s="82"/>
      <c r="F99" s="45"/>
      <c r="H99" s="6">
        <f t="shared" si="4"/>
        <v>0</v>
      </c>
      <c r="I99" s="23">
        <f t="shared" si="5"/>
        <v>0</v>
      </c>
      <c r="M99" s="2">
        <v>470</v>
      </c>
    </row>
    <row r="100" spans="2:13" ht="12.75">
      <c r="B100" s="82"/>
      <c r="F100" s="45"/>
      <c r="H100" s="6">
        <f t="shared" si="4"/>
        <v>0</v>
      </c>
      <c r="I100" s="23">
        <f t="shared" si="5"/>
        <v>0</v>
      </c>
      <c r="M100" s="2">
        <v>470</v>
      </c>
    </row>
    <row r="101" spans="2:13" ht="12.75">
      <c r="B101" s="82"/>
      <c r="F101" s="45"/>
      <c r="H101" s="6">
        <f t="shared" si="4"/>
        <v>0</v>
      </c>
      <c r="I101" s="23">
        <f t="shared" si="5"/>
        <v>0</v>
      </c>
      <c r="M101" s="2">
        <v>470</v>
      </c>
    </row>
    <row r="102" spans="1:13" s="81" customFormat="1" ht="12.75">
      <c r="A102" s="13"/>
      <c r="B102" s="74">
        <f>+B105+B110+B114+B118</f>
        <v>12800</v>
      </c>
      <c r="C102" s="75" t="s">
        <v>76</v>
      </c>
      <c r="D102" s="76">
        <v>40182</v>
      </c>
      <c r="E102" s="75" t="s">
        <v>77</v>
      </c>
      <c r="F102" s="77" t="s">
        <v>78</v>
      </c>
      <c r="G102" s="78" t="s">
        <v>34</v>
      </c>
      <c r="H102" s="79"/>
      <c r="I102" s="80">
        <f>+B102/M102</f>
        <v>27.23404255319149</v>
      </c>
      <c r="J102" s="80"/>
      <c r="K102" s="80"/>
      <c r="M102" s="2">
        <v>470</v>
      </c>
    </row>
    <row r="103" spans="2:13" ht="12.75">
      <c r="B103" s="82"/>
      <c r="C103" s="3"/>
      <c r="F103" s="45"/>
      <c r="H103" s="6">
        <f t="shared" si="4"/>
        <v>0</v>
      </c>
      <c r="I103" s="23">
        <f t="shared" si="5"/>
        <v>0</v>
      </c>
      <c r="M103" s="2">
        <v>470</v>
      </c>
    </row>
    <row r="104" spans="2:13" ht="12.75">
      <c r="B104" s="82">
        <v>2500</v>
      </c>
      <c r="C104" s="14" t="s">
        <v>35</v>
      </c>
      <c r="D104" s="1" t="s">
        <v>16</v>
      </c>
      <c r="E104" s="1" t="s">
        <v>79</v>
      </c>
      <c r="F104" s="45" t="s">
        <v>80</v>
      </c>
      <c r="G104" s="61" t="s">
        <v>42</v>
      </c>
      <c r="H104" s="6">
        <f t="shared" si="4"/>
        <v>-2500</v>
      </c>
      <c r="I104" s="23">
        <f t="shared" si="5"/>
        <v>5.319148936170213</v>
      </c>
      <c r="K104" t="s">
        <v>35</v>
      </c>
      <c r="L104">
        <v>3</v>
      </c>
      <c r="M104" s="2">
        <v>470</v>
      </c>
    </row>
    <row r="105" spans="1:13" s="81" customFormat="1" ht="12.75">
      <c r="A105" s="13"/>
      <c r="B105" s="89">
        <f>SUM(B104)</f>
        <v>2500</v>
      </c>
      <c r="C105" s="13" t="s">
        <v>35</v>
      </c>
      <c r="D105" s="13"/>
      <c r="E105" s="13"/>
      <c r="F105" s="83"/>
      <c r="G105" s="127"/>
      <c r="H105" s="84">
        <v>0</v>
      </c>
      <c r="I105" s="80">
        <f t="shared" si="5"/>
        <v>5.319148936170213</v>
      </c>
      <c r="M105" s="2">
        <v>470</v>
      </c>
    </row>
    <row r="106" spans="2:13" ht="12.75">
      <c r="B106" s="82"/>
      <c r="F106" s="45"/>
      <c r="H106" s="6">
        <f aca="true" t="shared" si="6" ref="H106:H168">H105-B106</f>
        <v>0</v>
      </c>
      <c r="I106" s="23">
        <f t="shared" si="5"/>
        <v>0</v>
      </c>
      <c r="M106" s="2">
        <v>470</v>
      </c>
    </row>
    <row r="107" spans="2:13" ht="12.75">
      <c r="B107" s="82"/>
      <c r="F107" s="45"/>
      <c r="H107" s="6">
        <f t="shared" si="6"/>
        <v>0</v>
      </c>
      <c r="I107" s="23">
        <f t="shared" si="5"/>
        <v>0</v>
      </c>
      <c r="M107" s="2">
        <v>470</v>
      </c>
    </row>
    <row r="108" spans="1:13" ht="12.75">
      <c r="A108" s="14"/>
      <c r="B108" s="85">
        <v>2000</v>
      </c>
      <c r="C108" s="14" t="s">
        <v>81</v>
      </c>
      <c r="D108" s="14" t="s">
        <v>44</v>
      </c>
      <c r="E108" s="14" t="s">
        <v>82</v>
      </c>
      <c r="F108" s="90" t="s">
        <v>83</v>
      </c>
      <c r="G108" s="98" t="s">
        <v>38</v>
      </c>
      <c r="H108" s="6">
        <f t="shared" si="6"/>
        <v>-2000</v>
      </c>
      <c r="I108" s="91">
        <f t="shared" si="5"/>
        <v>4.25531914893617</v>
      </c>
      <c r="J108" s="17"/>
      <c r="K108" s="17" t="s">
        <v>79</v>
      </c>
      <c r="L108" s="17">
        <v>3</v>
      </c>
      <c r="M108" s="2">
        <v>470</v>
      </c>
    </row>
    <row r="109" spans="1:13" ht="12.75">
      <c r="A109" s="14"/>
      <c r="B109" s="85">
        <v>5000</v>
      </c>
      <c r="C109" s="14" t="s">
        <v>84</v>
      </c>
      <c r="D109" s="14" t="s">
        <v>16</v>
      </c>
      <c r="E109" s="14" t="s">
        <v>82</v>
      </c>
      <c r="F109" s="90" t="s">
        <v>85</v>
      </c>
      <c r="G109" s="98" t="s">
        <v>38</v>
      </c>
      <c r="H109" s="6">
        <f t="shared" si="6"/>
        <v>-7000</v>
      </c>
      <c r="I109" s="91">
        <f t="shared" si="5"/>
        <v>10.638297872340425</v>
      </c>
      <c r="J109" s="17"/>
      <c r="K109" s="17" t="s">
        <v>79</v>
      </c>
      <c r="L109" s="17">
        <v>3</v>
      </c>
      <c r="M109" s="2">
        <v>470</v>
      </c>
    </row>
    <row r="110" spans="1:13" s="81" customFormat="1" ht="12.75">
      <c r="A110" s="13"/>
      <c r="B110" s="74">
        <f>SUM(B108:B109)</f>
        <v>7000</v>
      </c>
      <c r="C110" s="13" t="s">
        <v>52</v>
      </c>
      <c r="D110" s="13"/>
      <c r="E110" s="13"/>
      <c r="F110" s="83"/>
      <c r="G110" s="127"/>
      <c r="H110" s="84">
        <v>0</v>
      </c>
      <c r="I110" s="80">
        <f t="shared" si="5"/>
        <v>14.893617021276595</v>
      </c>
      <c r="M110" s="2">
        <v>470</v>
      </c>
    </row>
    <row r="111" spans="2:13" ht="12.75">
      <c r="B111" s="82"/>
      <c r="F111" s="45"/>
      <c r="H111" s="6">
        <f t="shared" si="6"/>
        <v>0</v>
      </c>
      <c r="I111" s="23">
        <f t="shared" si="5"/>
        <v>0</v>
      </c>
      <c r="M111" s="2">
        <v>470</v>
      </c>
    </row>
    <row r="112" spans="2:13" ht="12.75">
      <c r="B112" s="82"/>
      <c r="F112" s="45"/>
      <c r="H112" s="6">
        <f t="shared" si="6"/>
        <v>0</v>
      </c>
      <c r="I112" s="23">
        <f t="shared" si="5"/>
        <v>0</v>
      </c>
      <c r="M112" s="2">
        <v>470</v>
      </c>
    </row>
    <row r="113" spans="1:13" ht="12.75">
      <c r="A113" s="14"/>
      <c r="B113" s="85">
        <v>1300</v>
      </c>
      <c r="C113" s="14" t="s">
        <v>53</v>
      </c>
      <c r="D113" s="14" t="s">
        <v>44</v>
      </c>
      <c r="E113" s="14" t="s">
        <v>54</v>
      </c>
      <c r="F113" s="90" t="s">
        <v>83</v>
      </c>
      <c r="G113" s="98" t="s">
        <v>38</v>
      </c>
      <c r="H113" s="6">
        <f t="shared" si="6"/>
        <v>-1300</v>
      </c>
      <c r="I113" s="91">
        <v>1.8</v>
      </c>
      <c r="J113" s="17"/>
      <c r="K113" s="17" t="s">
        <v>79</v>
      </c>
      <c r="L113" s="17">
        <v>3</v>
      </c>
      <c r="M113" s="2">
        <v>470</v>
      </c>
    </row>
    <row r="114" spans="1:13" s="81" customFormat="1" ht="12.75">
      <c r="A114" s="13"/>
      <c r="B114" s="74">
        <f>SUM(B113:B113)</f>
        <v>1300</v>
      </c>
      <c r="C114" s="13"/>
      <c r="D114" s="13"/>
      <c r="E114" s="13" t="s">
        <v>54</v>
      </c>
      <c r="F114" s="83"/>
      <c r="G114" s="127"/>
      <c r="H114" s="84">
        <v>0</v>
      </c>
      <c r="I114" s="80">
        <f t="shared" si="5"/>
        <v>2.765957446808511</v>
      </c>
      <c r="M114" s="2">
        <v>470</v>
      </c>
    </row>
    <row r="115" spans="2:13" ht="12.75">
      <c r="B115" s="82"/>
      <c r="F115" s="45"/>
      <c r="H115" s="6">
        <f t="shared" si="6"/>
        <v>0</v>
      </c>
      <c r="I115" s="23">
        <f t="shared" si="5"/>
        <v>0</v>
      </c>
      <c r="M115" s="2">
        <v>470</v>
      </c>
    </row>
    <row r="116" spans="2:13" ht="12.75">
      <c r="B116" s="82"/>
      <c r="F116" s="45"/>
      <c r="H116" s="6">
        <f t="shared" si="6"/>
        <v>0</v>
      </c>
      <c r="I116" s="23">
        <f t="shared" si="5"/>
        <v>0</v>
      </c>
      <c r="M116" s="2">
        <v>470</v>
      </c>
    </row>
    <row r="117" spans="1:13" ht="12.75">
      <c r="A117" s="14"/>
      <c r="B117" s="85">
        <v>2000</v>
      </c>
      <c r="C117" s="14" t="s">
        <v>58</v>
      </c>
      <c r="D117" s="14" t="s">
        <v>44</v>
      </c>
      <c r="E117" s="14" t="s">
        <v>82</v>
      </c>
      <c r="F117" s="90" t="s">
        <v>83</v>
      </c>
      <c r="G117" s="98" t="s">
        <v>38</v>
      </c>
      <c r="H117" s="6">
        <f t="shared" si="6"/>
        <v>-2000</v>
      </c>
      <c r="I117" s="91">
        <f t="shared" si="5"/>
        <v>4.25531914893617</v>
      </c>
      <c r="J117" s="17"/>
      <c r="K117" s="17" t="s">
        <v>79</v>
      </c>
      <c r="L117" s="17">
        <v>3</v>
      </c>
      <c r="M117" s="2">
        <v>470</v>
      </c>
    </row>
    <row r="118" spans="1:13" s="81" customFormat="1" ht="12.75">
      <c r="A118" s="13"/>
      <c r="B118" s="74">
        <f>SUM(B117)</f>
        <v>2000</v>
      </c>
      <c r="C118" s="13" t="s">
        <v>58</v>
      </c>
      <c r="D118" s="13"/>
      <c r="E118" s="13"/>
      <c r="F118" s="83"/>
      <c r="G118" s="127"/>
      <c r="H118" s="84">
        <v>0</v>
      </c>
      <c r="I118" s="80">
        <f t="shared" si="5"/>
        <v>4.25531914893617</v>
      </c>
      <c r="M118" s="2">
        <v>470</v>
      </c>
    </row>
    <row r="119" spans="2:13" ht="12.75">
      <c r="B119" s="82"/>
      <c r="F119" s="45"/>
      <c r="H119" s="6">
        <f t="shared" si="6"/>
        <v>0</v>
      </c>
      <c r="I119" s="23">
        <f t="shared" si="5"/>
        <v>0</v>
      </c>
      <c r="M119" s="2">
        <v>470</v>
      </c>
    </row>
    <row r="120" spans="2:13" ht="12.75">
      <c r="B120" s="82"/>
      <c r="F120" s="45"/>
      <c r="H120" s="6">
        <f t="shared" si="6"/>
        <v>0</v>
      </c>
      <c r="I120" s="23">
        <f t="shared" si="5"/>
        <v>0</v>
      </c>
      <c r="M120" s="2">
        <v>470</v>
      </c>
    </row>
    <row r="121" spans="2:13" ht="12.75">
      <c r="B121" s="82"/>
      <c r="F121" s="45"/>
      <c r="H121" s="6">
        <f t="shared" si="6"/>
        <v>0</v>
      </c>
      <c r="I121" s="23">
        <f t="shared" si="5"/>
        <v>0</v>
      </c>
      <c r="M121" s="2">
        <v>470</v>
      </c>
    </row>
    <row r="122" spans="2:13" ht="12.75">
      <c r="B122" s="82"/>
      <c r="F122" s="45"/>
      <c r="H122" s="6">
        <f t="shared" si="6"/>
        <v>0</v>
      </c>
      <c r="I122" s="23">
        <f t="shared" si="5"/>
        <v>0</v>
      </c>
      <c r="M122" s="2">
        <v>470</v>
      </c>
    </row>
    <row r="123" spans="1:13" s="81" customFormat="1" ht="12.75">
      <c r="A123" s="13"/>
      <c r="B123" s="74">
        <f>+B128+B133+B139+B144+B150+B156</f>
        <v>35500</v>
      </c>
      <c r="C123" s="75" t="s">
        <v>86</v>
      </c>
      <c r="D123" s="76" t="s">
        <v>87</v>
      </c>
      <c r="E123" s="75" t="s">
        <v>32</v>
      </c>
      <c r="F123" s="77" t="s">
        <v>88</v>
      </c>
      <c r="G123" s="78" t="s">
        <v>89</v>
      </c>
      <c r="H123" s="79"/>
      <c r="I123" s="80">
        <f>+B123/M123</f>
        <v>75.53191489361703</v>
      </c>
      <c r="J123" s="80"/>
      <c r="K123" s="80"/>
      <c r="M123" s="2">
        <v>470</v>
      </c>
    </row>
    <row r="124" spans="2:13" ht="12.75">
      <c r="B124" s="92"/>
      <c r="F124" s="45"/>
      <c r="H124" s="6">
        <f t="shared" si="6"/>
        <v>0</v>
      </c>
      <c r="I124" s="23">
        <f t="shared" si="5"/>
        <v>0</v>
      </c>
      <c r="M124" s="2">
        <v>470</v>
      </c>
    </row>
    <row r="125" spans="2:13" ht="12.75">
      <c r="B125" s="82">
        <v>2500</v>
      </c>
      <c r="C125" s="14" t="s">
        <v>35</v>
      </c>
      <c r="D125" s="1" t="s">
        <v>16</v>
      </c>
      <c r="E125" s="1" t="s">
        <v>64</v>
      </c>
      <c r="F125" s="45" t="s">
        <v>90</v>
      </c>
      <c r="G125" s="61" t="s">
        <v>91</v>
      </c>
      <c r="H125" s="6">
        <f t="shared" si="6"/>
        <v>-2500</v>
      </c>
      <c r="I125" s="23">
        <v>5</v>
      </c>
      <c r="K125" t="s">
        <v>35</v>
      </c>
      <c r="L125">
        <v>4</v>
      </c>
      <c r="M125" s="2">
        <v>470</v>
      </c>
    </row>
    <row r="126" spans="2:13" ht="12.75">
      <c r="B126" s="82">
        <v>2500</v>
      </c>
      <c r="C126" s="14" t="s">
        <v>35</v>
      </c>
      <c r="D126" s="1" t="s">
        <v>16</v>
      </c>
      <c r="E126" s="1" t="s">
        <v>64</v>
      </c>
      <c r="F126" s="45" t="s">
        <v>92</v>
      </c>
      <c r="G126" s="61" t="s">
        <v>93</v>
      </c>
      <c r="H126" s="6">
        <f t="shared" si="6"/>
        <v>-5000</v>
      </c>
      <c r="I126" s="23">
        <v>5</v>
      </c>
      <c r="K126" t="s">
        <v>35</v>
      </c>
      <c r="L126">
        <v>4</v>
      </c>
      <c r="M126" s="2">
        <v>470</v>
      </c>
    </row>
    <row r="127" spans="2:13" ht="12.75">
      <c r="B127" s="82">
        <v>2500</v>
      </c>
      <c r="C127" s="14" t="s">
        <v>35</v>
      </c>
      <c r="D127" s="1" t="s">
        <v>16</v>
      </c>
      <c r="E127" s="1" t="s">
        <v>64</v>
      </c>
      <c r="F127" s="45" t="s">
        <v>94</v>
      </c>
      <c r="G127" s="61" t="s">
        <v>95</v>
      </c>
      <c r="H127" s="6">
        <f t="shared" si="6"/>
        <v>-7500</v>
      </c>
      <c r="I127" s="23">
        <v>5</v>
      </c>
      <c r="K127" t="s">
        <v>35</v>
      </c>
      <c r="L127">
        <v>4</v>
      </c>
      <c r="M127" s="2">
        <v>470</v>
      </c>
    </row>
    <row r="128" spans="1:13" s="81" customFormat="1" ht="12.75">
      <c r="A128" s="13"/>
      <c r="B128" s="74">
        <f>SUM(B125:B127)</f>
        <v>7500</v>
      </c>
      <c r="C128" s="13" t="s">
        <v>35</v>
      </c>
      <c r="D128" s="13"/>
      <c r="E128" s="13"/>
      <c r="F128" s="83"/>
      <c r="G128" s="127"/>
      <c r="H128" s="84">
        <v>0</v>
      </c>
      <c r="I128" s="80">
        <f t="shared" si="5"/>
        <v>15.957446808510639</v>
      </c>
      <c r="M128" s="2">
        <v>470</v>
      </c>
    </row>
    <row r="129" spans="2:13" ht="12.75">
      <c r="B129" s="82"/>
      <c r="F129" s="45"/>
      <c r="H129" s="6">
        <f t="shared" si="6"/>
        <v>0</v>
      </c>
      <c r="I129" s="23">
        <f t="shared" si="5"/>
        <v>0</v>
      </c>
      <c r="M129" s="2">
        <v>470</v>
      </c>
    </row>
    <row r="130" spans="2:13" ht="12.75">
      <c r="B130" s="82"/>
      <c r="F130" s="45"/>
      <c r="H130" s="6">
        <f t="shared" si="6"/>
        <v>0</v>
      </c>
      <c r="I130" s="23">
        <f t="shared" si="5"/>
        <v>0</v>
      </c>
      <c r="M130" s="2">
        <v>470</v>
      </c>
    </row>
    <row r="131" spans="2:13" ht="12.75">
      <c r="B131" s="82">
        <v>3000</v>
      </c>
      <c r="C131" s="1" t="s">
        <v>43</v>
      </c>
      <c r="D131" s="14" t="s">
        <v>44</v>
      </c>
      <c r="E131" s="1" t="s">
        <v>45</v>
      </c>
      <c r="F131" s="45" t="s">
        <v>96</v>
      </c>
      <c r="G131" s="61" t="s">
        <v>91</v>
      </c>
      <c r="H131" s="6">
        <f t="shared" si="6"/>
        <v>-3000</v>
      </c>
      <c r="I131" s="23">
        <f t="shared" si="5"/>
        <v>6.382978723404255</v>
      </c>
      <c r="K131" t="s">
        <v>64</v>
      </c>
      <c r="L131">
        <v>4</v>
      </c>
      <c r="M131" s="2">
        <v>470</v>
      </c>
    </row>
    <row r="132" spans="2:13" ht="12.75">
      <c r="B132" s="82">
        <v>3000</v>
      </c>
      <c r="C132" s="1" t="s">
        <v>50</v>
      </c>
      <c r="D132" s="14" t="s">
        <v>44</v>
      </c>
      <c r="E132" s="1" t="s">
        <v>45</v>
      </c>
      <c r="F132" s="45" t="s">
        <v>97</v>
      </c>
      <c r="G132" s="61" t="s">
        <v>95</v>
      </c>
      <c r="H132" s="6">
        <f t="shared" si="6"/>
        <v>-6000</v>
      </c>
      <c r="I132" s="23">
        <f t="shared" si="5"/>
        <v>6.382978723404255</v>
      </c>
      <c r="K132" t="s">
        <v>64</v>
      </c>
      <c r="L132">
        <v>4</v>
      </c>
      <c r="M132" s="2">
        <v>470</v>
      </c>
    </row>
    <row r="133" spans="1:13" s="81" customFormat="1" ht="12.75">
      <c r="A133" s="13"/>
      <c r="B133" s="74">
        <f>SUM(B131:B132)</f>
        <v>6000</v>
      </c>
      <c r="C133" s="13" t="s">
        <v>52</v>
      </c>
      <c r="D133" s="13"/>
      <c r="E133" s="13"/>
      <c r="F133" s="83"/>
      <c r="G133" s="127"/>
      <c r="H133" s="84">
        <v>0</v>
      </c>
      <c r="I133" s="80">
        <f t="shared" si="5"/>
        <v>12.76595744680851</v>
      </c>
      <c r="M133" s="2">
        <v>470</v>
      </c>
    </row>
    <row r="134" spans="2:13" ht="12.75">
      <c r="B134" s="82"/>
      <c r="F134" s="45"/>
      <c r="H134" s="6">
        <f t="shared" si="6"/>
        <v>0</v>
      </c>
      <c r="I134" s="23">
        <f t="shared" si="5"/>
        <v>0</v>
      </c>
      <c r="M134" s="2">
        <v>470</v>
      </c>
    </row>
    <row r="135" spans="2:13" ht="12.75">
      <c r="B135" s="82"/>
      <c r="F135" s="45"/>
      <c r="H135" s="6">
        <f t="shared" si="6"/>
        <v>0</v>
      </c>
      <c r="I135" s="23">
        <f t="shared" si="5"/>
        <v>0</v>
      </c>
      <c r="M135" s="2">
        <v>470</v>
      </c>
    </row>
    <row r="136" spans="2:13" ht="12.75">
      <c r="B136" s="82">
        <v>1600</v>
      </c>
      <c r="C136" s="1" t="s">
        <v>53</v>
      </c>
      <c r="D136" s="14" t="s">
        <v>44</v>
      </c>
      <c r="E136" s="1" t="s">
        <v>54</v>
      </c>
      <c r="F136" s="45" t="s">
        <v>98</v>
      </c>
      <c r="G136" s="61" t="s">
        <v>91</v>
      </c>
      <c r="H136" s="6">
        <f t="shared" si="6"/>
        <v>-1600</v>
      </c>
      <c r="I136" s="23">
        <v>3.2</v>
      </c>
      <c r="K136" t="s">
        <v>64</v>
      </c>
      <c r="L136">
        <v>4</v>
      </c>
      <c r="M136" s="2">
        <v>470</v>
      </c>
    </row>
    <row r="137" spans="2:13" ht="12.75">
      <c r="B137" s="82">
        <v>1200</v>
      </c>
      <c r="C137" s="1" t="s">
        <v>53</v>
      </c>
      <c r="D137" s="14" t="s">
        <v>44</v>
      </c>
      <c r="E137" s="1" t="s">
        <v>54</v>
      </c>
      <c r="F137" s="45" t="s">
        <v>98</v>
      </c>
      <c r="G137" s="61" t="s">
        <v>93</v>
      </c>
      <c r="H137" s="6">
        <f t="shared" si="6"/>
        <v>-2800</v>
      </c>
      <c r="I137" s="23">
        <v>2.4</v>
      </c>
      <c r="K137" t="s">
        <v>64</v>
      </c>
      <c r="L137">
        <v>4</v>
      </c>
      <c r="M137" s="2">
        <v>470</v>
      </c>
    </row>
    <row r="138" spans="2:13" ht="12.75">
      <c r="B138" s="82">
        <v>1200</v>
      </c>
      <c r="C138" s="1" t="s">
        <v>53</v>
      </c>
      <c r="D138" s="14" t="s">
        <v>44</v>
      </c>
      <c r="E138" s="1" t="s">
        <v>54</v>
      </c>
      <c r="F138" s="45" t="s">
        <v>98</v>
      </c>
      <c r="G138" s="61" t="s">
        <v>95</v>
      </c>
      <c r="H138" s="6">
        <f t="shared" si="6"/>
        <v>-4000</v>
      </c>
      <c r="I138" s="23">
        <v>2.4</v>
      </c>
      <c r="K138" t="s">
        <v>64</v>
      </c>
      <c r="L138">
        <v>4</v>
      </c>
      <c r="M138" s="2">
        <v>470</v>
      </c>
    </row>
    <row r="139" spans="1:13" s="81" customFormat="1" ht="12.75">
      <c r="A139" s="13"/>
      <c r="B139" s="74">
        <f>SUM(B136:B138)</f>
        <v>4000</v>
      </c>
      <c r="C139" s="13"/>
      <c r="D139" s="13"/>
      <c r="E139" s="13" t="s">
        <v>54</v>
      </c>
      <c r="F139" s="83"/>
      <c r="G139" s="127"/>
      <c r="H139" s="84">
        <v>0</v>
      </c>
      <c r="I139" s="80">
        <f t="shared" si="5"/>
        <v>8.51063829787234</v>
      </c>
      <c r="M139" s="2">
        <v>470</v>
      </c>
    </row>
    <row r="140" spans="2:13" ht="12.75">
      <c r="B140" s="82"/>
      <c r="F140" s="45"/>
      <c r="H140" s="6">
        <f t="shared" si="6"/>
        <v>0</v>
      </c>
      <c r="I140" s="23">
        <f t="shared" si="5"/>
        <v>0</v>
      </c>
      <c r="M140" s="2">
        <v>470</v>
      </c>
    </row>
    <row r="141" spans="2:13" ht="12.75">
      <c r="B141" s="82"/>
      <c r="F141" s="45"/>
      <c r="H141" s="6">
        <f t="shared" si="6"/>
        <v>0</v>
      </c>
      <c r="I141" s="23">
        <f t="shared" si="5"/>
        <v>0</v>
      </c>
      <c r="M141" s="2">
        <v>470</v>
      </c>
    </row>
    <row r="142" spans="2:13" ht="12.75">
      <c r="B142" s="82">
        <v>5000</v>
      </c>
      <c r="C142" s="1" t="s">
        <v>56</v>
      </c>
      <c r="D142" s="14" t="s">
        <v>44</v>
      </c>
      <c r="E142" s="1" t="s">
        <v>45</v>
      </c>
      <c r="F142" s="45" t="s">
        <v>99</v>
      </c>
      <c r="G142" s="61" t="s">
        <v>91</v>
      </c>
      <c r="H142" s="6">
        <f t="shared" si="6"/>
        <v>-5000</v>
      </c>
      <c r="I142" s="23">
        <v>12</v>
      </c>
      <c r="K142" t="s">
        <v>64</v>
      </c>
      <c r="L142">
        <v>4</v>
      </c>
      <c r="M142" s="2">
        <v>470</v>
      </c>
    </row>
    <row r="143" spans="2:13" ht="12.75">
      <c r="B143" s="82">
        <v>5000</v>
      </c>
      <c r="C143" s="1" t="s">
        <v>56</v>
      </c>
      <c r="D143" s="14" t="s">
        <v>44</v>
      </c>
      <c r="E143" s="1" t="s">
        <v>45</v>
      </c>
      <c r="F143" s="45" t="s">
        <v>99</v>
      </c>
      <c r="G143" s="61" t="s">
        <v>93</v>
      </c>
      <c r="H143" s="6">
        <f t="shared" si="6"/>
        <v>-10000</v>
      </c>
      <c r="I143" s="23">
        <v>12</v>
      </c>
      <c r="K143" t="s">
        <v>64</v>
      </c>
      <c r="L143">
        <v>4</v>
      </c>
      <c r="M143" s="2">
        <v>470</v>
      </c>
    </row>
    <row r="144" spans="1:13" s="81" customFormat="1" ht="12.75">
      <c r="A144" s="13"/>
      <c r="B144" s="74">
        <f>SUM(B142:B143)</f>
        <v>10000</v>
      </c>
      <c r="C144" s="13" t="s">
        <v>56</v>
      </c>
      <c r="D144" s="13"/>
      <c r="E144" s="13"/>
      <c r="F144" s="83"/>
      <c r="G144" s="127"/>
      <c r="H144" s="84">
        <v>0</v>
      </c>
      <c r="I144" s="80">
        <f t="shared" si="5"/>
        <v>21.27659574468085</v>
      </c>
      <c r="M144" s="2">
        <v>470</v>
      </c>
    </row>
    <row r="145" spans="2:13" ht="12.75">
      <c r="B145" s="82"/>
      <c r="F145" s="45"/>
      <c r="H145" s="6">
        <f t="shared" si="6"/>
        <v>0</v>
      </c>
      <c r="I145" s="23">
        <f t="shared" si="5"/>
        <v>0</v>
      </c>
      <c r="M145" s="2">
        <v>470</v>
      </c>
    </row>
    <row r="146" spans="2:13" ht="12.75">
      <c r="B146" s="82"/>
      <c r="F146" s="45"/>
      <c r="H146" s="6">
        <f t="shared" si="6"/>
        <v>0</v>
      </c>
      <c r="I146" s="23">
        <f t="shared" si="5"/>
        <v>0</v>
      </c>
      <c r="M146" s="2">
        <v>470</v>
      </c>
    </row>
    <row r="147" spans="2:13" ht="12.75">
      <c r="B147" s="82">
        <v>2000</v>
      </c>
      <c r="C147" s="1" t="s">
        <v>58</v>
      </c>
      <c r="D147" s="14" t="s">
        <v>44</v>
      </c>
      <c r="E147" s="1" t="s">
        <v>45</v>
      </c>
      <c r="F147" s="45" t="s">
        <v>98</v>
      </c>
      <c r="G147" s="61" t="s">
        <v>91</v>
      </c>
      <c r="H147" s="6">
        <f t="shared" si="6"/>
        <v>-2000</v>
      </c>
      <c r="I147" s="23">
        <v>4</v>
      </c>
      <c r="K147" t="s">
        <v>64</v>
      </c>
      <c r="L147">
        <v>4</v>
      </c>
      <c r="M147" s="2">
        <v>470</v>
      </c>
    </row>
    <row r="148" spans="2:13" ht="12.75">
      <c r="B148" s="82">
        <v>2000</v>
      </c>
      <c r="C148" s="1" t="s">
        <v>58</v>
      </c>
      <c r="D148" s="14" t="s">
        <v>44</v>
      </c>
      <c r="E148" s="1" t="s">
        <v>45</v>
      </c>
      <c r="F148" s="45" t="s">
        <v>98</v>
      </c>
      <c r="G148" s="61" t="s">
        <v>93</v>
      </c>
      <c r="H148" s="6">
        <f t="shared" si="6"/>
        <v>-4000</v>
      </c>
      <c r="I148" s="23">
        <v>4</v>
      </c>
      <c r="K148" t="s">
        <v>64</v>
      </c>
      <c r="L148">
        <v>4</v>
      </c>
      <c r="M148" s="2">
        <v>470</v>
      </c>
    </row>
    <row r="149" spans="2:13" ht="12.75">
      <c r="B149" s="82">
        <v>2000</v>
      </c>
      <c r="C149" s="1" t="s">
        <v>58</v>
      </c>
      <c r="D149" s="14" t="s">
        <v>44</v>
      </c>
      <c r="E149" s="1" t="s">
        <v>45</v>
      </c>
      <c r="F149" s="45" t="s">
        <v>98</v>
      </c>
      <c r="G149" s="61" t="s">
        <v>95</v>
      </c>
      <c r="H149" s="6">
        <f t="shared" si="6"/>
        <v>-6000</v>
      </c>
      <c r="I149" s="23">
        <v>4</v>
      </c>
      <c r="K149" t="s">
        <v>64</v>
      </c>
      <c r="L149">
        <v>4</v>
      </c>
      <c r="M149" s="2">
        <v>470</v>
      </c>
    </row>
    <row r="150" spans="1:13" s="81" customFormat="1" ht="12.75">
      <c r="A150" s="13"/>
      <c r="B150" s="74">
        <f>SUM(B147:B149)</f>
        <v>6000</v>
      </c>
      <c r="C150" s="13" t="s">
        <v>58</v>
      </c>
      <c r="D150" s="13"/>
      <c r="E150" s="13"/>
      <c r="F150" s="83"/>
      <c r="G150" s="127"/>
      <c r="H150" s="84">
        <v>0</v>
      </c>
      <c r="I150" s="80">
        <f t="shared" si="5"/>
        <v>12.76595744680851</v>
      </c>
      <c r="M150" s="2">
        <v>470</v>
      </c>
    </row>
    <row r="151" spans="2:13" ht="12.75">
      <c r="B151" s="82"/>
      <c r="F151" s="45"/>
      <c r="H151" s="6">
        <f t="shared" si="6"/>
        <v>0</v>
      </c>
      <c r="I151" s="23">
        <f t="shared" si="5"/>
        <v>0</v>
      </c>
      <c r="M151" s="2">
        <v>470</v>
      </c>
    </row>
    <row r="152" spans="2:13" ht="12.75">
      <c r="B152" s="82"/>
      <c r="F152" s="45"/>
      <c r="H152" s="6">
        <f t="shared" si="6"/>
        <v>0</v>
      </c>
      <c r="I152" s="23">
        <f t="shared" si="5"/>
        <v>0</v>
      </c>
      <c r="M152" s="2">
        <v>470</v>
      </c>
    </row>
    <row r="153" spans="2:13" ht="12.75">
      <c r="B153" s="82">
        <v>500</v>
      </c>
      <c r="C153" s="1" t="s">
        <v>75</v>
      </c>
      <c r="D153" s="14" t="s">
        <v>44</v>
      </c>
      <c r="E153" s="1" t="s">
        <v>60</v>
      </c>
      <c r="F153" s="45" t="s">
        <v>98</v>
      </c>
      <c r="G153" s="61" t="s">
        <v>91</v>
      </c>
      <c r="H153" s="6">
        <f t="shared" si="6"/>
        <v>-500</v>
      </c>
      <c r="I153" s="23">
        <v>1</v>
      </c>
      <c r="K153" t="s">
        <v>64</v>
      </c>
      <c r="L153">
        <v>4</v>
      </c>
      <c r="M153" s="2">
        <v>470</v>
      </c>
    </row>
    <row r="154" spans="2:13" ht="12.75">
      <c r="B154" s="82">
        <v>1000</v>
      </c>
      <c r="C154" s="1" t="s">
        <v>59</v>
      </c>
      <c r="D154" s="14" t="s">
        <v>44</v>
      </c>
      <c r="E154" s="1" t="s">
        <v>60</v>
      </c>
      <c r="F154" s="45" t="s">
        <v>98</v>
      </c>
      <c r="G154" s="61" t="s">
        <v>93</v>
      </c>
      <c r="H154" s="6">
        <f t="shared" si="6"/>
        <v>-1500</v>
      </c>
      <c r="I154" s="23">
        <v>2</v>
      </c>
      <c r="K154" t="s">
        <v>64</v>
      </c>
      <c r="L154">
        <v>4</v>
      </c>
      <c r="M154" s="2">
        <v>470</v>
      </c>
    </row>
    <row r="155" spans="2:13" ht="12.75">
      <c r="B155" s="82">
        <v>500</v>
      </c>
      <c r="C155" s="1" t="s">
        <v>75</v>
      </c>
      <c r="D155" s="14" t="s">
        <v>44</v>
      </c>
      <c r="E155" s="1" t="s">
        <v>60</v>
      </c>
      <c r="F155" s="45" t="s">
        <v>98</v>
      </c>
      <c r="G155" s="61" t="s">
        <v>95</v>
      </c>
      <c r="H155" s="6">
        <f t="shared" si="6"/>
        <v>-2000</v>
      </c>
      <c r="I155" s="23">
        <v>1</v>
      </c>
      <c r="K155" t="s">
        <v>64</v>
      </c>
      <c r="L155">
        <v>4</v>
      </c>
      <c r="M155" s="2">
        <v>470</v>
      </c>
    </row>
    <row r="156" spans="1:13" s="81" customFormat="1" ht="12.75">
      <c r="A156" s="13"/>
      <c r="B156" s="74">
        <f>SUM(B153:B155)</f>
        <v>2000</v>
      </c>
      <c r="C156" s="13"/>
      <c r="D156" s="13"/>
      <c r="E156" s="13" t="s">
        <v>60</v>
      </c>
      <c r="F156" s="83"/>
      <c r="G156" s="127"/>
      <c r="H156" s="84">
        <v>0</v>
      </c>
      <c r="I156" s="80">
        <f aca="true" t="shared" si="7" ref="I156:I219">+B156/M156</f>
        <v>4.25531914893617</v>
      </c>
      <c r="M156" s="2">
        <v>470</v>
      </c>
    </row>
    <row r="157" spans="2:13" ht="12.75">
      <c r="B157" s="82"/>
      <c r="F157" s="45"/>
      <c r="H157" s="6">
        <f t="shared" si="6"/>
        <v>0</v>
      </c>
      <c r="I157" s="23">
        <f t="shared" si="7"/>
        <v>0</v>
      </c>
      <c r="M157" s="2">
        <v>470</v>
      </c>
    </row>
    <row r="158" spans="2:13" ht="12.75">
      <c r="B158" s="82"/>
      <c r="F158" s="45"/>
      <c r="H158" s="6">
        <f t="shared" si="6"/>
        <v>0</v>
      </c>
      <c r="I158" s="23">
        <f t="shared" si="7"/>
        <v>0</v>
      </c>
      <c r="M158" s="2">
        <v>470</v>
      </c>
    </row>
    <row r="159" spans="2:13" ht="12.75">
      <c r="B159" s="82"/>
      <c r="F159" s="45"/>
      <c r="H159" s="6">
        <f t="shared" si="6"/>
        <v>0</v>
      </c>
      <c r="I159" s="23">
        <f t="shared" si="7"/>
        <v>0</v>
      </c>
      <c r="M159" s="2">
        <v>470</v>
      </c>
    </row>
    <row r="160" spans="2:13" ht="12.75">
      <c r="B160" s="82"/>
      <c r="F160" s="45"/>
      <c r="H160" s="6">
        <f t="shared" si="6"/>
        <v>0</v>
      </c>
      <c r="I160" s="23">
        <f t="shared" si="7"/>
        <v>0</v>
      </c>
      <c r="M160" s="2">
        <v>470</v>
      </c>
    </row>
    <row r="161" spans="1:13" s="81" customFormat="1" ht="12.75">
      <c r="A161" s="13"/>
      <c r="B161" s="74">
        <f>+B169+B178+B185+B190+B196</f>
        <v>48800</v>
      </c>
      <c r="C161" s="75" t="s">
        <v>100</v>
      </c>
      <c r="D161" s="76" t="s">
        <v>101</v>
      </c>
      <c r="E161" s="75" t="s">
        <v>102</v>
      </c>
      <c r="F161" s="77" t="s">
        <v>103</v>
      </c>
      <c r="G161" s="78" t="s">
        <v>104</v>
      </c>
      <c r="H161" s="79"/>
      <c r="I161" s="80">
        <f>+B161/M161</f>
        <v>103.82978723404256</v>
      </c>
      <c r="J161" s="80"/>
      <c r="K161" s="80"/>
      <c r="M161" s="2">
        <v>470</v>
      </c>
    </row>
    <row r="162" spans="2:13" ht="12.75">
      <c r="B162" s="82"/>
      <c r="F162" s="45"/>
      <c r="H162" s="6">
        <f t="shared" si="6"/>
        <v>0</v>
      </c>
      <c r="I162" s="23">
        <f t="shared" si="7"/>
        <v>0</v>
      </c>
      <c r="M162" s="2">
        <v>470</v>
      </c>
    </row>
    <row r="163" spans="2:13" ht="12.75">
      <c r="B163" s="82">
        <v>3000</v>
      </c>
      <c r="C163" s="14" t="s">
        <v>35</v>
      </c>
      <c r="D163" s="1" t="s">
        <v>16</v>
      </c>
      <c r="E163" s="1" t="s">
        <v>105</v>
      </c>
      <c r="F163" s="45" t="s">
        <v>106</v>
      </c>
      <c r="G163" s="61" t="s">
        <v>93</v>
      </c>
      <c r="H163" s="6">
        <f t="shared" si="6"/>
        <v>-3000</v>
      </c>
      <c r="I163" s="23">
        <v>6</v>
      </c>
      <c r="K163" t="s">
        <v>35</v>
      </c>
      <c r="L163">
        <v>5</v>
      </c>
      <c r="M163" s="2">
        <v>470</v>
      </c>
    </row>
    <row r="164" spans="2:13" ht="12.75">
      <c r="B164" s="82">
        <v>2500</v>
      </c>
      <c r="C164" s="14" t="s">
        <v>35</v>
      </c>
      <c r="D164" s="1" t="s">
        <v>16</v>
      </c>
      <c r="E164" s="1" t="s">
        <v>36</v>
      </c>
      <c r="F164" s="45" t="s">
        <v>107</v>
      </c>
      <c r="G164" s="61" t="s">
        <v>95</v>
      </c>
      <c r="H164" s="6">
        <f t="shared" si="6"/>
        <v>-5500</v>
      </c>
      <c r="I164" s="23">
        <v>5</v>
      </c>
      <c r="K164" t="s">
        <v>35</v>
      </c>
      <c r="L164">
        <v>5</v>
      </c>
      <c r="M164" s="2">
        <v>470</v>
      </c>
    </row>
    <row r="165" spans="2:13" ht="12.75">
      <c r="B165" s="82">
        <v>5000</v>
      </c>
      <c r="C165" s="14" t="s">
        <v>35</v>
      </c>
      <c r="D165" s="1" t="s">
        <v>16</v>
      </c>
      <c r="E165" s="1" t="s">
        <v>105</v>
      </c>
      <c r="F165" s="45" t="s">
        <v>108</v>
      </c>
      <c r="G165" s="61" t="s">
        <v>109</v>
      </c>
      <c r="H165" s="6">
        <f t="shared" si="6"/>
        <v>-10500</v>
      </c>
      <c r="I165" s="23">
        <v>10</v>
      </c>
      <c r="K165" t="s">
        <v>35</v>
      </c>
      <c r="L165">
        <v>5</v>
      </c>
      <c r="M165" s="2">
        <v>470</v>
      </c>
    </row>
    <row r="166" spans="2:13" ht="12.75">
      <c r="B166" s="82">
        <v>2500</v>
      </c>
      <c r="C166" s="14" t="s">
        <v>35</v>
      </c>
      <c r="D166" s="1" t="s">
        <v>16</v>
      </c>
      <c r="E166" s="1" t="s">
        <v>36</v>
      </c>
      <c r="F166" s="45" t="s">
        <v>110</v>
      </c>
      <c r="G166" s="61" t="s">
        <v>109</v>
      </c>
      <c r="H166" s="6">
        <f t="shared" si="6"/>
        <v>-13000</v>
      </c>
      <c r="I166" s="23">
        <v>5</v>
      </c>
      <c r="K166" t="s">
        <v>35</v>
      </c>
      <c r="L166">
        <v>5</v>
      </c>
      <c r="M166" s="2">
        <v>470</v>
      </c>
    </row>
    <row r="167" spans="2:13" ht="12.75">
      <c r="B167" s="82">
        <v>2500</v>
      </c>
      <c r="C167" s="14" t="s">
        <v>35</v>
      </c>
      <c r="D167" s="1" t="s">
        <v>16</v>
      </c>
      <c r="E167" s="1" t="s">
        <v>36</v>
      </c>
      <c r="F167" s="45" t="s">
        <v>111</v>
      </c>
      <c r="G167" s="61" t="s">
        <v>112</v>
      </c>
      <c r="H167" s="6">
        <f t="shared" si="6"/>
        <v>-15500</v>
      </c>
      <c r="I167" s="23">
        <v>5</v>
      </c>
      <c r="K167" t="s">
        <v>35</v>
      </c>
      <c r="L167">
        <v>5</v>
      </c>
      <c r="M167" s="2">
        <v>470</v>
      </c>
    </row>
    <row r="168" spans="2:13" ht="12.75">
      <c r="B168" s="82">
        <v>2500</v>
      </c>
      <c r="C168" s="14" t="s">
        <v>35</v>
      </c>
      <c r="D168" s="1" t="s">
        <v>16</v>
      </c>
      <c r="E168" s="1" t="s">
        <v>105</v>
      </c>
      <c r="F168" s="45" t="s">
        <v>113</v>
      </c>
      <c r="G168" s="61" t="s">
        <v>114</v>
      </c>
      <c r="H168" s="6">
        <f t="shared" si="6"/>
        <v>-18000</v>
      </c>
      <c r="I168" s="23">
        <v>5</v>
      </c>
      <c r="K168" t="s">
        <v>35</v>
      </c>
      <c r="L168">
        <v>5</v>
      </c>
      <c r="M168" s="2">
        <v>470</v>
      </c>
    </row>
    <row r="169" spans="1:13" s="81" customFormat="1" ht="12.75">
      <c r="A169" s="13"/>
      <c r="B169" s="74">
        <f>SUM(B163:B168)</f>
        <v>18000</v>
      </c>
      <c r="C169" s="13" t="s">
        <v>35</v>
      </c>
      <c r="D169" s="13"/>
      <c r="E169" s="13"/>
      <c r="F169" s="83"/>
      <c r="G169" s="127"/>
      <c r="H169" s="84">
        <v>0</v>
      </c>
      <c r="I169" s="80">
        <f t="shared" si="7"/>
        <v>38.297872340425535</v>
      </c>
      <c r="M169" s="2">
        <v>470</v>
      </c>
    </row>
    <row r="170" spans="2:13" ht="12.75">
      <c r="B170" s="82"/>
      <c r="F170" s="45"/>
      <c r="H170" s="6">
        <f aca="true" t="shared" si="8" ref="H170:H208">H169-B170</f>
        <v>0</v>
      </c>
      <c r="I170" s="23">
        <f t="shared" si="7"/>
        <v>0</v>
      </c>
      <c r="M170" s="2">
        <v>470</v>
      </c>
    </row>
    <row r="171" spans="2:13" ht="12.75">
      <c r="B171" s="82"/>
      <c r="F171" s="45"/>
      <c r="H171" s="6">
        <f t="shared" si="8"/>
        <v>0</v>
      </c>
      <c r="I171" s="23">
        <f t="shared" si="7"/>
        <v>0</v>
      </c>
      <c r="M171" s="2">
        <v>470</v>
      </c>
    </row>
    <row r="172" spans="2:13" ht="12.75">
      <c r="B172" s="82">
        <v>2000</v>
      </c>
      <c r="C172" s="1" t="s">
        <v>115</v>
      </c>
      <c r="D172" s="14" t="s">
        <v>44</v>
      </c>
      <c r="E172" s="1" t="s">
        <v>45</v>
      </c>
      <c r="F172" s="45" t="s">
        <v>116</v>
      </c>
      <c r="G172" s="61" t="s">
        <v>95</v>
      </c>
      <c r="H172" s="6">
        <f t="shared" si="8"/>
        <v>-2000</v>
      </c>
      <c r="I172" s="23">
        <f t="shared" si="7"/>
        <v>4.25531914893617</v>
      </c>
      <c r="K172" t="s">
        <v>36</v>
      </c>
      <c r="L172">
        <v>5</v>
      </c>
      <c r="M172" s="2">
        <v>470</v>
      </c>
    </row>
    <row r="173" spans="2:13" ht="12.75">
      <c r="B173" s="82">
        <v>1000</v>
      </c>
      <c r="C173" s="1" t="s">
        <v>117</v>
      </c>
      <c r="D173" s="14" t="s">
        <v>44</v>
      </c>
      <c r="E173" s="1" t="s">
        <v>45</v>
      </c>
      <c r="F173" s="45" t="s">
        <v>118</v>
      </c>
      <c r="G173" s="61" t="s">
        <v>95</v>
      </c>
      <c r="H173" s="6">
        <f t="shared" si="8"/>
        <v>-3000</v>
      </c>
      <c r="I173" s="23">
        <f t="shared" si="7"/>
        <v>2.127659574468085</v>
      </c>
      <c r="K173" t="s">
        <v>36</v>
      </c>
      <c r="L173">
        <v>5</v>
      </c>
      <c r="M173" s="2">
        <v>470</v>
      </c>
    </row>
    <row r="174" spans="2:13" ht="12.75">
      <c r="B174" s="82">
        <v>3000</v>
      </c>
      <c r="C174" s="1" t="s">
        <v>119</v>
      </c>
      <c r="D174" s="14" t="s">
        <v>44</v>
      </c>
      <c r="E174" s="1" t="s">
        <v>45</v>
      </c>
      <c r="F174" s="45" t="s">
        <v>118</v>
      </c>
      <c r="G174" s="61" t="s">
        <v>109</v>
      </c>
      <c r="H174" s="6">
        <f t="shared" si="8"/>
        <v>-6000</v>
      </c>
      <c r="I174" s="23">
        <f t="shared" si="7"/>
        <v>6.382978723404255</v>
      </c>
      <c r="K174" t="s">
        <v>36</v>
      </c>
      <c r="L174">
        <v>5</v>
      </c>
      <c r="M174" s="2">
        <v>470</v>
      </c>
    </row>
    <row r="175" spans="2:13" ht="12.75">
      <c r="B175" s="82">
        <v>3000</v>
      </c>
      <c r="C175" s="1" t="s">
        <v>120</v>
      </c>
      <c r="D175" s="14" t="s">
        <v>44</v>
      </c>
      <c r="E175" s="1" t="s">
        <v>45</v>
      </c>
      <c r="F175" s="45" t="s">
        <v>118</v>
      </c>
      <c r="G175" s="61" t="s">
        <v>112</v>
      </c>
      <c r="H175" s="6">
        <f t="shared" si="8"/>
        <v>-9000</v>
      </c>
      <c r="I175" s="23">
        <f t="shared" si="7"/>
        <v>6.382978723404255</v>
      </c>
      <c r="K175" t="s">
        <v>36</v>
      </c>
      <c r="L175">
        <v>5</v>
      </c>
      <c r="M175" s="2">
        <v>470</v>
      </c>
    </row>
    <row r="176" spans="2:13" ht="12.75">
      <c r="B176" s="82">
        <v>2000</v>
      </c>
      <c r="C176" s="1" t="s">
        <v>121</v>
      </c>
      <c r="D176" s="14" t="s">
        <v>44</v>
      </c>
      <c r="E176" s="1" t="s">
        <v>45</v>
      </c>
      <c r="F176" s="45" t="s">
        <v>122</v>
      </c>
      <c r="G176" s="61" t="s">
        <v>112</v>
      </c>
      <c r="H176" s="6">
        <f t="shared" si="8"/>
        <v>-11000</v>
      </c>
      <c r="I176" s="23">
        <f t="shared" si="7"/>
        <v>4.25531914893617</v>
      </c>
      <c r="K176" t="s">
        <v>36</v>
      </c>
      <c r="L176">
        <v>5</v>
      </c>
      <c r="M176" s="2">
        <v>470</v>
      </c>
    </row>
    <row r="177" spans="2:13" ht="12.75">
      <c r="B177" s="82">
        <v>2000</v>
      </c>
      <c r="C177" s="1" t="s">
        <v>50</v>
      </c>
      <c r="D177" s="14" t="s">
        <v>44</v>
      </c>
      <c r="E177" s="1" t="s">
        <v>45</v>
      </c>
      <c r="F177" s="45" t="s">
        <v>123</v>
      </c>
      <c r="G177" s="61" t="s">
        <v>114</v>
      </c>
      <c r="H177" s="6">
        <f t="shared" si="8"/>
        <v>-13000</v>
      </c>
      <c r="I177" s="23">
        <f t="shared" si="7"/>
        <v>4.25531914893617</v>
      </c>
      <c r="K177" t="s">
        <v>36</v>
      </c>
      <c r="L177">
        <v>5</v>
      </c>
      <c r="M177" s="2">
        <v>470</v>
      </c>
    </row>
    <row r="178" spans="1:13" s="81" customFormat="1" ht="12.75">
      <c r="A178" s="13"/>
      <c r="B178" s="74">
        <f>SUM(B172:B177)</f>
        <v>13000</v>
      </c>
      <c r="C178" s="13" t="s">
        <v>52</v>
      </c>
      <c r="D178" s="13"/>
      <c r="E178" s="13"/>
      <c r="F178" s="83"/>
      <c r="G178" s="127"/>
      <c r="H178" s="84">
        <v>0</v>
      </c>
      <c r="I178" s="80">
        <f t="shared" si="7"/>
        <v>27.659574468085108</v>
      </c>
      <c r="M178" s="2">
        <v>470</v>
      </c>
    </row>
    <row r="179" spans="2:13" ht="12.75">
      <c r="B179" s="82"/>
      <c r="F179" s="45"/>
      <c r="H179" s="6">
        <f t="shared" si="8"/>
        <v>0</v>
      </c>
      <c r="I179" s="23">
        <f t="shared" si="7"/>
        <v>0</v>
      </c>
      <c r="M179" s="2">
        <v>470</v>
      </c>
    </row>
    <row r="180" spans="2:13" ht="12.75">
      <c r="B180" s="82"/>
      <c r="F180" s="45"/>
      <c r="H180" s="6">
        <f t="shared" si="8"/>
        <v>0</v>
      </c>
      <c r="I180" s="23">
        <f t="shared" si="7"/>
        <v>0</v>
      </c>
      <c r="M180" s="2">
        <v>470</v>
      </c>
    </row>
    <row r="181" spans="2:13" ht="12.75">
      <c r="B181" s="82">
        <v>2100</v>
      </c>
      <c r="C181" s="1" t="s">
        <v>53</v>
      </c>
      <c r="D181" s="14" t="s">
        <v>44</v>
      </c>
      <c r="E181" s="1" t="s">
        <v>54</v>
      </c>
      <c r="F181" s="45" t="s">
        <v>118</v>
      </c>
      <c r="G181" s="61" t="s">
        <v>95</v>
      </c>
      <c r="H181" s="6">
        <f t="shared" si="8"/>
        <v>-2100</v>
      </c>
      <c r="I181" s="23">
        <v>4.2</v>
      </c>
      <c r="K181" t="s">
        <v>36</v>
      </c>
      <c r="L181">
        <v>5</v>
      </c>
      <c r="M181" s="2">
        <v>470</v>
      </c>
    </row>
    <row r="182" spans="2:13" ht="12.75">
      <c r="B182" s="82">
        <v>1000</v>
      </c>
      <c r="C182" s="1" t="s">
        <v>53</v>
      </c>
      <c r="D182" s="14" t="s">
        <v>44</v>
      </c>
      <c r="E182" s="1" t="s">
        <v>54</v>
      </c>
      <c r="F182" s="45" t="s">
        <v>118</v>
      </c>
      <c r="G182" s="61" t="s">
        <v>109</v>
      </c>
      <c r="H182" s="6">
        <f t="shared" si="8"/>
        <v>-3100</v>
      </c>
      <c r="I182" s="23">
        <v>2</v>
      </c>
      <c r="K182" t="s">
        <v>36</v>
      </c>
      <c r="L182">
        <v>5</v>
      </c>
      <c r="M182" s="2">
        <v>470</v>
      </c>
    </row>
    <row r="183" spans="2:13" ht="12.75">
      <c r="B183" s="82">
        <v>200</v>
      </c>
      <c r="C183" s="1" t="s">
        <v>53</v>
      </c>
      <c r="D183" s="14" t="s">
        <v>44</v>
      </c>
      <c r="E183" s="1" t="s">
        <v>54</v>
      </c>
      <c r="F183" s="45" t="s">
        <v>118</v>
      </c>
      <c r="G183" s="61" t="s">
        <v>112</v>
      </c>
      <c r="H183" s="6">
        <f t="shared" si="8"/>
        <v>-3300</v>
      </c>
      <c r="I183" s="23">
        <v>0.4</v>
      </c>
      <c r="K183" t="s">
        <v>36</v>
      </c>
      <c r="L183">
        <v>5</v>
      </c>
      <c r="M183" s="2">
        <v>470</v>
      </c>
    </row>
    <row r="184" spans="2:13" ht="12.75">
      <c r="B184" s="82">
        <v>500</v>
      </c>
      <c r="C184" s="1" t="s">
        <v>53</v>
      </c>
      <c r="D184" s="14" t="s">
        <v>44</v>
      </c>
      <c r="E184" s="1" t="s">
        <v>54</v>
      </c>
      <c r="F184" s="45" t="s">
        <v>118</v>
      </c>
      <c r="G184" s="61" t="s">
        <v>114</v>
      </c>
      <c r="H184" s="6">
        <f t="shared" si="8"/>
        <v>-3800</v>
      </c>
      <c r="I184" s="23">
        <v>1</v>
      </c>
      <c r="K184" t="s">
        <v>36</v>
      </c>
      <c r="L184">
        <v>5</v>
      </c>
      <c r="M184" s="2">
        <v>470</v>
      </c>
    </row>
    <row r="185" spans="1:13" s="81" customFormat="1" ht="12.75">
      <c r="A185" s="13"/>
      <c r="B185" s="74">
        <f>SUM(B181:B184)</f>
        <v>3800</v>
      </c>
      <c r="C185" s="13"/>
      <c r="D185" s="13"/>
      <c r="E185" s="13" t="s">
        <v>54</v>
      </c>
      <c r="F185" s="83"/>
      <c r="G185" s="127"/>
      <c r="H185" s="84">
        <v>0</v>
      </c>
      <c r="I185" s="80">
        <f t="shared" si="7"/>
        <v>8.085106382978724</v>
      </c>
      <c r="M185" s="2">
        <v>470</v>
      </c>
    </row>
    <row r="186" spans="2:13" ht="12.75">
      <c r="B186" s="82"/>
      <c r="F186" s="45"/>
      <c r="H186" s="6">
        <f t="shared" si="8"/>
        <v>0</v>
      </c>
      <c r="I186" s="23">
        <f t="shared" si="7"/>
        <v>0</v>
      </c>
      <c r="M186" s="2">
        <v>470</v>
      </c>
    </row>
    <row r="187" spans="2:13" ht="12.75">
      <c r="B187" s="82"/>
      <c r="F187" s="45"/>
      <c r="H187" s="6">
        <f t="shared" si="8"/>
        <v>0</v>
      </c>
      <c r="I187" s="23">
        <f t="shared" si="7"/>
        <v>0</v>
      </c>
      <c r="M187" s="2">
        <v>470</v>
      </c>
    </row>
    <row r="188" spans="2:13" ht="12.75">
      <c r="B188" s="82">
        <v>5000</v>
      </c>
      <c r="C188" s="1" t="s">
        <v>56</v>
      </c>
      <c r="D188" s="14" t="s">
        <v>44</v>
      </c>
      <c r="E188" s="1" t="s">
        <v>45</v>
      </c>
      <c r="F188" s="45" t="s">
        <v>124</v>
      </c>
      <c r="G188" s="61" t="s">
        <v>95</v>
      </c>
      <c r="H188" s="6">
        <f t="shared" si="8"/>
        <v>-5000</v>
      </c>
      <c r="I188" s="23">
        <v>10</v>
      </c>
      <c r="K188" t="s">
        <v>36</v>
      </c>
      <c r="L188">
        <v>5</v>
      </c>
      <c r="M188" s="2">
        <v>470</v>
      </c>
    </row>
    <row r="189" spans="1:13" ht="12.75">
      <c r="A189" s="14"/>
      <c r="B189" s="82">
        <v>3000</v>
      </c>
      <c r="C189" s="1" t="s">
        <v>56</v>
      </c>
      <c r="D189" s="14" t="s">
        <v>44</v>
      </c>
      <c r="E189" s="1" t="s">
        <v>45</v>
      </c>
      <c r="F189" s="45" t="s">
        <v>125</v>
      </c>
      <c r="G189" s="61" t="s">
        <v>109</v>
      </c>
      <c r="H189" s="6">
        <f t="shared" si="8"/>
        <v>-8000</v>
      </c>
      <c r="I189" s="23">
        <v>6</v>
      </c>
      <c r="K189" t="s">
        <v>36</v>
      </c>
      <c r="L189">
        <v>5</v>
      </c>
      <c r="M189" s="2">
        <v>470</v>
      </c>
    </row>
    <row r="190" spans="1:13" s="81" customFormat="1" ht="12.75">
      <c r="A190" s="13"/>
      <c r="B190" s="74">
        <f>SUM(B188:B189)</f>
        <v>8000</v>
      </c>
      <c r="C190" s="13" t="s">
        <v>56</v>
      </c>
      <c r="D190" s="13"/>
      <c r="E190" s="13"/>
      <c r="F190" s="83"/>
      <c r="G190" s="127"/>
      <c r="H190" s="84">
        <v>0</v>
      </c>
      <c r="I190" s="80">
        <f t="shared" si="7"/>
        <v>17.02127659574468</v>
      </c>
      <c r="M190" s="2">
        <v>470</v>
      </c>
    </row>
    <row r="191" spans="2:13" ht="12.75">
      <c r="B191" s="82"/>
      <c r="F191" s="45"/>
      <c r="H191" s="6">
        <f t="shared" si="8"/>
        <v>0</v>
      </c>
      <c r="I191" s="23">
        <f t="shared" si="7"/>
        <v>0</v>
      </c>
      <c r="M191" s="2">
        <v>470</v>
      </c>
    </row>
    <row r="192" spans="2:13" ht="12.75">
      <c r="B192" s="82"/>
      <c r="F192" s="45"/>
      <c r="H192" s="6">
        <f t="shared" si="8"/>
        <v>0</v>
      </c>
      <c r="I192" s="23">
        <f t="shared" si="7"/>
        <v>0</v>
      </c>
      <c r="M192" s="2">
        <v>470</v>
      </c>
    </row>
    <row r="193" spans="2:13" ht="12.75">
      <c r="B193" s="82">
        <v>2000</v>
      </c>
      <c r="C193" s="1" t="s">
        <v>58</v>
      </c>
      <c r="D193" s="14" t="s">
        <v>44</v>
      </c>
      <c r="E193" s="1" t="s">
        <v>45</v>
      </c>
      <c r="F193" s="45" t="s">
        <v>118</v>
      </c>
      <c r="G193" s="61" t="s">
        <v>95</v>
      </c>
      <c r="H193" s="6">
        <f t="shared" si="8"/>
        <v>-2000</v>
      </c>
      <c r="I193" s="23">
        <v>4</v>
      </c>
      <c r="K193" t="s">
        <v>36</v>
      </c>
      <c r="L193">
        <v>5</v>
      </c>
      <c r="M193" s="2">
        <v>470</v>
      </c>
    </row>
    <row r="194" spans="2:13" ht="12.75">
      <c r="B194" s="82">
        <v>2000</v>
      </c>
      <c r="C194" s="1" t="s">
        <v>58</v>
      </c>
      <c r="D194" s="14" t="s">
        <v>44</v>
      </c>
      <c r="E194" s="1" t="s">
        <v>45</v>
      </c>
      <c r="F194" s="45" t="s">
        <v>118</v>
      </c>
      <c r="G194" s="61" t="s">
        <v>109</v>
      </c>
      <c r="H194" s="6">
        <f t="shared" si="8"/>
        <v>-4000</v>
      </c>
      <c r="I194" s="23">
        <v>4</v>
      </c>
      <c r="K194" t="s">
        <v>36</v>
      </c>
      <c r="L194">
        <v>5</v>
      </c>
      <c r="M194" s="2">
        <v>470</v>
      </c>
    </row>
    <row r="195" spans="2:13" ht="12.75">
      <c r="B195" s="82">
        <v>2000</v>
      </c>
      <c r="C195" s="1" t="s">
        <v>58</v>
      </c>
      <c r="D195" s="14" t="s">
        <v>44</v>
      </c>
      <c r="E195" s="1" t="s">
        <v>45</v>
      </c>
      <c r="F195" s="45" t="s">
        <v>118</v>
      </c>
      <c r="G195" s="61" t="s">
        <v>112</v>
      </c>
      <c r="H195" s="6">
        <f t="shared" si="8"/>
        <v>-6000</v>
      </c>
      <c r="I195" s="23">
        <v>4</v>
      </c>
      <c r="K195" t="s">
        <v>36</v>
      </c>
      <c r="L195">
        <v>5</v>
      </c>
      <c r="M195" s="2">
        <v>470</v>
      </c>
    </row>
    <row r="196" spans="1:13" s="81" customFormat="1" ht="12.75">
      <c r="A196" s="13"/>
      <c r="B196" s="74">
        <f>SUM(B193:B195)</f>
        <v>6000</v>
      </c>
      <c r="C196" s="13" t="s">
        <v>58</v>
      </c>
      <c r="D196" s="13"/>
      <c r="E196" s="13"/>
      <c r="F196" s="83"/>
      <c r="G196" s="127"/>
      <c r="H196" s="84">
        <v>0</v>
      </c>
      <c r="I196" s="80">
        <f t="shared" si="7"/>
        <v>12.76595744680851</v>
      </c>
      <c r="M196" s="2">
        <v>470</v>
      </c>
    </row>
    <row r="197" spans="2:13" ht="12.75">
      <c r="B197" s="82"/>
      <c r="F197" s="45"/>
      <c r="H197" s="6">
        <f t="shared" si="8"/>
        <v>0</v>
      </c>
      <c r="I197" s="23">
        <f t="shared" si="7"/>
        <v>0</v>
      </c>
      <c r="M197" s="2">
        <v>470</v>
      </c>
    </row>
    <row r="198" spans="2:13" ht="12.75">
      <c r="B198" s="82"/>
      <c r="F198" s="45"/>
      <c r="H198" s="6">
        <f t="shared" si="8"/>
        <v>0</v>
      </c>
      <c r="I198" s="23">
        <f t="shared" si="7"/>
        <v>0</v>
      </c>
      <c r="M198" s="2">
        <v>470</v>
      </c>
    </row>
    <row r="199" spans="2:13" ht="12.75">
      <c r="B199" s="82"/>
      <c r="F199" s="45"/>
      <c r="H199" s="6">
        <f t="shared" si="8"/>
        <v>0</v>
      </c>
      <c r="I199" s="23">
        <f t="shared" si="7"/>
        <v>0</v>
      </c>
      <c r="M199" s="2">
        <v>470</v>
      </c>
    </row>
    <row r="200" spans="2:13" ht="12.75">
      <c r="B200" s="82"/>
      <c r="F200" s="45"/>
      <c r="H200" s="6">
        <f t="shared" si="8"/>
        <v>0</v>
      </c>
      <c r="I200" s="23">
        <f t="shared" si="7"/>
        <v>0</v>
      </c>
      <c r="M200" s="2">
        <v>470</v>
      </c>
    </row>
    <row r="201" spans="1:13" s="81" customFormat="1" ht="12.75">
      <c r="A201" s="13"/>
      <c r="B201" s="74">
        <f>+B204+B209</f>
        <v>4500</v>
      </c>
      <c r="C201" s="75" t="s">
        <v>126</v>
      </c>
      <c r="D201" s="76" t="s">
        <v>127</v>
      </c>
      <c r="E201" s="75" t="s">
        <v>128</v>
      </c>
      <c r="F201" s="77" t="s">
        <v>129</v>
      </c>
      <c r="G201" s="78" t="s">
        <v>34</v>
      </c>
      <c r="H201" s="79"/>
      <c r="I201" s="80">
        <f>+B201/M201</f>
        <v>9.574468085106384</v>
      </c>
      <c r="J201" s="80"/>
      <c r="K201" s="80"/>
      <c r="M201" s="2">
        <v>470</v>
      </c>
    </row>
    <row r="202" spans="2:13" ht="12.75">
      <c r="B202" s="92"/>
      <c r="F202" s="45"/>
      <c r="H202" s="6">
        <f t="shared" si="8"/>
        <v>0</v>
      </c>
      <c r="I202" s="23">
        <f t="shared" si="7"/>
        <v>0</v>
      </c>
      <c r="M202" s="2">
        <v>470</v>
      </c>
    </row>
    <row r="203" spans="2:13" ht="12.75">
      <c r="B203" s="82">
        <v>2500</v>
      </c>
      <c r="C203" s="14" t="s">
        <v>35</v>
      </c>
      <c r="D203" s="1" t="s">
        <v>16</v>
      </c>
      <c r="E203" s="1" t="s">
        <v>130</v>
      </c>
      <c r="F203" s="45" t="s">
        <v>131</v>
      </c>
      <c r="G203" s="61" t="s">
        <v>109</v>
      </c>
      <c r="H203" s="6">
        <f t="shared" si="8"/>
        <v>-2500</v>
      </c>
      <c r="I203" s="23">
        <f t="shared" si="7"/>
        <v>5.319148936170213</v>
      </c>
      <c r="K203" t="s">
        <v>35</v>
      </c>
      <c r="L203">
        <v>6</v>
      </c>
      <c r="M203" s="2">
        <v>470</v>
      </c>
    </row>
    <row r="204" spans="1:13" s="81" customFormat="1" ht="12.75">
      <c r="A204" s="13"/>
      <c r="B204" s="74">
        <f>SUM(B203)</f>
        <v>2500</v>
      </c>
      <c r="C204" s="13" t="s">
        <v>35</v>
      </c>
      <c r="D204" s="13"/>
      <c r="E204" s="13"/>
      <c r="F204" s="83"/>
      <c r="G204" s="127"/>
      <c r="H204" s="84">
        <v>0</v>
      </c>
      <c r="I204" s="80">
        <f t="shared" si="7"/>
        <v>5.319148936170213</v>
      </c>
      <c r="M204" s="2">
        <v>470</v>
      </c>
    </row>
    <row r="205" spans="2:13" ht="12.75">
      <c r="B205" s="82"/>
      <c r="F205" s="45"/>
      <c r="H205" s="6">
        <f t="shared" si="8"/>
        <v>0</v>
      </c>
      <c r="I205" s="23">
        <f t="shared" si="7"/>
        <v>0</v>
      </c>
      <c r="M205" s="2">
        <v>470</v>
      </c>
    </row>
    <row r="206" spans="2:13" ht="12.75">
      <c r="B206" s="82"/>
      <c r="F206" s="45"/>
      <c r="H206" s="6">
        <f t="shared" si="8"/>
        <v>0</v>
      </c>
      <c r="I206" s="23">
        <f t="shared" si="7"/>
        <v>0</v>
      </c>
      <c r="M206" s="2">
        <v>470</v>
      </c>
    </row>
    <row r="207" spans="2:13" ht="12.75">
      <c r="B207" s="85">
        <v>1000</v>
      </c>
      <c r="C207" s="33" t="s">
        <v>53</v>
      </c>
      <c r="D207" s="14" t="s">
        <v>132</v>
      </c>
      <c r="E207" s="33" t="s">
        <v>54</v>
      </c>
      <c r="F207" s="45" t="s">
        <v>133</v>
      </c>
      <c r="G207" s="124" t="s">
        <v>95</v>
      </c>
      <c r="H207" s="6">
        <f t="shared" si="8"/>
        <v>-1000</v>
      </c>
      <c r="I207" s="23">
        <f t="shared" si="7"/>
        <v>2.127659574468085</v>
      </c>
      <c r="K207" t="s">
        <v>130</v>
      </c>
      <c r="L207">
        <v>6</v>
      </c>
      <c r="M207" s="2">
        <v>470</v>
      </c>
    </row>
    <row r="208" spans="2:13" ht="12.75">
      <c r="B208" s="85">
        <v>1000</v>
      </c>
      <c r="C208" s="14" t="s">
        <v>53</v>
      </c>
      <c r="D208" s="14" t="s">
        <v>132</v>
      </c>
      <c r="E208" s="35" t="s">
        <v>54</v>
      </c>
      <c r="F208" s="45" t="s">
        <v>133</v>
      </c>
      <c r="G208" s="379" t="s">
        <v>109</v>
      </c>
      <c r="H208" s="6">
        <f t="shared" si="8"/>
        <v>-2000</v>
      </c>
      <c r="I208" s="23">
        <f t="shared" si="7"/>
        <v>2.127659574468085</v>
      </c>
      <c r="K208" t="s">
        <v>130</v>
      </c>
      <c r="L208">
        <v>6</v>
      </c>
      <c r="M208" s="2">
        <v>470</v>
      </c>
    </row>
    <row r="209" spans="1:13" s="81" customFormat="1" ht="12.75">
      <c r="A209" s="13"/>
      <c r="B209" s="74">
        <f>SUM(B207:B208)</f>
        <v>2000</v>
      </c>
      <c r="C209" s="13"/>
      <c r="D209" s="13"/>
      <c r="E209" s="13" t="s">
        <v>54</v>
      </c>
      <c r="F209" s="83"/>
      <c r="G209" s="127"/>
      <c r="H209" s="84">
        <v>0</v>
      </c>
      <c r="I209" s="80">
        <f t="shared" si="7"/>
        <v>4.25531914893617</v>
      </c>
      <c r="M209" s="2">
        <v>470</v>
      </c>
    </row>
    <row r="210" spans="2:13" ht="12.75">
      <c r="B210" s="82"/>
      <c r="F210" s="45"/>
      <c r="H210" s="6">
        <f aca="true" t="shared" si="9" ref="H210:H275">H209-B210</f>
        <v>0</v>
      </c>
      <c r="I210" s="23">
        <f t="shared" si="7"/>
        <v>0</v>
      </c>
      <c r="M210" s="2">
        <v>470</v>
      </c>
    </row>
    <row r="211" spans="2:13" ht="12.75">
      <c r="B211" s="82"/>
      <c r="F211" s="45"/>
      <c r="H211" s="6">
        <f t="shared" si="9"/>
        <v>0</v>
      </c>
      <c r="I211" s="23">
        <f t="shared" si="7"/>
        <v>0</v>
      </c>
      <c r="M211" s="2">
        <v>470</v>
      </c>
    </row>
    <row r="212" spans="2:13" ht="12.75">
      <c r="B212" s="82"/>
      <c r="F212" s="45"/>
      <c r="H212" s="6">
        <f t="shared" si="9"/>
        <v>0</v>
      </c>
      <c r="I212" s="23">
        <f t="shared" si="7"/>
        <v>0</v>
      </c>
      <c r="M212" s="2">
        <v>470</v>
      </c>
    </row>
    <row r="213" spans="2:13" ht="12.75">
      <c r="B213" s="82"/>
      <c r="F213" s="45"/>
      <c r="H213" s="6">
        <f t="shared" si="9"/>
        <v>0</v>
      </c>
      <c r="I213" s="23">
        <f t="shared" si="7"/>
        <v>0</v>
      </c>
      <c r="M213" s="2">
        <v>470</v>
      </c>
    </row>
    <row r="214" spans="1:13" s="81" customFormat="1" ht="12.75">
      <c r="A214" s="13"/>
      <c r="B214" s="74">
        <f>+B217+B221+B226</f>
        <v>44700</v>
      </c>
      <c r="C214" s="75" t="s">
        <v>134</v>
      </c>
      <c r="D214" s="76" t="s">
        <v>127</v>
      </c>
      <c r="E214" s="75" t="s">
        <v>128</v>
      </c>
      <c r="F214" s="77" t="s">
        <v>129</v>
      </c>
      <c r="G214" s="78" t="s">
        <v>34</v>
      </c>
      <c r="H214" s="79"/>
      <c r="I214" s="80">
        <f>+B214/M214</f>
        <v>95.1063829787234</v>
      </c>
      <c r="J214" s="80"/>
      <c r="K214" s="80"/>
      <c r="M214" s="2">
        <v>470</v>
      </c>
    </row>
    <row r="215" spans="2:13" ht="12.75">
      <c r="B215" s="82"/>
      <c r="F215" s="45"/>
      <c r="H215" s="6">
        <f t="shared" si="9"/>
        <v>0</v>
      </c>
      <c r="I215" s="23">
        <f t="shared" si="7"/>
        <v>0</v>
      </c>
      <c r="M215" s="2">
        <v>470</v>
      </c>
    </row>
    <row r="216" spans="2:13" ht="12.75">
      <c r="B216" s="82">
        <v>2500</v>
      </c>
      <c r="C216" s="14" t="s">
        <v>35</v>
      </c>
      <c r="D216" s="14" t="s">
        <v>16</v>
      </c>
      <c r="E216" s="1" t="s">
        <v>135</v>
      </c>
      <c r="F216" s="45" t="s">
        <v>136</v>
      </c>
      <c r="G216" s="61" t="s">
        <v>95</v>
      </c>
      <c r="H216" s="6">
        <f t="shared" si="9"/>
        <v>-2500</v>
      </c>
      <c r="I216" s="23">
        <f>+B216/M216</f>
        <v>5.319148936170213</v>
      </c>
      <c r="K216" t="s">
        <v>35</v>
      </c>
      <c r="L216">
        <v>7</v>
      </c>
      <c r="M216" s="2">
        <v>470</v>
      </c>
    </row>
    <row r="217" spans="1:13" s="81" customFormat="1" ht="12.75">
      <c r="A217" s="13"/>
      <c r="B217" s="74">
        <f>SUM(B216)</f>
        <v>2500</v>
      </c>
      <c r="C217" s="13" t="s">
        <v>35</v>
      </c>
      <c r="D217" s="13"/>
      <c r="E217" s="13"/>
      <c r="F217" s="83"/>
      <c r="G217" s="127"/>
      <c r="H217" s="84">
        <v>0</v>
      </c>
      <c r="I217" s="80">
        <f t="shared" si="7"/>
        <v>5.319148936170213</v>
      </c>
      <c r="M217" s="2">
        <v>470</v>
      </c>
    </row>
    <row r="218" spans="2:13" ht="12.75">
      <c r="B218" s="82"/>
      <c r="F218" s="45"/>
      <c r="H218" s="6">
        <f t="shared" si="9"/>
        <v>0</v>
      </c>
      <c r="I218" s="23">
        <f t="shared" si="7"/>
        <v>0</v>
      </c>
      <c r="M218" s="2">
        <v>470</v>
      </c>
    </row>
    <row r="219" spans="2:13" ht="12.75">
      <c r="B219" s="82"/>
      <c r="F219" s="45"/>
      <c r="H219" s="6">
        <f t="shared" si="9"/>
        <v>0</v>
      </c>
      <c r="I219" s="23">
        <f t="shared" si="7"/>
        <v>0</v>
      </c>
      <c r="M219" s="2">
        <v>470</v>
      </c>
    </row>
    <row r="220" spans="2:13" ht="12.75">
      <c r="B220" s="82">
        <v>2200</v>
      </c>
      <c r="C220" s="14" t="s">
        <v>53</v>
      </c>
      <c r="D220" s="14" t="s">
        <v>132</v>
      </c>
      <c r="E220" s="1" t="s">
        <v>54</v>
      </c>
      <c r="F220" s="45" t="s">
        <v>137</v>
      </c>
      <c r="G220" s="61" t="s">
        <v>138</v>
      </c>
      <c r="H220" s="6">
        <f>H219-B220</f>
        <v>-2200</v>
      </c>
      <c r="I220" s="23">
        <f aca="true" t="shared" si="10" ref="I220:I232">+B220/M220</f>
        <v>4.680851063829787</v>
      </c>
      <c r="K220" s="17" t="s">
        <v>135</v>
      </c>
      <c r="L220">
        <v>7</v>
      </c>
      <c r="M220" s="2">
        <v>470</v>
      </c>
    </row>
    <row r="221" spans="1:13" s="81" customFormat="1" ht="12.75">
      <c r="A221" s="13"/>
      <c r="B221" s="74">
        <f>SUM(B220)</f>
        <v>2200</v>
      </c>
      <c r="C221" s="13"/>
      <c r="D221" s="13"/>
      <c r="E221" s="13" t="s">
        <v>54</v>
      </c>
      <c r="F221" s="83"/>
      <c r="G221" s="127"/>
      <c r="H221" s="84">
        <v>0</v>
      </c>
      <c r="I221" s="80">
        <f t="shared" si="10"/>
        <v>4.680851063829787</v>
      </c>
      <c r="M221" s="2">
        <v>470</v>
      </c>
    </row>
    <row r="222" spans="1:13" s="17" customFormat="1" ht="12.75">
      <c r="A222" s="14"/>
      <c r="B222" s="85"/>
      <c r="C222" s="14"/>
      <c r="D222" s="14"/>
      <c r="E222" s="14"/>
      <c r="F222" s="90"/>
      <c r="G222" s="98"/>
      <c r="H222" s="6">
        <f>H221-B222</f>
        <v>0</v>
      </c>
      <c r="I222" s="23">
        <f t="shared" si="10"/>
        <v>0</v>
      </c>
      <c r="M222" s="2">
        <v>470</v>
      </c>
    </row>
    <row r="223" spans="1:13" s="17" customFormat="1" ht="12.75">
      <c r="A223" s="14"/>
      <c r="B223" s="85"/>
      <c r="C223" s="14"/>
      <c r="D223" s="14"/>
      <c r="E223" s="14"/>
      <c r="F223" s="90"/>
      <c r="G223" s="98"/>
      <c r="H223" s="6">
        <f>H222-B223</f>
        <v>0</v>
      </c>
      <c r="I223" s="23">
        <f t="shared" si="10"/>
        <v>0</v>
      </c>
      <c r="M223" s="2">
        <v>470</v>
      </c>
    </row>
    <row r="224" spans="1:13" s="17" customFormat="1" ht="12.75">
      <c r="A224" s="14"/>
      <c r="B224" s="85">
        <v>30000</v>
      </c>
      <c r="C224" s="14" t="s">
        <v>139</v>
      </c>
      <c r="D224" s="14" t="s">
        <v>16</v>
      </c>
      <c r="E224" s="14" t="s">
        <v>140</v>
      </c>
      <c r="F224" s="90" t="s">
        <v>141</v>
      </c>
      <c r="G224" s="98" t="s">
        <v>142</v>
      </c>
      <c r="H224" s="6">
        <f>H223-B224</f>
        <v>-30000</v>
      </c>
      <c r="I224" s="23">
        <f t="shared" si="10"/>
        <v>63.829787234042556</v>
      </c>
      <c r="K224" s="17" t="s">
        <v>143</v>
      </c>
      <c r="M224" s="2">
        <v>470</v>
      </c>
    </row>
    <row r="225" spans="1:13" s="17" customFormat="1" ht="12.75">
      <c r="A225" s="14"/>
      <c r="B225" s="85">
        <v>10000</v>
      </c>
      <c r="C225" s="14" t="s">
        <v>139</v>
      </c>
      <c r="D225" s="14" t="s">
        <v>16</v>
      </c>
      <c r="E225" s="14" t="s">
        <v>140</v>
      </c>
      <c r="F225" s="90" t="s">
        <v>144</v>
      </c>
      <c r="G225" s="98" t="s">
        <v>142</v>
      </c>
      <c r="H225" s="6">
        <f>H224-B225</f>
        <v>-40000</v>
      </c>
      <c r="I225" s="23">
        <f t="shared" si="10"/>
        <v>21.27659574468085</v>
      </c>
      <c r="K225" s="17" t="s">
        <v>145</v>
      </c>
      <c r="M225" s="2">
        <v>470</v>
      </c>
    </row>
    <row r="226" spans="1:13" s="81" customFormat="1" ht="12.75">
      <c r="A226" s="13"/>
      <c r="B226" s="74">
        <f>SUM(B224:B225)</f>
        <v>40000</v>
      </c>
      <c r="C226" s="13"/>
      <c r="D226" s="13"/>
      <c r="E226" s="13" t="s">
        <v>140</v>
      </c>
      <c r="F226" s="83"/>
      <c r="G226" s="127"/>
      <c r="H226" s="84">
        <v>0</v>
      </c>
      <c r="I226" s="80">
        <f t="shared" si="10"/>
        <v>85.1063829787234</v>
      </c>
      <c r="M226" s="2">
        <v>470</v>
      </c>
    </row>
    <row r="227" spans="2:13" ht="12.75">
      <c r="B227" s="82"/>
      <c r="F227" s="45"/>
      <c r="H227" s="6">
        <v>0</v>
      </c>
      <c r="I227" s="23">
        <f t="shared" si="10"/>
        <v>0</v>
      </c>
      <c r="M227" s="2">
        <v>470</v>
      </c>
    </row>
    <row r="228" spans="2:13" ht="12.75">
      <c r="B228" s="82"/>
      <c r="F228" s="45"/>
      <c r="H228" s="6">
        <f t="shared" si="9"/>
        <v>0</v>
      </c>
      <c r="I228" s="23">
        <f t="shared" si="10"/>
        <v>0</v>
      </c>
      <c r="M228" s="2">
        <v>470</v>
      </c>
    </row>
    <row r="229" spans="2:13" ht="12.75">
      <c r="B229" s="82"/>
      <c r="F229" s="45"/>
      <c r="H229" s="6">
        <f t="shared" si="9"/>
        <v>0</v>
      </c>
      <c r="I229" s="23">
        <f t="shared" si="10"/>
        <v>0</v>
      </c>
      <c r="M229" s="2">
        <v>470</v>
      </c>
    </row>
    <row r="230" spans="2:13" ht="12.75">
      <c r="B230" s="82"/>
      <c r="F230" s="45"/>
      <c r="H230" s="6">
        <f t="shared" si="9"/>
        <v>0</v>
      </c>
      <c r="I230" s="23">
        <f t="shared" si="10"/>
        <v>0</v>
      </c>
      <c r="M230" s="2">
        <v>470</v>
      </c>
    </row>
    <row r="231" spans="1:13" s="81" customFormat="1" ht="12.75">
      <c r="A231" s="13"/>
      <c r="B231" s="74">
        <f>+B236+B243+B249+B254+B260+B265</f>
        <v>40100</v>
      </c>
      <c r="C231" s="75" t="s">
        <v>146</v>
      </c>
      <c r="D231" s="76" t="s">
        <v>147</v>
      </c>
      <c r="E231" s="75" t="s">
        <v>102</v>
      </c>
      <c r="F231" s="77" t="s">
        <v>148</v>
      </c>
      <c r="G231" s="78" t="s">
        <v>34</v>
      </c>
      <c r="H231" s="79"/>
      <c r="I231" s="80">
        <f t="shared" si="10"/>
        <v>85.31914893617021</v>
      </c>
      <c r="J231" s="80"/>
      <c r="K231" s="80"/>
      <c r="M231" s="2">
        <v>470</v>
      </c>
    </row>
    <row r="232" spans="2:13" ht="12.75">
      <c r="B232" s="82"/>
      <c r="F232" s="45"/>
      <c r="H232" s="6">
        <f t="shared" si="9"/>
        <v>0</v>
      </c>
      <c r="I232" s="23">
        <f t="shared" si="10"/>
        <v>0</v>
      </c>
      <c r="M232" s="2">
        <v>470</v>
      </c>
    </row>
    <row r="233" spans="2:13" ht="12.75">
      <c r="B233" s="82">
        <v>2500</v>
      </c>
      <c r="C233" s="14" t="s">
        <v>35</v>
      </c>
      <c r="D233" s="1" t="s">
        <v>16</v>
      </c>
      <c r="E233" s="1" t="s">
        <v>64</v>
      </c>
      <c r="F233" s="45" t="s">
        <v>149</v>
      </c>
      <c r="G233" s="61" t="s">
        <v>114</v>
      </c>
      <c r="H233" s="6">
        <f t="shared" si="9"/>
        <v>-2500</v>
      </c>
      <c r="I233" s="23">
        <v>5</v>
      </c>
      <c r="K233" t="s">
        <v>35</v>
      </c>
      <c r="L233">
        <v>8</v>
      </c>
      <c r="M233" s="2">
        <v>470</v>
      </c>
    </row>
    <row r="234" spans="2:13" ht="12.75">
      <c r="B234" s="82">
        <v>2500</v>
      </c>
      <c r="C234" s="14" t="s">
        <v>35</v>
      </c>
      <c r="D234" s="1" t="s">
        <v>16</v>
      </c>
      <c r="E234" s="1" t="s">
        <v>64</v>
      </c>
      <c r="F234" s="45" t="s">
        <v>150</v>
      </c>
      <c r="G234" s="61" t="s">
        <v>151</v>
      </c>
      <c r="H234" s="6">
        <f t="shared" si="9"/>
        <v>-5000</v>
      </c>
      <c r="I234" s="23">
        <v>5</v>
      </c>
      <c r="K234" t="s">
        <v>35</v>
      </c>
      <c r="L234">
        <v>8</v>
      </c>
      <c r="M234" s="2">
        <v>470</v>
      </c>
    </row>
    <row r="235" spans="2:13" ht="12.75">
      <c r="B235" s="82">
        <v>2500</v>
      </c>
      <c r="C235" s="14" t="s">
        <v>35</v>
      </c>
      <c r="D235" s="1" t="s">
        <v>16</v>
      </c>
      <c r="E235" s="1" t="s">
        <v>64</v>
      </c>
      <c r="F235" s="45" t="s">
        <v>152</v>
      </c>
      <c r="G235" s="61" t="s">
        <v>153</v>
      </c>
      <c r="H235" s="6">
        <f t="shared" si="9"/>
        <v>-7500</v>
      </c>
      <c r="I235" s="23">
        <v>5</v>
      </c>
      <c r="K235" t="s">
        <v>35</v>
      </c>
      <c r="L235">
        <v>8</v>
      </c>
      <c r="M235" s="2">
        <v>470</v>
      </c>
    </row>
    <row r="236" spans="1:13" s="81" customFormat="1" ht="12.75">
      <c r="A236" s="13"/>
      <c r="B236" s="74">
        <f>SUM(B233:B235)</f>
        <v>7500</v>
      </c>
      <c r="C236" s="13" t="s">
        <v>35</v>
      </c>
      <c r="D236" s="13"/>
      <c r="E236" s="13"/>
      <c r="F236" s="83"/>
      <c r="G236" s="127"/>
      <c r="H236" s="84">
        <v>0</v>
      </c>
      <c r="I236" s="80">
        <f aca="true" t="shared" si="11" ref="I236:I245">+B236/M236</f>
        <v>15.957446808510639</v>
      </c>
      <c r="M236" s="2">
        <v>470</v>
      </c>
    </row>
    <row r="237" spans="2:13" ht="12.75">
      <c r="B237" s="82"/>
      <c r="F237" s="45"/>
      <c r="H237" s="6">
        <f t="shared" si="9"/>
        <v>0</v>
      </c>
      <c r="I237" s="23">
        <f t="shared" si="11"/>
        <v>0</v>
      </c>
      <c r="M237" s="2">
        <v>470</v>
      </c>
    </row>
    <row r="238" spans="2:13" ht="12.75">
      <c r="B238" s="82"/>
      <c r="F238" s="45"/>
      <c r="H238" s="6">
        <f t="shared" si="9"/>
        <v>0</v>
      </c>
      <c r="I238" s="23">
        <f t="shared" si="11"/>
        <v>0</v>
      </c>
      <c r="M238" s="2">
        <v>470</v>
      </c>
    </row>
    <row r="239" spans="2:13" ht="12.75">
      <c r="B239" s="82">
        <v>3000</v>
      </c>
      <c r="C239" s="1" t="s">
        <v>154</v>
      </c>
      <c r="D239" s="14" t="s">
        <v>44</v>
      </c>
      <c r="E239" s="1" t="s">
        <v>45</v>
      </c>
      <c r="F239" s="45" t="s">
        <v>155</v>
      </c>
      <c r="G239" s="61" t="s">
        <v>114</v>
      </c>
      <c r="H239" s="6">
        <f t="shared" si="9"/>
        <v>-3000</v>
      </c>
      <c r="I239" s="23">
        <f t="shared" si="11"/>
        <v>6.382978723404255</v>
      </c>
      <c r="K239" t="s">
        <v>64</v>
      </c>
      <c r="L239">
        <v>8</v>
      </c>
      <c r="M239" s="2">
        <v>470</v>
      </c>
    </row>
    <row r="240" spans="2:13" ht="12.75">
      <c r="B240" s="82">
        <v>3000</v>
      </c>
      <c r="C240" s="1" t="s">
        <v>156</v>
      </c>
      <c r="D240" s="14" t="s">
        <v>44</v>
      </c>
      <c r="E240" s="1" t="s">
        <v>45</v>
      </c>
      <c r="F240" s="45" t="s">
        <v>157</v>
      </c>
      <c r="G240" s="61" t="s">
        <v>151</v>
      </c>
      <c r="H240" s="6">
        <f t="shared" si="9"/>
        <v>-6000</v>
      </c>
      <c r="I240" s="23">
        <f t="shared" si="11"/>
        <v>6.382978723404255</v>
      </c>
      <c r="K240" t="s">
        <v>64</v>
      </c>
      <c r="L240">
        <v>8</v>
      </c>
      <c r="M240" s="2">
        <v>470</v>
      </c>
    </row>
    <row r="241" spans="2:13" ht="12.75">
      <c r="B241" s="85">
        <v>3000</v>
      </c>
      <c r="C241" s="1" t="s">
        <v>158</v>
      </c>
      <c r="D241" s="14" t="s">
        <v>44</v>
      </c>
      <c r="E241" s="1" t="s">
        <v>45</v>
      </c>
      <c r="F241" s="45" t="s">
        <v>159</v>
      </c>
      <c r="G241" s="61" t="s">
        <v>151</v>
      </c>
      <c r="H241" s="6">
        <f t="shared" si="9"/>
        <v>-9000</v>
      </c>
      <c r="I241" s="23">
        <f t="shared" si="11"/>
        <v>6.382978723404255</v>
      </c>
      <c r="K241" t="s">
        <v>64</v>
      </c>
      <c r="L241">
        <v>8</v>
      </c>
      <c r="M241" s="2">
        <v>470</v>
      </c>
    </row>
    <row r="242" spans="2:13" ht="12.75">
      <c r="B242" s="82">
        <v>3000</v>
      </c>
      <c r="C242" s="1" t="s">
        <v>160</v>
      </c>
      <c r="D242" s="14" t="s">
        <v>44</v>
      </c>
      <c r="E242" s="1" t="s">
        <v>45</v>
      </c>
      <c r="F242" s="45" t="s">
        <v>161</v>
      </c>
      <c r="G242" s="61" t="s">
        <v>162</v>
      </c>
      <c r="H242" s="6">
        <f t="shared" si="9"/>
        <v>-12000</v>
      </c>
      <c r="I242" s="23">
        <f t="shared" si="11"/>
        <v>6.382978723404255</v>
      </c>
      <c r="K242" t="s">
        <v>64</v>
      </c>
      <c r="L242">
        <v>8</v>
      </c>
      <c r="M242" s="2">
        <v>470</v>
      </c>
    </row>
    <row r="243" spans="1:13" s="81" customFormat="1" ht="12.75">
      <c r="A243" s="13"/>
      <c r="B243" s="74">
        <f>SUM(B239:B242)</f>
        <v>12000</v>
      </c>
      <c r="C243" s="13" t="s">
        <v>52</v>
      </c>
      <c r="D243" s="13"/>
      <c r="E243" s="13"/>
      <c r="F243" s="83"/>
      <c r="G243" s="127"/>
      <c r="H243" s="84">
        <v>0</v>
      </c>
      <c r="I243" s="80">
        <f t="shared" si="11"/>
        <v>25.53191489361702</v>
      </c>
      <c r="K243" s="81" t="s">
        <v>64</v>
      </c>
      <c r="M243" s="2">
        <v>470</v>
      </c>
    </row>
    <row r="244" spans="2:13" ht="12.75">
      <c r="B244" s="82"/>
      <c r="F244" s="45"/>
      <c r="H244" s="6">
        <f t="shared" si="9"/>
        <v>0</v>
      </c>
      <c r="I244" s="23">
        <f t="shared" si="11"/>
        <v>0</v>
      </c>
      <c r="M244" s="2">
        <v>470</v>
      </c>
    </row>
    <row r="245" spans="2:13" ht="12.75">
      <c r="B245" s="82"/>
      <c r="F245" s="45"/>
      <c r="H245" s="6">
        <f t="shared" si="9"/>
        <v>0</v>
      </c>
      <c r="I245" s="23">
        <f t="shared" si="11"/>
        <v>0</v>
      </c>
      <c r="M245" s="2">
        <v>470</v>
      </c>
    </row>
    <row r="246" spans="2:13" ht="12.75">
      <c r="B246" s="85">
        <v>800</v>
      </c>
      <c r="C246" s="1" t="s">
        <v>53</v>
      </c>
      <c r="D246" s="14" t="s">
        <v>44</v>
      </c>
      <c r="E246" s="1" t="s">
        <v>54</v>
      </c>
      <c r="F246" s="45" t="s">
        <v>159</v>
      </c>
      <c r="G246" s="61" t="s">
        <v>114</v>
      </c>
      <c r="H246" s="6">
        <f t="shared" si="9"/>
        <v>-800</v>
      </c>
      <c r="I246" s="23">
        <v>5.2</v>
      </c>
      <c r="K246" t="s">
        <v>64</v>
      </c>
      <c r="L246">
        <v>8</v>
      </c>
      <c r="M246" s="2">
        <v>470</v>
      </c>
    </row>
    <row r="247" spans="2:13" ht="12.75">
      <c r="B247" s="85">
        <v>800</v>
      </c>
      <c r="C247" s="1" t="s">
        <v>53</v>
      </c>
      <c r="D247" s="14" t="s">
        <v>44</v>
      </c>
      <c r="E247" s="1" t="s">
        <v>54</v>
      </c>
      <c r="F247" s="45" t="s">
        <v>159</v>
      </c>
      <c r="G247" s="61" t="s">
        <v>151</v>
      </c>
      <c r="H247" s="6">
        <f t="shared" si="9"/>
        <v>-1600</v>
      </c>
      <c r="I247" s="23">
        <v>4.6</v>
      </c>
      <c r="K247" t="s">
        <v>64</v>
      </c>
      <c r="L247">
        <v>8</v>
      </c>
      <c r="M247" s="2">
        <v>470</v>
      </c>
    </row>
    <row r="248" spans="2:13" ht="12.75">
      <c r="B248" s="82">
        <v>2000</v>
      </c>
      <c r="C248" s="1" t="s">
        <v>53</v>
      </c>
      <c r="D248" s="14" t="s">
        <v>44</v>
      </c>
      <c r="E248" s="1" t="s">
        <v>54</v>
      </c>
      <c r="F248" s="45" t="s">
        <v>159</v>
      </c>
      <c r="G248" s="61" t="s">
        <v>162</v>
      </c>
      <c r="H248" s="6">
        <f t="shared" si="9"/>
        <v>-3600</v>
      </c>
      <c r="I248" s="23">
        <v>4</v>
      </c>
      <c r="K248" t="s">
        <v>64</v>
      </c>
      <c r="L248">
        <v>8</v>
      </c>
      <c r="M248" s="2">
        <v>470</v>
      </c>
    </row>
    <row r="249" spans="1:13" s="81" customFormat="1" ht="12.75">
      <c r="A249" s="13"/>
      <c r="B249" s="74">
        <f>SUM(B246:B248)</f>
        <v>3600</v>
      </c>
      <c r="C249" s="13"/>
      <c r="D249" s="13"/>
      <c r="E249" s="13" t="s">
        <v>54</v>
      </c>
      <c r="F249" s="83"/>
      <c r="G249" s="127"/>
      <c r="H249" s="84">
        <v>0</v>
      </c>
      <c r="I249" s="80">
        <f>+B249/M249</f>
        <v>7.659574468085107</v>
      </c>
      <c r="M249" s="2">
        <v>470</v>
      </c>
    </row>
    <row r="250" spans="2:13" ht="12.75">
      <c r="B250" s="82"/>
      <c r="F250" s="45"/>
      <c r="H250" s="6">
        <f t="shared" si="9"/>
        <v>0</v>
      </c>
      <c r="I250" s="23">
        <f>+B250/M250</f>
        <v>0</v>
      </c>
      <c r="M250" s="2">
        <v>470</v>
      </c>
    </row>
    <row r="251" spans="2:13" ht="12.75">
      <c r="B251" s="82"/>
      <c r="F251" s="45"/>
      <c r="H251" s="6">
        <f t="shared" si="9"/>
        <v>0</v>
      </c>
      <c r="I251" s="23">
        <f>+B251/M251</f>
        <v>0</v>
      </c>
      <c r="M251" s="2">
        <v>470</v>
      </c>
    </row>
    <row r="252" spans="2:13" ht="12.75">
      <c r="B252" s="85">
        <v>5000</v>
      </c>
      <c r="C252" s="1" t="s">
        <v>56</v>
      </c>
      <c r="D252" s="14" t="s">
        <v>44</v>
      </c>
      <c r="E252" s="1" t="s">
        <v>45</v>
      </c>
      <c r="F252" s="45" t="s">
        <v>163</v>
      </c>
      <c r="G252" s="61" t="s">
        <v>114</v>
      </c>
      <c r="H252" s="6">
        <f t="shared" si="9"/>
        <v>-5000</v>
      </c>
      <c r="I252" s="23">
        <v>10</v>
      </c>
      <c r="K252" t="s">
        <v>64</v>
      </c>
      <c r="L252">
        <v>8</v>
      </c>
      <c r="M252" s="2">
        <v>470</v>
      </c>
    </row>
    <row r="253" spans="2:13" ht="12.75">
      <c r="B253" s="82">
        <v>4000</v>
      </c>
      <c r="C253" s="1" t="s">
        <v>56</v>
      </c>
      <c r="D253" s="14" t="s">
        <v>44</v>
      </c>
      <c r="E253" s="1" t="s">
        <v>45</v>
      </c>
      <c r="F253" s="45" t="s">
        <v>164</v>
      </c>
      <c r="G253" s="61" t="s">
        <v>151</v>
      </c>
      <c r="H253" s="6">
        <f t="shared" si="9"/>
        <v>-9000</v>
      </c>
      <c r="I253" s="23">
        <v>8</v>
      </c>
      <c r="K253" t="s">
        <v>64</v>
      </c>
      <c r="L253">
        <v>8</v>
      </c>
      <c r="M253" s="2">
        <v>470</v>
      </c>
    </row>
    <row r="254" spans="1:13" s="81" customFormat="1" ht="12.75">
      <c r="A254" s="13"/>
      <c r="B254" s="74">
        <f>SUM(B252:B253)</f>
        <v>9000</v>
      </c>
      <c r="C254" s="13" t="s">
        <v>56</v>
      </c>
      <c r="D254" s="13"/>
      <c r="E254" s="13"/>
      <c r="F254" s="83"/>
      <c r="G254" s="127"/>
      <c r="H254" s="84">
        <v>0</v>
      </c>
      <c r="I254" s="80">
        <f>+B254/M254</f>
        <v>19.148936170212767</v>
      </c>
      <c r="M254" s="2">
        <v>470</v>
      </c>
    </row>
    <row r="255" spans="2:13" ht="12.75">
      <c r="B255" s="82"/>
      <c r="F255" s="45"/>
      <c r="H255" s="6">
        <f t="shared" si="9"/>
        <v>0</v>
      </c>
      <c r="I255" s="23">
        <f>+B255/M255</f>
        <v>0</v>
      </c>
      <c r="M255" s="2">
        <v>470</v>
      </c>
    </row>
    <row r="256" spans="2:13" ht="12.75">
      <c r="B256" s="82"/>
      <c r="F256" s="45"/>
      <c r="H256" s="6">
        <f t="shared" si="9"/>
        <v>0</v>
      </c>
      <c r="I256" s="23">
        <f>+B256/M256</f>
        <v>0</v>
      </c>
      <c r="M256" s="2">
        <v>470</v>
      </c>
    </row>
    <row r="257" spans="2:13" ht="12.75">
      <c r="B257" s="82">
        <v>2000</v>
      </c>
      <c r="C257" s="1" t="s">
        <v>58</v>
      </c>
      <c r="D257" s="14" t="s">
        <v>44</v>
      </c>
      <c r="E257" s="1" t="s">
        <v>45</v>
      </c>
      <c r="F257" s="45" t="s">
        <v>159</v>
      </c>
      <c r="G257" s="61" t="s">
        <v>114</v>
      </c>
      <c r="H257" s="6">
        <f t="shared" si="9"/>
        <v>-2000</v>
      </c>
      <c r="I257" s="23">
        <v>4</v>
      </c>
      <c r="K257" t="s">
        <v>64</v>
      </c>
      <c r="L257">
        <v>8</v>
      </c>
      <c r="M257" s="2">
        <v>470</v>
      </c>
    </row>
    <row r="258" spans="2:13" ht="12.75">
      <c r="B258" s="82">
        <v>2000</v>
      </c>
      <c r="C258" s="1" t="s">
        <v>58</v>
      </c>
      <c r="D258" s="14" t="s">
        <v>44</v>
      </c>
      <c r="E258" s="1" t="s">
        <v>45</v>
      </c>
      <c r="F258" s="45" t="s">
        <v>159</v>
      </c>
      <c r="G258" s="61" t="s">
        <v>151</v>
      </c>
      <c r="H258" s="6">
        <f t="shared" si="9"/>
        <v>-4000</v>
      </c>
      <c r="I258" s="23">
        <v>4</v>
      </c>
      <c r="K258" t="s">
        <v>64</v>
      </c>
      <c r="L258">
        <v>8</v>
      </c>
      <c r="M258" s="2">
        <v>470</v>
      </c>
    </row>
    <row r="259" spans="2:13" ht="12.75">
      <c r="B259" s="82">
        <v>2000</v>
      </c>
      <c r="C259" s="1" t="s">
        <v>58</v>
      </c>
      <c r="D259" s="14" t="s">
        <v>44</v>
      </c>
      <c r="E259" s="1" t="s">
        <v>45</v>
      </c>
      <c r="F259" s="45" t="s">
        <v>159</v>
      </c>
      <c r="G259" s="61" t="s">
        <v>162</v>
      </c>
      <c r="H259" s="6">
        <f t="shared" si="9"/>
        <v>-6000</v>
      </c>
      <c r="I259" s="23">
        <v>4</v>
      </c>
      <c r="K259" t="s">
        <v>64</v>
      </c>
      <c r="L259">
        <v>8</v>
      </c>
      <c r="M259" s="2">
        <v>470</v>
      </c>
    </row>
    <row r="260" spans="1:13" s="81" customFormat="1" ht="12.75">
      <c r="A260" s="13"/>
      <c r="B260" s="74">
        <f>SUM(B257:B259)</f>
        <v>6000</v>
      </c>
      <c r="C260" s="13" t="s">
        <v>58</v>
      </c>
      <c r="D260" s="13"/>
      <c r="E260" s="13"/>
      <c r="F260" s="83"/>
      <c r="G260" s="127"/>
      <c r="H260" s="84">
        <v>0</v>
      </c>
      <c r="I260" s="80">
        <f>+B260/M260</f>
        <v>12.76595744680851</v>
      </c>
      <c r="M260" s="2">
        <v>470</v>
      </c>
    </row>
    <row r="261" spans="2:13" ht="12.75">
      <c r="B261" s="82"/>
      <c r="F261" s="45"/>
      <c r="H261" s="6">
        <f t="shared" si="9"/>
        <v>0</v>
      </c>
      <c r="I261" s="23">
        <f>+B261/M261</f>
        <v>0</v>
      </c>
      <c r="M261" s="2">
        <v>470</v>
      </c>
    </row>
    <row r="262" spans="2:13" ht="12.75">
      <c r="B262" s="82"/>
      <c r="F262" s="45"/>
      <c r="H262" s="6">
        <f t="shared" si="9"/>
        <v>0</v>
      </c>
      <c r="I262" s="23">
        <f>+B262/M262</f>
        <v>0</v>
      </c>
      <c r="M262" s="2">
        <v>470</v>
      </c>
    </row>
    <row r="263" spans="2:13" ht="12.75">
      <c r="B263" s="82">
        <v>1000</v>
      </c>
      <c r="C263" s="1" t="s">
        <v>59</v>
      </c>
      <c r="D263" s="14" t="s">
        <v>44</v>
      </c>
      <c r="E263" s="1" t="s">
        <v>60</v>
      </c>
      <c r="F263" s="45" t="s">
        <v>159</v>
      </c>
      <c r="G263" s="61" t="s">
        <v>114</v>
      </c>
      <c r="H263" s="6">
        <f t="shared" si="9"/>
        <v>-1000</v>
      </c>
      <c r="I263" s="23">
        <v>2</v>
      </c>
      <c r="K263" t="s">
        <v>64</v>
      </c>
      <c r="L263">
        <v>8</v>
      </c>
      <c r="M263" s="2">
        <v>470</v>
      </c>
    </row>
    <row r="264" spans="2:13" ht="12.75">
      <c r="B264" s="82">
        <v>1000</v>
      </c>
      <c r="C264" s="1" t="s">
        <v>59</v>
      </c>
      <c r="D264" s="14" t="s">
        <v>44</v>
      </c>
      <c r="E264" s="1" t="s">
        <v>60</v>
      </c>
      <c r="F264" s="45" t="s">
        <v>159</v>
      </c>
      <c r="G264" s="61" t="s">
        <v>151</v>
      </c>
      <c r="H264" s="6">
        <f t="shared" si="9"/>
        <v>-2000</v>
      </c>
      <c r="I264" s="23">
        <v>2</v>
      </c>
      <c r="K264" t="s">
        <v>64</v>
      </c>
      <c r="L264">
        <v>8</v>
      </c>
      <c r="M264" s="2">
        <v>470</v>
      </c>
    </row>
    <row r="265" spans="1:13" s="81" customFormat="1" ht="12.75">
      <c r="A265" s="13"/>
      <c r="B265" s="74">
        <f>SUM(B263:B264)</f>
        <v>2000</v>
      </c>
      <c r="C265" s="13"/>
      <c r="D265" s="13"/>
      <c r="E265" s="13" t="s">
        <v>60</v>
      </c>
      <c r="F265" s="83"/>
      <c r="G265" s="127"/>
      <c r="H265" s="84">
        <v>0</v>
      </c>
      <c r="I265" s="80">
        <f aca="true" t="shared" si="12" ref="I265:I328">+B265/M265</f>
        <v>4.25531914893617</v>
      </c>
      <c r="M265" s="2">
        <v>470</v>
      </c>
    </row>
    <row r="266" spans="2:13" ht="12.75">
      <c r="B266" s="82"/>
      <c r="F266" s="45"/>
      <c r="H266" s="6">
        <f t="shared" si="9"/>
        <v>0</v>
      </c>
      <c r="I266" s="23">
        <f t="shared" si="12"/>
        <v>0</v>
      </c>
      <c r="M266" s="2">
        <v>470</v>
      </c>
    </row>
    <row r="267" spans="2:13" ht="12.75">
      <c r="B267" s="82"/>
      <c r="F267" s="45"/>
      <c r="H267" s="6">
        <f t="shared" si="9"/>
        <v>0</v>
      </c>
      <c r="I267" s="23">
        <f t="shared" si="12"/>
        <v>0</v>
      </c>
      <c r="M267" s="2">
        <v>470</v>
      </c>
    </row>
    <row r="268" spans="2:13" ht="12.75">
      <c r="B268" s="82"/>
      <c r="F268" s="45"/>
      <c r="H268" s="6">
        <f t="shared" si="9"/>
        <v>0</v>
      </c>
      <c r="I268" s="23">
        <f t="shared" si="12"/>
        <v>0</v>
      </c>
      <c r="M268" s="2">
        <v>470</v>
      </c>
    </row>
    <row r="269" spans="2:13" ht="12.75">
      <c r="B269" s="82"/>
      <c r="F269" s="45"/>
      <c r="H269" s="6">
        <f t="shared" si="9"/>
        <v>0</v>
      </c>
      <c r="I269" s="23">
        <f t="shared" si="12"/>
        <v>0</v>
      </c>
      <c r="M269" s="2">
        <v>470</v>
      </c>
    </row>
    <row r="270" spans="1:13" s="81" customFormat="1" ht="12.75">
      <c r="A270" s="13"/>
      <c r="B270" s="74">
        <f>+B276+B284+B291+B296+B302</f>
        <v>39450</v>
      </c>
      <c r="C270" s="75" t="s">
        <v>165</v>
      </c>
      <c r="D270" s="76" t="s">
        <v>166</v>
      </c>
      <c r="E270" s="75" t="s">
        <v>102</v>
      </c>
      <c r="F270" s="77" t="s">
        <v>167</v>
      </c>
      <c r="G270" s="78" t="s">
        <v>104</v>
      </c>
      <c r="H270" s="79"/>
      <c r="I270" s="80">
        <f>+B270/M270</f>
        <v>83.93617021276596</v>
      </c>
      <c r="J270" s="80"/>
      <c r="K270" s="80"/>
      <c r="M270" s="2">
        <v>470</v>
      </c>
    </row>
    <row r="271" spans="2:13" ht="12.75">
      <c r="B271" s="82"/>
      <c r="F271" s="45"/>
      <c r="H271" s="6">
        <f t="shared" si="9"/>
        <v>0</v>
      </c>
      <c r="I271" s="23">
        <f t="shared" si="12"/>
        <v>0</v>
      </c>
      <c r="M271" s="2">
        <v>470</v>
      </c>
    </row>
    <row r="272" spans="2:13" ht="12.75">
      <c r="B272" s="82">
        <v>2500</v>
      </c>
      <c r="C272" s="14" t="s">
        <v>35</v>
      </c>
      <c r="D272" s="1" t="s">
        <v>16</v>
      </c>
      <c r="E272" s="1" t="s">
        <v>36</v>
      </c>
      <c r="F272" s="45" t="s">
        <v>168</v>
      </c>
      <c r="G272" s="61" t="s">
        <v>151</v>
      </c>
      <c r="H272" s="6">
        <f t="shared" si="9"/>
        <v>-2500</v>
      </c>
      <c r="I272" s="23">
        <v>5</v>
      </c>
      <c r="K272" t="s">
        <v>35</v>
      </c>
      <c r="L272">
        <v>9</v>
      </c>
      <c r="M272" s="2">
        <v>470</v>
      </c>
    </row>
    <row r="273" spans="2:13" ht="12.75">
      <c r="B273" s="82">
        <v>2500</v>
      </c>
      <c r="C273" s="14" t="s">
        <v>35</v>
      </c>
      <c r="D273" s="1" t="s">
        <v>16</v>
      </c>
      <c r="E273" s="1" t="s">
        <v>36</v>
      </c>
      <c r="F273" s="45" t="s">
        <v>169</v>
      </c>
      <c r="G273" s="61" t="s">
        <v>162</v>
      </c>
      <c r="H273" s="6">
        <f t="shared" si="9"/>
        <v>-5000</v>
      </c>
      <c r="I273" s="23">
        <v>5</v>
      </c>
      <c r="K273" t="s">
        <v>35</v>
      </c>
      <c r="L273">
        <v>9</v>
      </c>
      <c r="M273" s="2">
        <v>470</v>
      </c>
    </row>
    <row r="274" spans="2:13" ht="12.75">
      <c r="B274" s="82">
        <v>2500</v>
      </c>
      <c r="C274" s="14" t="s">
        <v>35</v>
      </c>
      <c r="D274" s="1" t="s">
        <v>16</v>
      </c>
      <c r="E274" s="1" t="s">
        <v>36</v>
      </c>
      <c r="F274" s="45" t="s">
        <v>170</v>
      </c>
      <c r="G274" s="61" t="s">
        <v>153</v>
      </c>
      <c r="H274" s="6">
        <f t="shared" si="9"/>
        <v>-7500</v>
      </c>
      <c r="I274" s="23">
        <v>5</v>
      </c>
      <c r="K274" t="s">
        <v>35</v>
      </c>
      <c r="L274">
        <v>9</v>
      </c>
      <c r="M274" s="2">
        <v>470</v>
      </c>
    </row>
    <row r="275" spans="2:13" ht="12.75">
      <c r="B275" s="82">
        <v>2500</v>
      </c>
      <c r="C275" s="14" t="s">
        <v>35</v>
      </c>
      <c r="D275" s="1" t="s">
        <v>16</v>
      </c>
      <c r="E275" s="1" t="s">
        <v>36</v>
      </c>
      <c r="F275" s="45" t="s">
        <v>171</v>
      </c>
      <c r="G275" s="61" t="s">
        <v>172</v>
      </c>
      <c r="H275" s="6">
        <f t="shared" si="9"/>
        <v>-10000</v>
      </c>
      <c r="I275" s="23">
        <v>5</v>
      </c>
      <c r="K275" t="s">
        <v>35</v>
      </c>
      <c r="L275">
        <v>9</v>
      </c>
      <c r="M275" s="2">
        <v>470</v>
      </c>
    </row>
    <row r="276" spans="1:13" s="81" customFormat="1" ht="12.75">
      <c r="A276" s="13"/>
      <c r="B276" s="74">
        <f>SUM(B272:B275)</f>
        <v>10000</v>
      </c>
      <c r="C276" s="13" t="s">
        <v>35</v>
      </c>
      <c r="D276" s="13"/>
      <c r="E276" s="13"/>
      <c r="F276" s="83"/>
      <c r="G276" s="127"/>
      <c r="H276" s="84">
        <v>0</v>
      </c>
      <c r="I276" s="80">
        <f t="shared" si="12"/>
        <v>21.27659574468085</v>
      </c>
      <c r="M276" s="2">
        <v>470</v>
      </c>
    </row>
    <row r="277" spans="2:13" ht="12.75">
      <c r="B277" s="82"/>
      <c r="F277" s="45"/>
      <c r="H277" s="6">
        <f aca="true" t="shared" si="13" ref="H277:H352">H276-B277</f>
        <v>0</v>
      </c>
      <c r="I277" s="23">
        <f t="shared" si="12"/>
        <v>0</v>
      </c>
      <c r="M277" s="2">
        <v>470</v>
      </c>
    </row>
    <row r="278" spans="2:13" ht="12.75">
      <c r="B278" s="82"/>
      <c r="F278" s="45"/>
      <c r="H278" s="6">
        <f t="shared" si="13"/>
        <v>0</v>
      </c>
      <c r="I278" s="23">
        <f t="shared" si="12"/>
        <v>0</v>
      </c>
      <c r="M278" s="2">
        <v>470</v>
      </c>
    </row>
    <row r="279" spans="2:13" ht="12.75">
      <c r="B279" s="82">
        <v>2000</v>
      </c>
      <c r="C279" s="1" t="s">
        <v>115</v>
      </c>
      <c r="D279" s="14" t="s">
        <v>44</v>
      </c>
      <c r="E279" s="1" t="s">
        <v>45</v>
      </c>
      <c r="F279" s="45" t="s">
        <v>173</v>
      </c>
      <c r="G279" s="61" t="s">
        <v>151</v>
      </c>
      <c r="H279" s="6">
        <f t="shared" si="13"/>
        <v>-2000</v>
      </c>
      <c r="I279" s="23">
        <f t="shared" si="12"/>
        <v>4.25531914893617</v>
      </c>
      <c r="K279" t="s">
        <v>36</v>
      </c>
      <c r="L279">
        <v>9</v>
      </c>
      <c r="M279" s="2">
        <v>470</v>
      </c>
    </row>
    <row r="280" spans="2:13" ht="12.75">
      <c r="B280" s="82">
        <v>1000</v>
      </c>
      <c r="C280" s="1" t="s">
        <v>117</v>
      </c>
      <c r="D280" s="14" t="s">
        <v>44</v>
      </c>
      <c r="E280" s="1" t="s">
        <v>45</v>
      </c>
      <c r="F280" s="45" t="s">
        <v>174</v>
      </c>
      <c r="G280" s="61" t="s">
        <v>151</v>
      </c>
      <c r="H280" s="6">
        <f t="shared" si="13"/>
        <v>-3000</v>
      </c>
      <c r="I280" s="23">
        <f t="shared" si="12"/>
        <v>2.127659574468085</v>
      </c>
      <c r="K280" t="s">
        <v>36</v>
      </c>
      <c r="L280">
        <v>9</v>
      </c>
      <c r="M280" s="2">
        <v>470</v>
      </c>
    </row>
    <row r="281" spans="1:13" ht="12.75">
      <c r="A281" s="14"/>
      <c r="B281" s="82">
        <v>3000</v>
      </c>
      <c r="C281" s="1" t="s">
        <v>119</v>
      </c>
      <c r="D281" s="14" t="s">
        <v>44</v>
      </c>
      <c r="E281" s="1" t="s">
        <v>45</v>
      </c>
      <c r="F281" s="45" t="s">
        <v>174</v>
      </c>
      <c r="G281" s="61" t="s">
        <v>162</v>
      </c>
      <c r="H281" s="6">
        <f t="shared" si="13"/>
        <v>-6000</v>
      </c>
      <c r="I281" s="23">
        <f t="shared" si="12"/>
        <v>6.382978723404255</v>
      </c>
      <c r="K281" t="s">
        <v>36</v>
      </c>
      <c r="L281">
        <v>9</v>
      </c>
      <c r="M281" s="2">
        <v>470</v>
      </c>
    </row>
    <row r="282" spans="2:13" ht="12.75">
      <c r="B282" s="82">
        <v>2000</v>
      </c>
      <c r="C282" s="1" t="s">
        <v>120</v>
      </c>
      <c r="D282" s="14" t="s">
        <v>44</v>
      </c>
      <c r="E282" s="1" t="s">
        <v>45</v>
      </c>
      <c r="F282" s="45" t="s">
        <v>175</v>
      </c>
      <c r="G282" s="61" t="s">
        <v>162</v>
      </c>
      <c r="H282" s="6">
        <f t="shared" si="13"/>
        <v>-8000</v>
      </c>
      <c r="I282" s="23">
        <f t="shared" si="12"/>
        <v>4.25531914893617</v>
      </c>
      <c r="K282" t="s">
        <v>36</v>
      </c>
      <c r="L282">
        <v>9</v>
      </c>
      <c r="M282" s="2">
        <v>470</v>
      </c>
    </row>
    <row r="283" spans="2:13" ht="12.75">
      <c r="B283" s="82">
        <v>3000</v>
      </c>
      <c r="C283" s="1" t="s">
        <v>160</v>
      </c>
      <c r="D283" s="14" t="s">
        <v>44</v>
      </c>
      <c r="E283" s="1" t="s">
        <v>45</v>
      </c>
      <c r="F283" s="45" t="s">
        <v>176</v>
      </c>
      <c r="G283" s="61" t="s">
        <v>153</v>
      </c>
      <c r="H283" s="6">
        <f t="shared" si="13"/>
        <v>-11000</v>
      </c>
      <c r="I283" s="23">
        <f t="shared" si="12"/>
        <v>6.382978723404255</v>
      </c>
      <c r="K283" t="s">
        <v>36</v>
      </c>
      <c r="L283">
        <v>9</v>
      </c>
      <c r="M283" s="2">
        <v>470</v>
      </c>
    </row>
    <row r="284" spans="1:13" s="81" customFormat="1" ht="12.75">
      <c r="A284" s="13"/>
      <c r="B284" s="74">
        <f>SUM(B279:B283)</f>
        <v>11000</v>
      </c>
      <c r="C284" s="13" t="s">
        <v>52</v>
      </c>
      <c r="D284" s="13"/>
      <c r="E284" s="13"/>
      <c r="F284" s="83"/>
      <c r="G284" s="127"/>
      <c r="H284" s="84">
        <v>0</v>
      </c>
      <c r="I284" s="80">
        <f t="shared" si="12"/>
        <v>23.404255319148938</v>
      </c>
      <c r="M284" s="2">
        <v>470</v>
      </c>
    </row>
    <row r="285" spans="2:13" ht="12.75">
      <c r="B285" s="82"/>
      <c r="F285" s="45"/>
      <c r="H285" s="6">
        <f t="shared" si="13"/>
        <v>0</v>
      </c>
      <c r="I285" s="23">
        <f t="shared" si="12"/>
        <v>0</v>
      </c>
      <c r="M285" s="2">
        <v>470</v>
      </c>
    </row>
    <row r="286" spans="2:13" ht="12.75">
      <c r="B286" s="82"/>
      <c r="F286" s="45"/>
      <c r="H286" s="6">
        <f t="shared" si="13"/>
        <v>0</v>
      </c>
      <c r="I286" s="23">
        <f t="shared" si="12"/>
        <v>0</v>
      </c>
      <c r="M286" s="2">
        <v>470</v>
      </c>
    </row>
    <row r="287" spans="2:13" ht="12.75">
      <c r="B287" s="82">
        <v>600</v>
      </c>
      <c r="C287" s="1" t="s">
        <v>53</v>
      </c>
      <c r="D287" s="14" t="s">
        <v>44</v>
      </c>
      <c r="E287" s="1" t="s">
        <v>54</v>
      </c>
      <c r="F287" s="45" t="s">
        <v>174</v>
      </c>
      <c r="G287" s="61" t="s">
        <v>151</v>
      </c>
      <c r="H287" s="6">
        <f t="shared" si="13"/>
        <v>-600</v>
      </c>
      <c r="I287" s="23">
        <v>1.2</v>
      </c>
      <c r="K287" t="s">
        <v>36</v>
      </c>
      <c r="L287">
        <v>9</v>
      </c>
      <c r="M287" s="2">
        <v>470</v>
      </c>
    </row>
    <row r="288" spans="2:13" ht="12.75">
      <c r="B288" s="82">
        <v>350</v>
      </c>
      <c r="C288" s="1" t="s">
        <v>53</v>
      </c>
      <c r="D288" s="14" t="s">
        <v>44</v>
      </c>
      <c r="E288" s="1" t="s">
        <v>54</v>
      </c>
      <c r="F288" s="45" t="s">
        <v>174</v>
      </c>
      <c r="G288" s="61" t="s">
        <v>151</v>
      </c>
      <c r="H288" s="6">
        <f t="shared" si="13"/>
        <v>-950</v>
      </c>
      <c r="I288" s="23">
        <v>0.7</v>
      </c>
      <c r="K288" t="s">
        <v>36</v>
      </c>
      <c r="L288">
        <v>9</v>
      </c>
      <c r="M288" s="2">
        <v>470</v>
      </c>
    </row>
    <row r="289" spans="2:13" ht="12.75">
      <c r="B289" s="82">
        <v>1100</v>
      </c>
      <c r="C289" s="1" t="s">
        <v>53</v>
      </c>
      <c r="D289" s="14" t="s">
        <v>44</v>
      </c>
      <c r="E289" s="1" t="s">
        <v>54</v>
      </c>
      <c r="F289" s="45" t="s">
        <v>174</v>
      </c>
      <c r="G289" s="61" t="s">
        <v>162</v>
      </c>
      <c r="H289" s="6">
        <f t="shared" si="13"/>
        <v>-2050</v>
      </c>
      <c r="I289" s="23">
        <v>2.2</v>
      </c>
      <c r="K289" t="s">
        <v>36</v>
      </c>
      <c r="L289">
        <v>9</v>
      </c>
      <c r="M289" s="2">
        <v>470</v>
      </c>
    </row>
    <row r="290" spans="2:13" ht="12.75">
      <c r="B290" s="82">
        <v>400</v>
      </c>
      <c r="C290" s="1" t="s">
        <v>53</v>
      </c>
      <c r="D290" s="14" t="s">
        <v>44</v>
      </c>
      <c r="E290" s="1" t="s">
        <v>54</v>
      </c>
      <c r="F290" s="45" t="s">
        <v>174</v>
      </c>
      <c r="G290" s="61" t="s">
        <v>153</v>
      </c>
      <c r="H290" s="6">
        <f t="shared" si="13"/>
        <v>-2450</v>
      </c>
      <c r="I290" s="23">
        <v>0.8</v>
      </c>
      <c r="K290" t="s">
        <v>36</v>
      </c>
      <c r="L290">
        <v>9</v>
      </c>
      <c r="M290" s="2">
        <v>470</v>
      </c>
    </row>
    <row r="291" spans="1:13" s="81" customFormat="1" ht="12.75">
      <c r="A291" s="13"/>
      <c r="B291" s="74">
        <f>SUM(B287:B290)</f>
        <v>2450</v>
      </c>
      <c r="C291" s="13"/>
      <c r="D291" s="13"/>
      <c r="E291" s="13" t="s">
        <v>54</v>
      </c>
      <c r="F291" s="83"/>
      <c r="G291" s="127"/>
      <c r="H291" s="84">
        <v>0</v>
      </c>
      <c r="I291" s="80">
        <f t="shared" si="12"/>
        <v>5.212765957446808</v>
      </c>
      <c r="M291" s="2">
        <v>470</v>
      </c>
    </row>
    <row r="292" spans="2:13" ht="12.75">
      <c r="B292" s="82"/>
      <c r="F292" s="45"/>
      <c r="H292" s="6">
        <f t="shared" si="13"/>
        <v>0</v>
      </c>
      <c r="I292" s="23">
        <f t="shared" si="12"/>
        <v>0</v>
      </c>
      <c r="M292" s="2">
        <v>470</v>
      </c>
    </row>
    <row r="293" spans="2:13" ht="12.75">
      <c r="B293" s="82"/>
      <c r="F293" s="45"/>
      <c r="H293" s="6">
        <f t="shared" si="13"/>
        <v>0</v>
      </c>
      <c r="I293" s="23">
        <f t="shared" si="12"/>
        <v>0</v>
      </c>
      <c r="M293" s="2">
        <v>470</v>
      </c>
    </row>
    <row r="294" spans="2:13" ht="12.75">
      <c r="B294" s="82">
        <v>5000</v>
      </c>
      <c r="C294" s="1" t="s">
        <v>56</v>
      </c>
      <c r="D294" s="14" t="s">
        <v>44</v>
      </c>
      <c r="E294" s="1" t="s">
        <v>45</v>
      </c>
      <c r="F294" s="45" t="s">
        <v>177</v>
      </c>
      <c r="G294" s="61" t="s">
        <v>151</v>
      </c>
      <c r="H294" s="6">
        <f t="shared" si="13"/>
        <v>-5000</v>
      </c>
      <c r="I294" s="23">
        <v>10</v>
      </c>
      <c r="K294" t="s">
        <v>36</v>
      </c>
      <c r="L294">
        <v>9</v>
      </c>
      <c r="M294" s="2">
        <v>470</v>
      </c>
    </row>
    <row r="295" spans="2:13" ht="12.75">
      <c r="B295" s="82">
        <v>5000</v>
      </c>
      <c r="C295" s="1" t="s">
        <v>56</v>
      </c>
      <c r="D295" s="14" t="s">
        <v>44</v>
      </c>
      <c r="E295" s="1" t="s">
        <v>45</v>
      </c>
      <c r="F295" s="45" t="s">
        <v>177</v>
      </c>
      <c r="G295" s="61" t="s">
        <v>162</v>
      </c>
      <c r="H295" s="6">
        <f t="shared" si="13"/>
        <v>-10000</v>
      </c>
      <c r="I295" s="23">
        <v>10</v>
      </c>
      <c r="K295" t="s">
        <v>36</v>
      </c>
      <c r="L295">
        <v>9</v>
      </c>
      <c r="M295" s="2">
        <v>470</v>
      </c>
    </row>
    <row r="296" spans="1:13" s="81" customFormat="1" ht="12.75">
      <c r="A296" s="13"/>
      <c r="B296" s="74">
        <f>SUM(B294:B295)</f>
        <v>10000</v>
      </c>
      <c r="C296" s="13" t="s">
        <v>56</v>
      </c>
      <c r="D296" s="13"/>
      <c r="E296" s="13"/>
      <c r="F296" s="83"/>
      <c r="G296" s="127"/>
      <c r="H296" s="84">
        <v>0</v>
      </c>
      <c r="I296" s="80">
        <f t="shared" si="12"/>
        <v>21.27659574468085</v>
      </c>
      <c r="M296" s="2">
        <v>470</v>
      </c>
    </row>
    <row r="297" spans="2:13" ht="12.75">
      <c r="B297" s="82"/>
      <c r="F297" s="45"/>
      <c r="H297" s="6">
        <f t="shared" si="13"/>
        <v>0</v>
      </c>
      <c r="I297" s="23">
        <f t="shared" si="12"/>
        <v>0</v>
      </c>
      <c r="M297" s="2">
        <v>470</v>
      </c>
    </row>
    <row r="298" spans="2:13" ht="12.75">
      <c r="B298" s="82"/>
      <c r="F298" s="45"/>
      <c r="H298" s="6">
        <f t="shared" si="13"/>
        <v>0</v>
      </c>
      <c r="I298" s="23">
        <f t="shared" si="12"/>
        <v>0</v>
      </c>
      <c r="M298" s="2">
        <v>470</v>
      </c>
    </row>
    <row r="299" spans="2:13" ht="12.75">
      <c r="B299" s="82">
        <v>2000</v>
      </c>
      <c r="C299" s="1" t="s">
        <v>58</v>
      </c>
      <c r="D299" s="14" t="s">
        <v>44</v>
      </c>
      <c r="E299" s="1" t="s">
        <v>45</v>
      </c>
      <c r="F299" s="45" t="s">
        <v>174</v>
      </c>
      <c r="G299" s="61" t="s">
        <v>151</v>
      </c>
      <c r="H299" s="6">
        <f t="shared" si="13"/>
        <v>-2000</v>
      </c>
      <c r="I299" s="23">
        <v>4</v>
      </c>
      <c r="K299" t="s">
        <v>36</v>
      </c>
      <c r="L299">
        <v>9</v>
      </c>
      <c r="M299" s="2">
        <v>470</v>
      </c>
    </row>
    <row r="300" spans="2:13" ht="12.75">
      <c r="B300" s="82">
        <v>2000</v>
      </c>
      <c r="C300" s="1" t="s">
        <v>58</v>
      </c>
      <c r="D300" s="14" t="s">
        <v>44</v>
      </c>
      <c r="E300" s="1" t="s">
        <v>45</v>
      </c>
      <c r="F300" s="45" t="s">
        <v>174</v>
      </c>
      <c r="G300" s="61" t="s">
        <v>162</v>
      </c>
      <c r="H300" s="6">
        <f t="shared" si="13"/>
        <v>-4000</v>
      </c>
      <c r="I300" s="23">
        <v>4</v>
      </c>
      <c r="K300" t="s">
        <v>36</v>
      </c>
      <c r="L300">
        <v>9</v>
      </c>
      <c r="M300" s="2">
        <v>470</v>
      </c>
    </row>
    <row r="301" spans="2:13" ht="12.75">
      <c r="B301" s="82">
        <v>2000</v>
      </c>
      <c r="C301" s="1" t="s">
        <v>58</v>
      </c>
      <c r="D301" s="14" t="s">
        <v>44</v>
      </c>
      <c r="E301" s="1" t="s">
        <v>45</v>
      </c>
      <c r="F301" s="45" t="s">
        <v>174</v>
      </c>
      <c r="G301" s="61" t="s">
        <v>153</v>
      </c>
      <c r="H301" s="6">
        <f t="shared" si="13"/>
        <v>-6000</v>
      </c>
      <c r="I301" s="23">
        <v>4</v>
      </c>
      <c r="K301" t="s">
        <v>36</v>
      </c>
      <c r="L301">
        <v>9</v>
      </c>
      <c r="M301" s="2">
        <v>470</v>
      </c>
    </row>
    <row r="302" spans="1:13" s="81" customFormat="1" ht="12.75">
      <c r="A302" s="13"/>
      <c r="B302" s="74">
        <f>SUM(B299:B301)</f>
        <v>6000</v>
      </c>
      <c r="C302" s="13" t="s">
        <v>58</v>
      </c>
      <c r="D302" s="13"/>
      <c r="E302" s="13"/>
      <c r="F302" s="83"/>
      <c r="G302" s="127"/>
      <c r="H302" s="84">
        <v>0</v>
      </c>
      <c r="I302" s="80">
        <f t="shared" si="12"/>
        <v>12.76595744680851</v>
      </c>
      <c r="M302" s="2">
        <v>470</v>
      </c>
    </row>
    <row r="303" spans="2:13" ht="12.75">
      <c r="B303" s="82"/>
      <c r="F303" s="45"/>
      <c r="H303" s="6">
        <f t="shared" si="13"/>
        <v>0</v>
      </c>
      <c r="I303" s="23">
        <f t="shared" si="12"/>
        <v>0</v>
      </c>
      <c r="M303" s="2">
        <v>470</v>
      </c>
    </row>
    <row r="304" spans="2:13" ht="12.75">
      <c r="B304" s="82"/>
      <c r="F304" s="45"/>
      <c r="H304" s="6">
        <f t="shared" si="13"/>
        <v>0</v>
      </c>
      <c r="I304" s="23">
        <f t="shared" si="12"/>
        <v>0</v>
      </c>
      <c r="M304" s="2">
        <v>470</v>
      </c>
    </row>
    <row r="305" spans="2:13" ht="12.75">
      <c r="B305" s="82"/>
      <c r="F305" s="45"/>
      <c r="H305" s="6">
        <f t="shared" si="13"/>
        <v>0</v>
      </c>
      <c r="I305" s="23">
        <f t="shared" si="12"/>
        <v>0</v>
      </c>
      <c r="M305" s="2">
        <v>470</v>
      </c>
    </row>
    <row r="306" spans="2:13" ht="12.75">
      <c r="B306" s="82"/>
      <c r="F306" s="45"/>
      <c r="H306" s="6">
        <f t="shared" si="13"/>
        <v>0</v>
      </c>
      <c r="I306" s="23">
        <f t="shared" si="12"/>
        <v>0</v>
      </c>
      <c r="M306" s="2">
        <v>470</v>
      </c>
    </row>
    <row r="307" spans="1:13" s="81" customFormat="1" ht="12.75">
      <c r="A307" s="13"/>
      <c r="B307" s="74">
        <f>+B310+B316+B321+B326+B331+B337</f>
        <v>29300</v>
      </c>
      <c r="C307" s="75" t="s">
        <v>178</v>
      </c>
      <c r="D307" s="76" t="s">
        <v>179</v>
      </c>
      <c r="E307" s="75" t="s">
        <v>102</v>
      </c>
      <c r="F307" s="77" t="s">
        <v>167</v>
      </c>
      <c r="G307" s="78" t="s">
        <v>104</v>
      </c>
      <c r="H307" s="79"/>
      <c r="I307" s="80">
        <f>+B307/M307</f>
        <v>62.340425531914896</v>
      </c>
      <c r="J307" s="80"/>
      <c r="K307" s="80"/>
      <c r="M307" s="2">
        <v>470</v>
      </c>
    </row>
    <row r="308" spans="2:13" ht="12.75">
      <c r="B308" s="82"/>
      <c r="F308" s="45"/>
      <c r="H308" s="6">
        <f t="shared" si="13"/>
        <v>0</v>
      </c>
      <c r="I308" s="23">
        <f t="shared" si="12"/>
        <v>0</v>
      </c>
      <c r="M308" s="2">
        <v>470</v>
      </c>
    </row>
    <row r="309" spans="2:13" ht="12.75">
      <c r="B309" s="82">
        <v>2500</v>
      </c>
      <c r="C309" s="14" t="s">
        <v>35</v>
      </c>
      <c r="D309" s="1" t="s">
        <v>16</v>
      </c>
      <c r="E309" s="1" t="s">
        <v>105</v>
      </c>
      <c r="F309" s="45" t="s">
        <v>180</v>
      </c>
      <c r="G309" s="61" t="s">
        <v>151</v>
      </c>
      <c r="H309" s="6">
        <f t="shared" si="13"/>
        <v>-2500</v>
      </c>
      <c r="I309" s="23">
        <f t="shared" si="12"/>
        <v>5.319148936170213</v>
      </c>
      <c r="K309" t="s">
        <v>35</v>
      </c>
      <c r="L309">
        <v>10</v>
      </c>
      <c r="M309" s="2">
        <v>470</v>
      </c>
    </row>
    <row r="310" spans="1:13" s="81" customFormat="1" ht="12.75">
      <c r="A310" s="13"/>
      <c r="B310" s="74">
        <f>SUM(B309)</f>
        <v>2500</v>
      </c>
      <c r="C310" s="13" t="s">
        <v>35</v>
      </c>
      <c r="D310" s="13"/>
      <c r="E310" s="13"/>
      <c r="F310" s="83"/>
      <c r="G310" s="127"/>
      <c r="H310" s="84">
        <v>0</v>
      </c>
      <c r="I310" s="80">
        <f t="shared" si="12"/>
        <v>5.319148936170213</v>
      </c>
      <c r="M310" s="2">
        <v>470</v>
      </c>
    </row>
    <row r="311" spans="2:13" ht="12.75">
      <c r="B311" s="82"/>
      <c r="F311" s="45"/>
      <c r="H311" s="6">
        <f t="shared" si="13"/>
        <v>0</v>
      </c>
      <c r="I311" s="23">
        <f t="shared" si="12"/>
        <v>0</v>
      </c>
      <c r="M311" s="2">
        <v>470</v>
      </c>
    </row>
    <row r="312" spans="2:13" ht="12.75">
      <c r="B312" s="82"/>
      <c r="F312" s="45"/>
      <c r="H312" s="6">
        <f t="shared" si="13"/>
        <v>0</v>
      </c>
      <c r="I312" s="23">
        <f t="shared" si="12"/>
        <v>0</v>
      </c>
      <c r="M312" s="2">
        <v>470</v>
      </c>
    </row>
    <row r="313" spans="2:13" ht="12.75">
      <c r="B313" s="85">
        <v>2000</v>
      </c>
      <c r="C313" s="14" t="s">
        <v>115</v>
      </c>
      <c r="D313" s="14" t="s">
        <v>44</v>
      </c>
      <c r="E313" s="35" t="s">
        <v>82</v>
      </c>
      <c r="F313" s="45" t="s">
        <v>181</v>
      </c>
      <c r="G313" s="379" t="s">
        <v>151</v>
      </c>
      <c r="H313" s="6">
        <f t="shared" si="13"/>
        <v>-2000</v>
      </c>
      <c r="I313" s="23">
        <f t="shared" si="12"/>
        <v>4.25531914893617</v>
      </c>
      <c r="K313" t="s">
        <v>105</v>
      </c>
      <c r="L313">
        <v>10</v>
      </c>
      <c r="M313" s="2">
        <v>470</v>
      </c>
    </row>
    <row r="314" spans="2:13" ht="12.75">
      <c r="B314" s="85">
        <v>1500</v>
      </c>
      <c r="C314" s="14" t="s">
        <v>117</v>
      </c>
      <c r="D314" s="14" t="s">
        <v>44</v>
      </c>
      <c r="E314" s="14" t="s">
        <v>82</v>
      </c>
      <c r="F314" s="45" t="s">
        <v>182</v>
      </c>
      <c r="G314" s="98" t="s">
        <v>151</v>
      </c>
      <c r="H314" s="6">
        <f t="shared" si="13"/>
        <v>-3500</v>
      </c>
      <c r="I314" s="23">
        <f t="shared" si="12"/>
        <v>3.1914893617021276</v>
      </c>
      <c r="K314" t="s">
        <v>105</v>
      </c>
      <c r="L314">
        <v>10</v>
      </c>
      <c r="M314" s="2">
        <v>470</v>
      </c>
    </row>
    <row r="315" spans="1:13" ht="12.75">
      <c r="A315" s="14"/>
      <c r="B315" s="82">
        <v>3000</v>
      </c>
      <c r="C315" s="38" t="s">
        <v>119</v>
      </c>
      <c r="D315" s="14" t="s">
        <v>44</v>
      </c>
      <c r="E315" s="38" t="s">
        <v>82</v>
      </c>
      <c r="F315" s="45" t="s">
        <v>182</v>
      </c>
      <c r="G315" s="61" t="s">
        <v>162</v>
      </c>
      <c r="H315" s="6">
        <f t="shared" si="13"/>
        <v>-6500</v>
      </c>
      <c r="I315" s="23">
        <f t="shared" si="12"/>
        <v>6.382978723404255</v>
      </c>
      <c r="J315" s="37"/>
      <c r="K315" t="s">
        <v>105</v>
      </c>
      <c r="L315">
        <v>10</v>
      </c>
      <c r="M315" s="2">
        <v>470</v>
      </c>
    </row>
    <row r="316" spans="1:13" s="81" customFormat="1" ht="12.75">
      <c r="A316" s="13"/>
      <c r="B316" s="74">
        <f>SUM(B313:B315)</f>
        <v>6500</v>
      </c>
      <c r="C316" s="13" t="s">
        <v>52</v>
      </c>
      <c r="D316" s="13"/>
      <c r="E316" s="13"/>
      <c r="F316" s="83"/>
      <c r="G316" s="127"/>
      <c r="H316" s="84">
        <v>0</v>
      </c>
      <c r="I316" s="80">
        <f t="shared" si="12"/>
        <v>13.829787234042554</v>
      </c>
      <c r="M316" s="2">
        <v>470</v>
      </c>
    </row>
    <row r="317" spans="2:13" ht="12.75">
      <c r="B317" s="82"/>
      <c r="F317" s="45"/>
      <c r="H317" s="6">
        <f t="shared" si="13"/>
        <v>0</v>
      </c>
      <c r="I317" s="23">
        <f t="shared" si="12"/>
        <v>0</v>
      </c>
      <c r="M317" s="2">
        <v>470</v>
      </c>
    </row>
    <row r="318" spans="2:13" ht="12.75">
      <c r="B318" s="82"/>
      <c r="F318" s="45"/>
      <c r="H318" s="6">
        <f t="shared" si="13"/>
        <v>0</v>
      </c>
      <c r="I318" s="23">
        <f t="shared" si="12"/>
        <v>0</v>
      </c>
      <c r="M318" s="2">
        <v>470</v>
      </c>
    </row>
    <row r="319" spans="2:13" ht="12.75">
      <c r="B319" s="82">
        <v>1900</v>
      </c>
      <c r="C319" s="14" t="s">
        <v>53</v>
      </c>
      <c r="D319" s="14" t="s">
        <v>44</v>
      </c>
      <c r="E319" s="1" t="s">
        <v>54</v>
      </c>
      <c r="F319" s="45" t="s">
        <v>182</v>
      </c>
      <c r="G319" s="61" t="s">
        <v>151</v>
      </c>
      <c r="H319" s="6">
        <f t="shared" si="13"/>
        <v>-1900</v>
      </c>
      <c r="I319" s="23">
        <v>3.8</v>
      </c>
      <c r="K319" t="s">
        <v>105</v>
      </c>
      <c r="L319">
        <v>10</v>
      </c>
      <c r="M319" s="2">
        <v>470</v>
      </c>
    </row>
    <row r="320" spans="2:13" ht="12.75">
      <c r="B320" s="82">
        <v>1400</v>
      </c>
      <c r="C320" s="1" t="s">
        <v>53</v>
      </c>
      <c r="D320" s="14" t="s">
        <v>44</v>
      </c>
      <c r="E320" s="1" t="s">
        <v>54</v>
      </c>
      <c r="F320" s="45" t="s">
        <v>182</v>
      </c>
      <c r="G320" s="61" t="s">
        <v>162</v>
      </c>
      <c r="H320" s="6">
        <f t="shared" si="13"/>
        <v>-3300</v>
      </c>
      <c r="I320" s="23">
        <v>2.8</v>
      </c>
      <c r="K320" t="s">
        <v>105</v>
      </c>
      <c r="L320">
        <v>10</v>
      </c>
      <c r="M320" s="2">
        <v>470</v>
      </c>
    </row>
    <row r="321" spans="1:13" s="81" customFormat="1" ht="12.75">
      <c r="A321" s="13"/>
      <c r="B321" s="74">
        <f>SUM(B319:B320)</f>
        <v>3300</v>
      </c>
      <c r="C321" s="13"/>
      <c r="D321" s="13"/>
      <c r="E321" s="13" t="s">
        <v>54</v>
      </c>
      <c r="F321" s="83"/>
      <c r="G321" s="127"/>
      <c r="H321" s="84">
        <v>0</v>
      </c>
      <c r="I321" s="80">
        <f t="shared" si="12"/>
        <v>7.0212765957446805</v>
      </c>
      <c r="M321" s="2">
        <v>470</v>
      </c>
    </row>
    <row r="322" spans="2:13" ht="12.75">
      <c r="B322" s="82"/>
      <c r="F322" s="45"/>
      <c r="H322" s="6">
        <f t="shared" si="13"/>
        <v>0</v>
      </c>
      <c r="I322" s="23">
        <f t="shared" si="12"/>
        <v>0</v>
      </c>
      <c r="M322" s="2">
        <v>470</v>
      </c>
    </row>
    <row r="323" spans="2:13" ht="12.75">
      <c r="B323" s="82"/>
      <c r="F323" s="45"/>
      <c r="H323" s="6">
        <f t="shared" si="13"/>
        <v>0</v>
      </c>
      <c r="I323" s="23">
        <f t="shared" si="12"/>
        <v>0</v>
      </c>
      <c r="M323" s="2">
        <v>470</v>
      </c>
    </row>
    <row r="324" spans="1:13" ht="12.75">
      <c r="A324" s="14"/>
      <c r="B324" s="85">
        <v>5000</v>
      </c>
      <c r="C324" s="14" t="s">
        <v>56</v>
      </c>
      <c r="D324" s="14" t="s">
        <v>44</v>
      </c>
      <c r="E324" s="14" t="s">
        <v>82</v>
      </c>
      <c r="F324" s="45" t="s">
        <v>183</v>
      </c>
      <c r="G324" s="98" t="s">
        <v>151</v>
      </c>
      <c r="H324" s="6">
        <f t="shared" si="13"/>
        <v>-5000</v>
      </c>
      <c r="I324" s="23">
        <v>10</v>
      </c>
      <c r="J324" s="17"/>
      <c r="K324" t="s">
        <v>105</v>
      </c>
      <c r="L324">
        <v>10</v>
      </c>
      <c r="M324" s="2">
        <v>470</v>
      </c>
    </row>
    <row r="325" spans="2:13" ht="12.75">
      <c r="B325" s="82">
        <v>5000</v>
      </c>
      <c r="C325" s="1" t="s">
        <v>56</v>
      </c>
      <c r="D325" s="14" t="s">
        <v>44</v>
      </c>
      <c r="E325" s="1" t="s">
        <v>82</v>
      </c>
      <c r="F325" s="45" t="s">
        <v>183</v>
      </c>
      <c r="G325" s="61" t="s">
        <v>162</v>
      </c>
      <c r="H325" s="6">
        <f t="shared" si="13"/>
        <v>-10000</v>
      </c>
      <c r="I325" s="23">
        <v>10</v>
      </c>
      <c r="K325" t="s">
        <v>105</v>
      </c>
      <c r="L325">
        <v>10</v>
      </c>
      <c r="M325" s="2">
        <v>470</v>
      </c>
    </row>
    <row r="326" spans="1:13" s="81" customFormat="1" ht="12.75">
      <c r="A326" s="13"/>
      <c r="B326" s="74">
        <f>SUM(B324:B325)</f>
        <v>10000</v>
      </c>
      <c r="C326" s="13" t="s">
        <v>56</v>
      </c>
      <c r="D326" s="13"/>
      <c r="E326" s="13"/>
      <c r="F326" s="83"/>
      <c r="G326" s="127"/>
      <c r="H326" s="84">
        <v>0</v>
      </c>
      <c r="I326" s="80">
        <f t="shared" si="12"/>
        <v>21.27659574468085</v>
      </c>
      <c r="M326" s="2">
        <v>470</v>
      </c>
    </row>
    <row r="327" spans="2:13" ht="12.75">
      <c r="B327" s="82"/>
      <c r="F327" s="45"/>
      <c r="H327" s="6">
        <f t="shared" si="13"/>
        <v>0</v>
      </c>
      <c r="I327" s="23">
        <f t="shared" si="12"/>
        <v>0</v>
      </c>
      <c r="M327" s="2">
        <v>470</v>
      </c>
    </row>
    <row r="328" spans="2:13" ht="12.75">
      <c r="B328" s="82"/>
      <c r="F328" s="45"/>
      <c r="H328" s="6">
        <f t="shared" si="13"/>
        <v>0</v>
      </c>
      <c r="I328" s="23">
        <f t="shared" si="12"/>
        <v>0</v>
      </c>
      <c r="M328" s="2">
        <v>470</v>
      </c>
    </row>
    <row r="329" spans="2:13" ht="12.75">
      <c r="B329" s="82">
        <v>2000</v>
      </c>
      <c r="C329" s="1" t="s">
        <v>58</v>
      </c>
      <c r="D329" s="14" t="s">
        <v>44</v>
      </c>
      <c r="E329" s="1" t="s">
        <v>82</v>
      </c>
      <c r="F329" s="45" t="s">
        <v>182</v>
      </c>
      <c r="G329" s="61" t="s">
        <v>151</v>
      </c>
      <c r="H329" s="6">
        <f t="shared" si="13"/>
        <v>-2000</v>
      </c>
      <c r="I329" s="23">
        <v>4</v>
      </c>
      <c r="K329" t="s">
        <v>105</v>
      </c>
      <c r="L329">
        <v>10</v>
      </c>
      <c r="M329" s="2">
        <v>470</v>
      </c>
    </row>
    <row r="330" spans="2:13" ht="12.75">
      <c r="B330" s="82">
        <v>2000</v>
      </c>
      <c r="C330" s="1" t="s">
        <v>58</v>
      </c>
      <c r="D330" s="14" t="s">
        <v>44</v>
      </c>
      <c r="E330" s="1" t="s">
        <v>82</v>
      </c>
      <c r="F330" s="45" t="s">
        <v>182</v>
      </c>
      <c r="G330" s="61" t="s">
        <v>162</v>
      </c>
      <c r="H330" s="6">
        <f t="shared" si="13"/>
        <v>-4000</v>
      </c>
      <c r="I330" s="23">
        <v>4</v>
      </c>
      <c r="K330" t="s">
        <v>105</v>
      </c>
      <c r="L330">
        <v>10</v>
      </c>
      <c r="M330" s="2">
        <v>470</v>
      </c>
    </row>
    <row r="331" spans="1:13" s="81" customFormat="1" ht="12.75">
      <c r="A331" s="13"/>
      <c r="B331" s="74">
        <f>SUM(B329:B330)</f>
        <v>4000</v>
      </c>
      <c r="C331" s="13" t="s">
        <v>58</v>
      </c>
      <c r="D331" s="13"/>
      <c r="E331" s="13"/>
      <c r="F331" s="83"/>
      <c r="G331" s="127"/>
      <c r="H331" s="84">
        <v>0</v>
      </c>
      <c r="I331" s="80">
        <f aca="true" t="shared" si="14" ref="I331:I394">+B331/M331</f>
        <v>8.51063829787234</v>
      </c>
      <c r="M331" s="2">
        <v>470</v>
      </c>
    </row>
    <row r="332" spans="2:13" ht="12.75">
      <c r="B332" s="82"/>
      <c r="F332" s="45"/>
      <c r="H332" s="6">
        <f t="shared" si="13"/>
        <v>0</v>
      </c>
      <c r="I332" s="23">
        <f t="shared" si="14"/>
        <v>0</v>
      </c>
      <c r="M332" s="2">
        <v>470</v>
      </c>
    </row>
    <row r="333" spans="2:13" ht="12.75">
      <c r="B333" s="82"/>
      <c r="F333" s="45"/>
      <c r="H333" s="6">
        <f t="shared" si="13"/>
        <v>0</v>
      </c>
      <c r="I333" s="23">
        <f t="shared" si="14"/>
        <v>0</v>
      </c>
      <c r="M333" s="2">
        <v>470</v>
      </c>
    </row>
    <row r="334" spans="2:13" ht="12.75">
      <c r="B334" s="82">
        <v>1000</v>
      </c>
      <c r="C334" s="1" t="s">
        <v>184</v>
      </c>
      <c r="D334" s="14" t="s">
        <v>44</v>
      </c>
      <c r="E334" s="1" t="s">
        <v>185</v>
      </c>
      <c r="F334" s="45" t="s">
        <v>182</v>
      </c>
      <c r="G334" s="61" t="s">
        <v>151</v>
      </c>
      <c r="H334" s="6">
        <f t="shared" si="13"/>
        <v>-1000</v>
      </c>
      <c r="I334" s="23">
        <v>2</v>
      </c>
      <c r="K334" t="s">
        <v>105</v>
      </c>
      <c r="L334">
        <v>10</v>
      </c>
      <c r="M334" s="2">
        <v>470</v>
      </c>
    </row>
    <row r="335" spans="2:13" ht="12.75">
      <c r="B335" s="82">
        <v>1000</v>
      </c>
      <c r="C335" s="1" t="s">
        <v>184</v>
      </c>
      <c r="D335" s="14" t="s">
        <v>44</v>
      </c>
      <c r="E335" s="1" t="s">
        <v>185</v>
      </c>
      <c r="F335" s="45" t="s">
        <v>182</v>
      </c>
      <c r="G335" s="61" t="s">
        <v>162</v>
      </c>
      <c r="H335" s="6">
        <f t="shared" si="13"/>
        <v>-2000</v>
      </c>
      <c r="I335" s="23">
        <v>2</v>
      </c>
      <c r="K335" t="s">
        <v>105</v>
      </c>
      <c r="L335">
        <v>10</v>
      </c>
      <c r="M335" s="2">
        <v>470</v>
      </c>
    </row>
    <row r="336" spans="2:13" ht="12.75">
      <c r="B336" s="85">
        <v>1000</v>
      </c>
      <c r="C336" s="1" t="s">
        <v>184</v>
      </c>
      <c r="D336" s="14" t="s">
        <v>18</v>
      </c>
      <c r="E336" s="1" t="s">
        <v>185</v>
      </c>
      <c r="F336" s="45" t="s">
        <v>182</v>
      </c>
      <c r="G336" s="61" t="s">
        <v>153</v>
      </c>
      <c r="H336" s="6">
        <f t="shared" si="13"/>
        <v>-3000</v>
      </c>
      <c r="I336" s="23">
        <f>+B336/M336</f>
        <v>2.127659574468085</v>
      </c>
      <c r="K336" t="s">
        <v>105</v>
      </c>
      <c r="L336">
        <v>10</v>
      </c>
      <c r="M336" s="2">
        <v>470</v>
      </c>
    </row>
    <row r="337" spans="1:13" s="81" customFormat="1" ht="12.75">
      <c r="A337" s="13"/>
      <c r="B337" s="74">
        <f>SUM(B334:B336)</f>
        <v>3000</v>
      </c>
      <c r="C337" s="13"/>
      <c r="D337" s="13"/>
      <c r="E337" s="13" t="s">
        <v>185</v>
      </c>
      <c r="F337" s="83"/>
      <c r="G337" s="127"/>
      <c r="H337" s="84">
        <v>0</v>
      </c>
      <c r="I337" s="80">
        <f t="shared" si="14"/>
        <v>6.382978723404255</v>
      </c>
      <c r="M337" s="2">
        <v>470</v>
      </c>
    </row>
    <row r="338" spans="2:13" ht="12.75">
      <c r="B338" s="82"/>
      <c r="F338" s="45"/>
      <c r="H338" s="6">
        <f t="shared" si="13"/>
        <v>0</v>
      </c>
      <c r="I338" s="23">
        <f t="shared" si="14"/>
        <v>0</v>
      </c>
      <c r="M338" s="2">
        <v>470</v>
      </c>
    </row>
    <row r="339" spans="2:13" ht="12.75">
      <c r="B339" s="82"/>
      <c r="F339" s="45"/>
      <c r="H339" s="6">
        <f t="shared" si="13"/>
        <v>0</v>
      </c>
      <c r="I339" s="23">
        <f t="shared" si="14"/>
        <v>0</v>
      </c>
      <c r="M339" s="2">
        <v>470</v>
      </c>
    </row>
    <row r="340" spans="2:13" ht="12.75">
      <c r="B340" s="82"/>
      <c r="F340" s="45"/>
      <c r="H340" s="6">
        <f t="shared" si="13"/>
        <v>0</v>
      </c>
      <c r="I340" s="23">
        <f t="shared" si="14"/>
        <v>0</v>
      </c>
      <c r="M340" s="2">
        <v>470</v>
      </c>
    </row>
    <row r="341" spans="2:13" ht="12.75">
      <c r="B341" s="82"/>
      <c r="F341" s="45"/>
      <c r="H341" s="6">
        <f t="shared" si="13"/>
        <v>0</v>
      </c>
      <c r="I341" s="23">
        <f t="shared" si="14"/>
        <v>0</v>
      </c>
      <c r="M341" s="2">
        <v>470</v>
      </c>
    </row>
    <row r="342" spans="1:13" s="81" customFormat="1" ht="12.75">
      <c r="A342" s="13"/>
      <c r="B342" s="74">
        <f>+B345+B350+B355</f>
        <v>7500</v>
      </c>
      <c r="C342" s="75" t="s">
        <v>186</v>
      </c>
      <c r="D342" s="76" t="s">
        <v>187</v>
      </c>
      <c r="E342" s="75" t="s">
        <v>128</v>
      </c>
      <c r="F342" s="77" t="s">
        <v>129</v>
      </c>
      <c r="G342" s="78" t="s">
        <v>34</v>
      </c>
      <c r="H342" s="79"/>
      <c r="I342" s="80">
        <f>+B342/M342</f>
        <v>15.957446808510639</v>
      </c>
      <c r="J342" s="80"/>
      <c r="K342" s="80"/>
      <c r="M342" s="2">
        <v>470</v>
      </c>
    </row>
    <row r="343" spans="2:13" ht="12.75">
      <c r="B343" s="82"/>
      <c r="F343" s="45"/>
      <c r="H343" s="6">
        <f t="shared" si="13"/>
        <v>0</v>
      </c>
      <c r="I343" s="23">
        <f t="shared" si="14"/>
        <v>0</v>
      </c>
      <c r="M343" s="2">
        <v>470</v>
      </c>
    </row>
    <row r="344" spans="2:13" ht="12.75">
      <c r="B344" s="82">
        <v>2500</v>
      </c>
      <c r="C344" s="14" t="s">
        <v>35</v>
      </c>
      <c r="D344" s="1" t="s">
        <v>16</v>
      </c>
      <c r="E344" s="1" t="s">
        <v>188</v>
      </c>
      <c r="F344" s="45" t="s">
        <v>189</v>
      </c>
      <c r="G344" s="61" t="s">
        <v>172</v>
      </c>
      <c r="H344" s="6">
        <f t="shared" si="13"/>
        <v>-2500</v>
      </c>
      <c r="I344" s="23">
        <f t="shared" si="14"/>
        <v>5.319148936170213</v>
      </c>
      <c r="K344" t="s">
        <v>35</v>
      </c>
      <c r="L344">
        <v>11</v>
      </c>
      <c r="M344" s="2">
        <v>470</v>
      </c>
    </row>
    <row r="345" spans="1:13" s="81" customFormat="1" ht="12.75">
      <c r="A345" s="13"/>
      <c r="B345" s="74">
        <f>SUM(B344)</f>
        <v>2500</v>
      </c>
      <c r="C345" s="13" t="s">
        <v>35</v>
      </c>
      <c r="D345" s="13"/>
      <c r="E345" s="13"/>
      <c r="F345" s="83"/>
      <c r="G345" s="127"/>
      <c r="H345" s="84">
        <v>0</v>
      </c>
      <c r="I345" s="80">
        <f t="shared" si="14"/>
        <v>5.319148936170213</v>
      </c>
      <c r="M345" s="2">
        <v>470</v>
      </c>
    </row>
    <row r="346" spans="2:13" ht="12.75">
      <c r="B346" s="82"/>
      <c r="F346" s="45"/>
      <c r="H346" s="6">
        <f t="shared" si="13"/>
        <v>0</v>
      </c>
      <c r="I346" s="23">
        <f t="shared" si="14"/>
        <v>0</v>
      </c>
      <c r="M346" s="2">
        <v>470</v>
      </c>
    </row>
    <row r="347" spans="2:13" ht="12.75">
      <c r="B347" s="82"/>
      <c r="F347" s="45"/>
      <c r="H347" s="6">
        <f t="shared" si="13"/>
        <v>0</v>
      </c>
      <c r="I347" s="23">
        <f t="shared" si="14"/>
        <v>0</v>
      </c>
      <c r="M347" s="2">
        <v>470</v>
      </c>
    </row>
    <row r="348" spans="2:13" ht="12.75">
      <c r="B348" s="85">
        <v>1800</v>
      </c>
      <c r="C348" s="1" t="s">
        <v>53</v>
      </c>
      <c r="D348" s="14" t="s">
        <v>132</v>
      </c>
      <c r="E348" s="1" t="s">
        <v>190</v>
      </c>
      <c r="F348" s="45" t="s">
        <v>191</v>
      </c>
      <c r="G348" s="124" t="s">
        <v>153</v>
      </c>
      <c r="H348" s="6">
        <f t="shared" si="13"/>
        <v>-1800</v>
      </c>
      <c r="I348" s="23">
        <f t="shared" si="14"/>
        <v>3.8297872340425534</v>
      </c>
      <c r="K348" t="s">
        <v>192</v>
      </c>
      <c r="L348">
        <v>11</v>
      </c>
      <c r="M348" s="2">
        <v>470</v>
      </c>
    </row>
    <row r="349" spans="2:13" ht="12.75">
      <c r="B349" s="85">
        <v>1500</v>
      </c>
      <c r="C349" s="14" t="s">
        <v>53</v>
      </c>
      <c r="D349" s="14" t="s">
        <v>132</v>
      </c>
      <c r="E349" s="35" t="s">
        <v>190</v>
      </c>
      <c r="F349" s="45" t="s">
        <v>191</v>
      </c>
      <c r="G349" s="379" t="s">
        <v>172</v>
      </c>
      <c r="H349" s="6">
        <f t="shared" si="13"/>
        <v>-3300</v>
      </c>
      <c r="I349" s="23">
        <f t="shared" si="14"/>
        <v>3.1914893617021276</v>
      </c>
      <c r="K349" t="s">
        <v>192</v>
      </c>
      <c r="L349">
        <v>11</v>
      </c>
      <c r="M349" s="2">
        <v>470</v>
      </c>
    </row>
    <row r="350" spans="1:13" s="81" customFormat="1" ht="12.75">
      <c r="A350" s="13"/>
      <c r="B350" s="74">
        <f>SUM(B348:B349)</f>
        <v>3300</v>
      </c>
      <c r="C350" s="13"/>
      <c r="D350" s="13"/>
      <c r="E350" s="13" t="s">
        <v>54</v>
      </c>
      <c r="F350" s="83"/>
      <c r="G350" s="127"/>
      <c r="H350" s="84">
        <v>0</v>
      </c>
      <c r="I350" s="80">
        <f t="shared" si="14"/>
        <v>7.0212765957446805</v>
      </c>
      <c r="M350" s="2">
        <v>470</v>
      </c>
    </row>
    <row r="351" spans="2:13" ht="12.75">
      <c r="B351" s="82"/>
      <c r="F351" s="45"/>
      <c r="H351" s="6">
        <f t="shared" si="13"/>
        <v>0</v>
      </c>
      <c r="I351" s="23">
        <f t="shared" si="14"/>
        <v>0</v>
      </c>
      <c r="M351" s="2">
        <v>470</v>
      </c>
    </row>
    <row r="352" spans="1:13" ht="12.75">
      <c r="A352" s="14"/>
      <c r="B352" s="82"/>
      <c r="F352" s="45"/>
      <c r="H352" s="6">
        <f t="shared" si="13"/>
        <v>0</v>
      </c>
      <c r="I352" s="23">
        <f t="shared" si="14"/>
        <v>0</v>
      </c>
      <c r="M352" s="2">
        <v>470</v>
      </c>
    </row>
    <row r="353" spans="2:13" ht="12.75">
      <c r="B353" s="85">
        <v>1000</v>
      </c>
      <c r="C353" s="33" t="s">
        <v>184</v>
      </c>
      <c r="D353" s="14" t="s">
        <v>132</v>
      </c>
      <c r="E353" s="33" t="s">
        <v>185</v>
      </c>
      <c r="F353" s="45" t="s">
        <v>191</v>
      </c>
      <c r="G353" s="124" t="s">
        <v>153</v>
      </c>
      <c r="H353" s="6">
        <f>H352-B353</f>
        <v>-1000</v>
      </c>
      <c r="I353" s="23">
        <f t="shared" si="14"/>
        <v>2.127659574468085</v>
      </c>
      <c r="K353" t="s">
        <v>192</v>
      </c>
      <c r="L353">
        <v>11</v>
      </c>
      <c r="M353" s="2">
        <v>470</v>
      </c>
    </row>
    <row r="354" spans="2:13" ht="12.75">
      <c r="B354" s="85">
        <v>700</v>
      </c>
      <c r="C354" s="14" t="s">
        <v>184</v>
      </c>
      <c r="D354" s="14" t="s">
        <v>132</v>
      </c>
      <c r="E354" s="14" t="s">
        <v>185</v>
      </c>
      <c r="F354" s="45" t="s">
        <v>191</v>
      </c>
      <c r="G354" s="98" t="s">
        <v>172</v>
      </c>
      <c r="H354" s="6">
        <f>H353-B354</f>
        <v>-1700</v>
      </c>
      <c r="I354" s="23">
        <f t="shared" si="14"/>
        <v>1.4893617021276595</v>
      </c>
      <c r="K354" t="s">
        <v>192</v>
      </c>
      <c r="L354">
        <v>11</v>
      </c>
      <c r="M354" s="2">
        <v>470</v>
      </c>
    </row>
    <row r="355" spans="1:13" s="81" customFormat="1" ht="12.75">
      <c r="A355" s="13"/>
      <c r="B355" s="74">
        <f>SUM(B353:B354)</f>
        <v>1700</v>
      </c>
      <c r="C355" s="13"/>
      <c r="D355" s="13"/>
      <c r="E355" s="13" t="s">
        <v>185</v>
      </c>
      <c r="F355" s="83"/>
      <c r="G355" s="127"/>
      <c r="H355" s="84">
        <v>0</v>
      </c>
      <c r="I355" s="80">
        <f t="shared" si="14"/>
        <v>3.617021276595745</v>
      </c>
      <c r="M355" s="2">
        <v>470</v>
      </c>
    </row>
    <row r="356" spans="2:13" ht="12.75">
      <c r="B356" s="82"/>
      <c r="F356" s="45"/>
      <c r="H356" s="6">
        <f aca="true" t="shared" si="15" ref="H356:H407">H355-B356</f>
        <v>0</v>
      </c>
      <c r="I356" s="23">
        <f t="shared" si="14"/>
        <v>0</v>
      </c>
      <c r="M356" s="2">
        <v>470</v>
      </c>
    </row>
    <row r="357" spans="2:13" ht="12.75">
      <c r="B357" s="82"/>
      <c r="F357" s="45"/>
      <c r="H357" s="6">
        <f t="shared" si="15"/>
        <v>0</v>
      </c>
      <c r="I357" s="23">
        <f t="shared" si="14"/>
        <v>0</v>
      </c>
      <c r="M357" s="2">
        <v>470</v>
      </c>
    </row>
    <row r="358" spans="2:13" ht="12.75">
      <c r="B358" s="82"/>
      <c r="F358" s="45"/>
      <c r="H358" s="6">
        <f t="shared" si="15"/>
        <v>0</v>
      </c>
      <c r="I358" s="23">
        <f t="shared" si="14"/>
        <v>0</v>
      </c>
      <c r="M358" s="2">
        <v>470</v>
      </c>
    </row>
    <row r="359" spans="2:13" ht="12.75">
      <c r="B359" s="82"/>
      <c r="F359" s="45"/>
      <c r="H359" s="6">
        <f t="shared" si="15"/>
        <v>0</v>
      </c>
      <c r="I359" s="23">
        <f t="shared" si="14"/>
        <v>0</v>
      </c>
      <c r="M359" s="2">
        <v>470</v>
      </c>
    </row>
    <row r="360" spans="1:13" s="81" customFormat="1" ht="12.75">
      <c r="A360" s="13"/>
      <c r="B360" s="74">
        <f>+B365+B374+B383+B392+B401+B408</f>
        <v>85100</v>
      </c>
      <c r="C360" s="75" t="s">
        <v>193</v>
      </c>
      <c r="D360" s="76" t="s">
        <v>194</v>
      </c>
      <c r="E360" s="75" t="s">
        <v>195</v>
      </c>
      <c r="F360" s="77" t="s">
        <v>196</v>
      </c>
      <c r="G360" s="78" t="s">
        <v>89</v>
      </c>
      <c r="H360" s="79"/>
      <c r="I360" s="80">
        <f>+B360/M360</f>
        <v>181.06382978723406</v>
      </c>
      <c r="J360" s="80"/>
      <c r="K360" s="80"/>
      <c r="M360" s="2">
        <v>470</v>
      </c>
    </row>
    <row r="361" spans="2:13" ht="12.75">
      <c r="B361" s="82"/>
      <c r="F361" s="45"/>
      <c r="H361" s="6">
        <f t="shared" si="15"/>
        <v>0</v>
      </c>
      <c r="I361" s="23">
        <f t="shared" si="14"/>
        <v>0</v>
      </c>
      <c r="M361" s="2">
        <v>470</v>
      </c>
    </row>
    <row r="362" spans="2:13" ht="12.75">
      <c r="B362" s="82">
        <v>2500</v>
      </c>
      <c r="C362" s="14" t="s">
        <v>35</v>
      </c>
      <c r="D362" s="1" t="s">
        <v>16</v>
      </c>
      <c r="E362" s="1" t="s">
        <v>79</v>
      </c>
      <c r="F362" s="45" t="s">
        <v>197</v>
      </c>
      <c r="G362" s="61" t="s">
        <v>112</v>
      </c>
      <c r="H362" s="6">
        <f t="shared" si="15"/>
        <v>-2500</v>
      </c>
      <c r="I362" s="23">
        <v>5</v>
      </c>
      <c r="K362" t="s">
        <v>35</v>
      </c>
      <c r="L362">
        <v>12</v>
      </c>
      <c r="M362" s="2">
        <v>470</v>
      </c>
    </row>
    <row r="363" spans="2:13" ht="12.75">
      <c r="B363" s="82">
        <v>2500</v>
      </c>
      <c r="C363" s="14" t="s">
        <v>35</v>
      </c>
      <c r="D363" s="1" t="s">
        <v>16</v>
      </c>
      <c r="E363" s="1" t="s">
        <v>79</v>
      </c>
      <c r="F363" s="45" t="s">
        <v>198</v>
      </c>
      <c r="G363" s="61" t="s">
        <v>153</v>
      </c>
      <c r="H363" s="6">
        <f t="shared" si="15"/>
        <v>-5000</v>
      </c>
      <c r="I363" s="23">
        <v>5</v>
      </c>
      <c r="K363" t="s">
        <v>35</v>
      </c>
      <c r="L363">
        <v>12</v>
      </c>
      <c r="M363" s="2">
        <v>470</v>
      </c>
    </row>
    <row r="364" spans="2:13" ht="12.75">
      <c r="B364" s="82">
        <v>2500</v>
      </c>
      <c r="C364" s="14" t="s">
        <v>35</v>
      </c>
      <c r="D364" s="1" t="s">
        <v>16</v>
      </c>
      <c r="E364" s="1" t="s">
        <v>79</v>
      </c>
      <c r="F364" s="45" t="s">
        <v>199</v>
      </c>
      <c r="G364" s="61" t="s">
        <v>172</v>
      </c>
      <c r="H364" s="6">
        <f t="shared" si="15"/>
        <v>-7500</v>
      </c>
      <c r="I364" s="23">
        <v>5</v>
      </c>
      <c r="K364" t="s">
        <v>35</v>
      </c>
      <c r="L364">
        <v>12</v>
      </c>
      <c r="M364" s="2">
        <v>470</v>
      </c>
    </row>
    <row r="365" spans="1:13" s="81" customFormat="1" ht="12.75">
      <c r="A365" s="13"/>
      <c r="B365" s="74">
        <f>SUM(B362:B364)</f>
        <v>7500</v>
      </c>
      <c r="C365" s="13" t="s">
        <v>35</v>
      </c>
      <c r="D365" s="13"/>
      <c r="E365" s="13"/>
      <c r="F365" s="83"/>
      <c r="G365" s="127"/>
      <c r="H365" s="84">
        <v>0</v>
      </c>
      <c r="I365" s="80">
        <f t="shared" si="14"/>
        <v>15.957446808510639</v>
      </c>
      <c r="M365" s="2">
        <v>470</v>
      </c>
    </row>
    <row r="366" spans="2:13" ht="12.75">
      <c r="B366" s="82"/>
      <c r="F366" s="45"/>
      <c r="H366" s="6">
        <f t="shared" si="15"/>
        <v>0</v>
      </c>
      <c r="I366" s="23">
        <f t="shared" si="14"/>
        <v>0</v>
      </c>
      <c r="M366" s="2">
        <v>470</v>
      </c>
    </row>
    <row r="367" spans="2:13" ht="12.75">
      <c r="B367" s="82"/>
      <c r="F367" s="45"/>
      <c r="H367" s="6">
        <f t="shared" si="15"/>
        <v>0</v>
      </c>
      <c r="I367" s="23">
        <f t="shared" si="14"/>
        <v>0</v>
      </c>
      <c r="M367" s="2">
        <v>470</v>
      </c>
    </row>
    <row r="368" spans="2:13" ht="12.75">
      <c r="B368" s="82">
        <v>5000</v>
      </c>
      <c r="C368" s="1" t="s">
        <v>200</v>
      </c>
      <c r="D368" s="14" t="s">
        <v>44</v>
      </c>
      <c r="E368" s="1" t="s">
        <v>82</v>
      </c>
      <c r="F368" s="45" t="s">
        <v>201</v>
      </c>
      <c r="G368" s="61" t="s">
        <v>112</v>
      </c>
      <c r="H368" s="6">
        <f t="shared" si="15"/>
        <v>-5000</v>
      </c>
      <c r="I368" s="23">
        <f t="shared" si="14"/>
        <v>10.638297872340425</v>
      </c>
      <c r="K368" t="s">
        <v>79</v>
      </c>
      <c r="L368" s="17">
        <v>12</v>
      </c>
      <c r="M368" s="2">
        <v>470</v>
      </c>
    </row>
    <row r="369" spans="2:13" ht="12.75">
      <c r="B369" s="82">
        <v>10000</v>
      </c>
      <c r="C369" s="1" t="s">
        <v>202</v>
      </c>
      <c r="D369" s="14" t="s">
        <v>44</v>
      </c>
      <c r="E369" s="1" t="s">
        <v>82</v>
      </c>
      <c r="F369" s="45" t="s">
        <v>203</v>
      </c>
      <c r="G369" s="61" t="s">
        <v>112</v>
      </c>
      <c r="H369" s="6">
        <f t="shared" si="15"/>
        <v>-15000</v>
      </c>
      <c r="I369" s="23">
        <f t="shared" si="14"/>
        <v>21.27659574468085</v>
      </c>
      <c r="K369" t="s">
        <v>79</v>
      </c>
      <c r="L369" s="17">
        <v>12</v>
      </c>
      <c r="M369" s="2">
        <v>470</v>
      </c>
    </row>
    <row r="370" spans="2:13" ht="12.75">
      <c r="B370" s="82">
        <v>2000</v>
      </c>
      <c r="C370" s="1" t="s">
        <v>204</v>
      </c>
      <c r="D370" s="14" t="s">
        <v>44</v>
      </c>
      <c r="E370" s="1" t="s">
        <v>82</v>
      </c>
      <c r="F370" s="45" t="s">
        <v>203</v>
      </c>
      <c r="G370" s="61" t="s">
        <v>114</v>
      </c>
      <c r="H370" s="6">
        <f t="shared" si="15"/>
        <v>-17000</v>
      </c>
      <c r="I370" s="23">
        <f t="shared" si="14"/>
        <v>4.25531914893617</v>
      </c>
      <c r="K370" t="s">
        <v>79</v>
      </c>
      <c r="L370" s="17">
        <v>12</v>
      </c>
      <c r="M370" s="2">
        <v>470</v>
      </c>
    </row>
    <row r="371" spans="2:13" ht="12.75">
      <c r="B371" s="82">
        <v>2000</v>
      </c>
      <c r="C371" s="1" t="s">
        <v>205</v>
      </c>
      <c r="D371" s="14" t="s">
        <v>44</v>
      </c>
      <c r="E371" s="1" t="s">
        <v>82</v>
      </c>
      <c r="F371" s="45" t="s">
        <v>203</v>
      </c>
      <c r="G371" s="61" t="s">
        <v>114</v>
      </c>
      <c r="H371" s="6">
        <f t="shared" si="15"/>
        <v>-19000</v>
      </c>
      <c r="I371" s="23">
        <f t="shared" si="14"/>
        <v>4.25531914893617</v>
      </c>
      <c r="K371" t="s">
        <v>79</v>
      </c>
      <c r="L371" s="17">
        <v>12</v>
      </c>
      <c r="M371" s="2">
        <v>470</v>
      </c>
    </row>
    <row r="372" spans="2:13" ht="12.75">
      <c r="B372" s="82">
        <v>2500</v>
      </c>
      <c r="C372" s="1" t="s">
        <v>206</v>
      </c>
      <c r="D372" s="14" t="s">
        <v>44</v>
      </c>
      <c r="E372" s="1" t="s">
        <v>82</v>
      </c>
      <c r="F372" s="45" t="s">
        <v>203</v>
      </c>
      <c r="G372" s="61" t="s">
        <v>162</v>
      </c>
      <c r="H372" s="6">
        <f t="shared" si="15"/>
        <v>-21500</v>
      </c>
      <c r="I372" s="23">
        <f t="shared" si="14"/>
        <v>5.319148936170213</v>
      </c>
      <c r="K372" t="s">
        <v>79</v>
      </c>
      <c r="L372" s="17">
        <v>12</v>
      </c>
      <c r="M372" s="2">
        <v>470</v>
      </c>
    </row>
    <row r="373" spans="2:13" ht="12.75">
      <c r="B373" s="82">
        <v>2500</v>
      </c>
      <c r="C373" s="1" t="s">
        <v>207</v>
      </c>
      <c r="D373" s="14" t="s">
        <v>44</v>
      </c>
      <c r="E373" s="1" t="s">
        <v>82</v>
      </c>
      <c r="F373" s="45" t="s">
        <v>203</v>
      </c>
      <c r="G373" s="61" t="s">
        <v>162</v>
      </c>
      <c r="H373" s="6">
        <f t="shared" si="15"/>
        <v>-24000</v>
      </c>
      <c r="I373" s="23">
        <f t="shared" si="14"/>
        <v>5.319148936170213</v>
      </c>
      <c r="K373" t="s">
        <v>79</v>
      </c>
      <c r="L373" s="17">
        <v>12</v>
      </c>
      <c r="M373" s="2">
        <v>470</v>
      </c>
    </row>
    <row r="374" spans="1:13" s="81" customFormat="1" ht="12.75">
      <c r="A374" s="13"/>
      <c r="B374" s="74">
        <f>SUM(B368:B373)</f>
        <v>24000</v>
      </c>
      <c r="C374" s="13" t="s">
        <v>52</v>
      </c>
      <c r="D374" s="13"/>
      <c r="E374" s="13"/>
      <c r="F374" s="83"/>
      <c r="G374" s="127"/>
      <c r="H374" s="84">
        <v>0</v>
      </c>
      <c r="I374" s="80">
        <f t="shared" si="14"/>
        <v>51.06382978723404</v>
      </c>
      <c r="M374" s="2">
        <v>470</v>
      </c>
    </row>
    <row r="375" spans="2:13" ht="12.75">
      <c r="B375" s="82"/>
      <c r="F375" s="45"/>
      <c r="H375" s="6">
        <f t="shared" si="15"/>
        <v>0</v>
      </c>
      <c r="I375" s="23">
        <f t="shared" si="14"/>
        <v>0</v>
      </c>
      <c r="M375" s="2">
        <v>470</v>
      </c>
    </row>
    <row r="376" spans="2:13" ht="12.75">
      <c r="B376" s="82"/>
      <c r="F376" s="45"/>
      <c r="H376" s="6">
        <f t="shared" si="15"/>
        <v>0</v>
      </c>
      <c r="I376" s="23">
        <f t="shared" si="14"/>
        <v>0</v>
      </c>
      <c r="M376" s="2">
        <v>470</v>
      </c>
    </row>
    <row r="377" spans="2:13" ht="12.75">
      <c r="B377" s="82">
        <v>1500</v>
      </c>
      <c r="C377" s="1" t="s">
        <v>53</v>
      </c>
      <c r="D377" s="14" t="s">
        <v>44</v>
      </c>
      <c r="E377" s="1" t="s">
        <v>54</v>
      </c>
      <c r="F377" s="45" t="s">
        <v>203</v>
      </c>
      <c r="G377" s="61" t="s">
        <v>112</v>
      </c>
      <c r="H377" s="6">
        <f t="shared" si="15"/>
        <v>-1500</v>
      </c>
      <c r="I377" s="23">
        <v>3</v>
      </c>
      <c r="K377" t="s">
        <v>79</v>
      </c>
      <c r="L377" s="17">
        <v>12</v>
      </c>
      <c r="M377" s="2">
        <v>470</v>
      </c>
    </row>
    <row r="378" spans="2:13" ht="12.75">
      <c r="B378" s="82">
        <v>800</v>
      </c>
      <c r="C378" s="1" t="s">
        <v>53</v>
      </c>
      <c r="D378" s="14" t="s">
        <v>44</v>
      </c>
      <c r="E378" s="1" t="s">
        <v>54</v>
      </c>
      <c r="F378" s="45" t="s">
        <v>203</v>
      </c>
      <c r="G378" s="61" t="s">
        <v>114</v>
      </c>
      <c r="H378" s="6">
        <f t="shared" si="15"/>
        <v>-2300</v>
      </c>
      <c r="I378" s="23">
        <v>1.6</v>
      </c>
      <c r="K378" t="s">
        <v>79</v>
      </c>
      <c r="L378" s="17">
        <v>12</v>
      </c>
      <c r="M378" s="2">
        <v>470</v>
      </c>
    </row>
    <row r="379" spans="2:13" ht="12.75">
      <c r="B379" s="82">
        <v>800</v>
      </c>
      <c r="C379" s="1" t="s">
        <v>53</v>
      </c>
      <c r="D379" s="14" t="s">
        <v>44</v>
      </c>
      <c r="E379" s="1" t="s">
        <v>54</v>
      </c>
      <c r="F379" s="45" t="s">
        <v>203</v>
      </c>
      <c r="G379" s="61" t="s">
        <v>151</v>
      </c>
      <c r="H379" s="6">
        <f t="shared" si="15"/>
        <v>-3100</v>
      </c>
      <c r="I379" s="23">
        <v>1.6</v>
      </c>
      <c r="K379" t="s">
        <v>79</v>
      </c>
      <c r="L379" s="17">
        <v>12</v>
      </c>
      <c r="M379" s="2">
        <v>470</v>
      </c>
    </row>
    <row r="380" spans="2:13" ht="12.75">
      <c r="B380" s="85">
        <v>3400</v>
      </c>
      <c r="C380" s="1" t="s">
        <v>53</v>
      </c>
      <c r="D380" s="14" t="s">
        <v>44</v>
      </c>
      <c r="E380" s="1" t="s">
        <v>54</v>
      </c>
      <c r="F380" s="45" t="s">
        <v>203</v>
      </c>
      <c r="G380" s="61" t="s">
        <v>162</v>
      </c>
      <c r="H380" s="6">
        <f t="shared" si="15"/>
        <v>-6500</v>
      </c>
      <c r="I380" s="23">
        <v>6.8</v>
      </c>
      <c r="K380" t="s">
        <v>79</v>
      </c>
      <c r="L380" s="17">
        <v>12</v>
      </c>
      <c r="M380" s="2">
        <v>470</v>
      </c>
    </row>
    <row r="381" spans="2:13" ht="12.75">
      <c r="B381" s="82">
        <v>600</v>
      </c>
      <c r="C381" s="1" t="s">
        <v>53</v>
      </c>
      <c r="D381" s="14" t="s">
        <v>44</v>
      </c>
      <c r="E381" s="1" t="s">
        <v>54</v>
      </c>
      <c r="F381" s="45" t="s">
        <v>203</v>
      </c>
      <c r="G381" s="61" t="s">
        <v>153</v>
      </c>
      <c r="H381" s="6">
        <f t="shared" si="15"/>
        <v>-7100</v>
      </c>
      <c r="I381" s="23">
        <v>1.2</v>
      </c>
      <c r="K381" t="s">
        <v>79</v>
      </c>
      <c r="L381" s="17">
        <v>12</v>
      </c>
      <c r="M381" s="2">
        <v>470</v>
      </c>
    </row>
    <row r="382" spans="2:13" ht="12.75">
      <c r="B382" s="82">
        <v>1000</v>
      </c>
      <c r="C382" s="1" t="s">
        <v>53</v>
      </c>
      <c r="D382" s="14" t="s">
        <v>44</v>
      </c>
      <c r="E382" s="1" t="s">
        <v>54</v>
      </c>
      <c r="F382" s="45" t="s">
        <v>203</v>
      </c>
      <c r="G382" s="61" t="s">
        <v>172</v>
      </c>
      <c r="H382" s="6">
        <f t="shared" si="15"/>
        <v>-8100</v>
      </c>
      <c r="I382" s="23">
        <v>2</v>
      </c>
      <c r="K382" t="s">
        <v>79</v>
      </c>
      <c r="L382" s="17">
        <v>12</v>
      </c>
      <c r="M382" s="2">
        <v>470</v>
      </c>
    </row>
    <row r="383" spans="1:13" s="81" customFormat="1" ht="12.75">
      <c r="A383" s="13"/>
      <c r="B383" s="74">
        <f>SUM(B377:B382)</f>
        <v>8100</v>
      </c>
      <c r="C383" s="13"/>
      <c r="D383" s="13"/>
      <c r="E383" s="13" t="s">
        <v>190</v>
      </c>
      <c r="F383" s="83"/>
      <c r="G383" s="127"/>
      <c r="H383" s="84">
        <v>0</v>
      </c>
      <c r="I383" s="80">
        <f t="shared" si="14"/>
        <v>17.23404255319149</v>
      </c>
      <c r="M383" s="2">
        <v>470</v>
      </c>
    </row>
    <row r="384" spans="2:13" ht="12.75">
      <c r="B384" s="82"/>
      <c r="F384" s="45"/>
      <c r="H384" s="6">
        <f t="shared" si="15"/>
        <v>0</v>
      </c>
      <c r="I384" s="23">
        <f t="shared" si="14"/>
        <v>0</v>
      </c>
      <c r="M384" s="2">
        <v>470</v>
      </c>
    </row>
    <row r="385" spans="2:13" ht="12.75">
      <c r="B385" s="82"/>
      <c r="F385" s="45"/>
      <c r="H385" s="6">
        <f t="shared" si="15"/>
        <v>0</v>
      </c>
      <c r="I385" s="23">
        <f t="shared" si="14"/>
        <v>0</v>
      </c>
      <c r="M385" s="2">
        <v>470</v>
      </c>
    </row>
    <row r="386" spans="2:13" ht="12.75">
      <c r="B386" s="82">
        <v>5000</v>
      </c>
      <c r="C386" s="1" t="s">
        <v>56</v>
      </c>
      <c r="D386" s="14" t="s">
        <v>44</v>
      </c>
      <c r="E386" s="1" t="s">
        <v>82</v>
      </c>
      <c r="F386" s="45" t="s">
        <v>208</v>
      </c>
      <c r="G386" s="61" t="s">
        <v>112</v>
      </c>
      <c r="H386" s="6">
        <f t="shared" si="15"/>
        <v>-5000</v>
      </c>
      <c r="I386" s="23">
        <v>10</v>
      </c>
      <c r="K386" t="s">
        <v>79</v>
      </c>
      <c r="L386" s="17">
        <v>12</v>
      </c>
      <c r="M386" s="2">
        <v>470</v>
      </c>
    </row>
    <row r="387" spans="2:13" ht="12.75">
      <c r="B387" s="82">
        <v>5000</v>
      </c>
      <c r="C387" s="1" t="s">
        <v>56</v>
      </c>
      <c r="D387" s="14" t="s">
        <v>44</v>
      </c>
      <c r="E387" s="1" t="s">
        <v>82</v>
      </c>
      <c r="F387" s="45" t="s">
        <v>208</v>
      </c>
      <c r="G387" s="61" t="s">
        <v>114</v>
      </c>
      <c r="H387" s="6">
        <f t="shared" si="15"/>
        <v>-10000</v>
      </c>
      <c r="I387" s="23">
        <v>10</v>
      </c>
      <c r="K387" t="s">
        <v>79</v>
      </c>
      <c r="L387" s="17">
        <v>12</v>
      </c>
      <c r="M387" s="2">
        <v>470</v>
      </c>
    </row>
    <row r="388" spans="2:13" ht="12.75">
      <c r="B388" s="82">
        <v>5000</v>
      </c>
      <c r="C388" s="1" t="s">
        <v>56</v>
      </c>
      <c r="D388" s="14" t="s">
        <v>44</v>
      </c>
      <c r="E388" s="1" t="s">
        <v>82</v>
      </c>
      <c r="F388" s="45" t="s">
        <v>208</v>
      </c>
      <c r="G388" s="61" t="s">
        <v>151</v>
      </c>
      <c r="H388" s="6">
        <f t="shared" si="15"/>
        <v>-15000</v>
      </c>
      <c r="I388" s="23">
        <v>10</v>
      </c>
      <c r="K388" t="s">
        <v>79</v>
      </c>
      <c r="L388" s="17">
        <v>12</v>
      </c>
      <c r="M388" s="2">
        <v>470</v>
      </c>
    </row>
    <row r="389" spans="2:13" ht="12.75">
      <c r="B389" s="82">
        <v>5000</v>
      </c>
      <c r="C389" s="1" t="s">
        <v>56</v>
      </c>
      <c r="D389" s="14" t="s">
        <v>44</v>
      </c>
      <c r="E389" s="1" t="s">
        <v>82</v>
      </c>
      <c r="F389" s="45" t="s">
        <v>208</v>
      </c>
      <c r="G389" s="61" t="s">
        <v>162</v>
      </c>
      <c r="H389" s="6">
        <f t="shared" si="15"/>
        <v>-20000</v>
      </c>
      <c r="I389" s="23">
        <v>10</v>
      </c>
      <c r="K389" t="s">
        <v>79</v>
      </c>
      <c r="L389" s="17">
        <v>12</v>
      </c>
      <c r="M389" s="2">
        <v>470</v>
      </c>
    </row>
    <row r="390" spans="2:13" ht="12.75">
      <c r="B390" s="82">
        <v>5000</v>
      </c>
      <c r="C390" s="1" t="s">
        <v>56</v>
      </c>
      <c r="D390" s="14" t="s">
        <v>44</v>
      </c>
      <c r="E390" s="1" t="s">
        <v>82</v>
      </c>
      <c r="F390" s="45" t="s">
        <v>208</v>
      </c>
      <c r="G390" s="61" t="s">
        <v>153</v>
      </c>
      <c r="H390" s="6">
        <f t="shared" si="15"/>
        <v>-25000</v>
      </c>
      <c r="I390" s="23">
        <v>10</v>
      </c>
      <c r="K390" t="s">
        <v>79</v>
      </c>
      <c r="L390" s="17">
        <v>12</v>
      </c>
      <c r="M390" s="2">
        <v>470</v>
      </c>
    </row>
    <row r="391" spans="2:13" ht="12.75">
      <c r="B391" s="82">
        <v>5000</v>
      </c>
      <c r="C391" s="1" t="s">
        <v>56</v>
      </c>
      <c r="D391" s="14" t="s">
        <v>44</v>
      </c>
      <c r="E391" s="1" t="s">
        <v>82</v>
      </c>
      <c r="F391" s="45" t="s">
        <v>208</v>
      </c>
      <c r="G391" s="61" t="s">
        <v>172</v>
      </c>
      <c r="H391" s="6">
        <f t="shared" si="15"/>
        <v>-30000</v>
      </c>
      <c r="I391" s="23">
        <v>10</v>
      </c>
      <c r="K391" t="s">
        <v>79</v>
      </c>
      <c r="L391" s="17">
        <v>12</v>
      </c>
      <c r="M391" s="2">
        <v>470</v>
      </c>
    </row>
    <row r="392" spans="1:13" s="81" customFormat="1" ht="12.75">
      <c r="A392" s="13"/>
      <c r="B392" s="74">
        <f>SUM(B386:B391)</f>
        <v>30000</v>
      </c>
      <c r="C392" s="13" t="s">
        <v>56</v>
      </c>
      <c r="D392" s="13"/>
      <c r="E392" s="13"/>
      <c r="F392" s="83"/>
      <c r="G392" s="127"/>
      <c r="H392" s="84">
        <v>0</v>
      </c>
      <c r="I392" s="80">
        <f t="shared" si="14"/>
        <v>63.829787234042556</v>
      </c>
      <c r="M392" s="2">
        <v>470</v>
      </c>
    </row>
    <row r="393" spans="2:13" ht="12.75">
      <c r="B393" s="82"/>
      <c r="F393" s="45"/>
      <c r="H393" s="6">
        <f t="shared" si="15"/>
        <v>0</v>
      </c>
      <c r="I393" s="23">
        <f t="shared" si="14"/>
        <v>0</v>
      </c>
      <c r="M393" s="2">
        <v>470</v>
      </c>
    </row>
    <row r="394" spans="2:13" ht="12.75">
      <c r="B394" s="82"/>
      <c r="F394" s="45"/>
      <c r="H394" s="6">
        <f t="shared" si="15"/>
        <v>0</v>
      </c>
      <c r="I394" s="23">
        <f t="shared" si="14"/>
        <v>0</v>
      </c>
      <c r="M394" s="2">
        <v>470</v>
      </c>
    </row>
    <row r="395" spans="2:13" ht="12.75">
      <c r="B395" s="82">
        <v>2000</v>
      </c>
      <c r="C395" s="1" t="s">
        <v>58</v>
      </c>
      <c r="D395" s="14" t="s">
        <v>44</v>
      </c>
      <c r="E395" s="1" t="s">
        <v>82</v>
      </c>
      <c r="F395" s="45" t="s">
        <v>203</v>
      </c>
      <c r="G395" s="61" t="s">
        <v>112</v>
      </c>
      <c r="H395" s="6">
        <f t="shared" si="15"/>
        <v>-2000</v>
      </c>
      <c r="I395" s="23">
        <v>4</v>
      </c>
      <c r="K395" t="s">
        <v>79</v>
      </c>
      <c r="L395" s="17">
        <v>12</v>
      </c>
      <c r="M395" s="2">
        <v>470</v>
      </c>
    </row>
    <row r="396" spans="2:13" ht="12.75">
      <c r="B396" s="82">
        <v>2000</v>
      </c>
      <c r="C396" s="1" t="s">
        <v>58</v>
      </c>
      <c r="D396" s="14" t="s">
        <v>44</v>
      </c>
      <c r="E396" s="1" t="s">
        <v>82</v>
      </c>
      <c r="F396" s="45" t="s">
        <v>203</v>
      </c>
      <c r="G396" s="61" t="s">
        <v>114</v>
      </c>
      <c r="H396" s="6">
        <f t="shared" si="15"/>
        <v>-4000</v>
      </c>
      <c r="I396" s="23">
        <v>4</v>
      </c>
      <c r="K396" t="s">
        <v>79</v>
      </c>
      <c r="L396" s="17">
        <v>12</v>
      </c>
      <c r="M396" s="2">
        <v>470</v>
      </c>
    </row>
    <row r="397" spans="2:13" ht="12.75">
      <c r="B397" s="82">
        <v>2000</v>
      </c>
      <c r="C397" s="1" t="s">
        <v>58</v>
      </c>
      <c r="D397" s="14" t="s">
        <v>44</v>
      </c>
      <c r="E397" s="1" t="s">
        <v>82</v>
      </c>
      <c r="F397" s="45" t="s">
        <v>203</v>
      </c>
      <c r="G397" s="61" t="s">
        <v>151</v>
      </c>
      <c r="H397" s="6">
        <f t="shared" si="15"/>
        <v>-6000</v>
      </c>
      <c r="I397" s="23">
        <v>4</v>
      </c>
      <c r="K397" t="s">
        <v>79</v>
      </c>
      <c r="L397" s="17">
        <v>12</v>
      </c>
      <c r="M397" s="2">
        <v>470</v>
      </c>
    </row>
    <row r="398" spans="2:13" ht="12.75">
      <c r="B398" s="82">
        <v>2000</v>
      </c>
      <c r="C398" s="1" t="s">
        <v>58</v>
      </c>
      <c r="D398" s="14" t="s">
        <v>44</v>
      </c>
      <c r="E398" s="1" t="s">
        <v>82</v>
      </c>
      <c r="F398" s="45" t="s">
        <v>203</v>
      </c>
      <c r="G398" s="61" t="s">
        <v>162</v>
      </c>
      <c r="H398" s="6">
        <f t="shared" si="15"/>
        <v>-8000</v>
      </c>
      <c r="I398" s="23">
        <v>4</v>
      </c>
      <c r="K398" t="s">
        <v>79</v>
      </c>
      <c r="L398" s="17">
        <v>12</v>
      </c>
      <c r="M398" s="2">
        <v>470</v>
      </c>
    </row>
    <row r="399" spans="2:13" ht="12.75">
      <c r="B399" s="82">
        <v>2000</v>
      </c>
      <c r="C399" s="1" t="s">
        <v>58</v>
      </c>
      <c r="D399" s="14" t="s">
        <v>44</v>
      </c>
      <c r="E399" s="1" t="s">
        <v>82</v>
      </c>
      <c r="F399" s="45" t="s">
        <v>203</v>
      </c>
      <c r="G399" s="61" t="s">
        <v>153</v>
      </c>
      <c r="H399" s="6">
        <f t="shared" si="15"/>
        <v>-10000</v>
      </c>
      <c r="I399" s="23">
        <v>4</v>
      </c>
      <c r="K399" t="s">
        <v>79</v>
      </c>
      <c r="L399" s="17">
        <v>12</v>
      </c>
      <c r="M399" s="2">
        <v>470</v>
      </c>
    </row>
    <row r="400" spans="2:13" ht="12.75">
      <c r="B400" s="82">
        <v>2000</v>
      </c>
      <c r="C400" s="1" t="s">
        <v>58</v>
      </c>
      <c r="D400" s="14" t="s">
        <v>44</v>
      </c>
      <c r="E400" s="1" t="s">
        <v>82</v>
      </c>
      <c r="F400" s="45" t="s">
        <v>203</v>
      </c>
      <c r="G400" s="61" t="s">
        <v>172</v>
      </c>
      <c r="H400" s="6">
        <f t="shared" si="15"/>
        <v>-12000</v>
      </c>
      <c r="I400" s="23">
        <v>4</v>
      </c>
      <c r="K400" t="s">
        <v>79</v>
      </c>
      <c r="L400">
        <v>12</v>
      </c>
      <c r="M400" s="2">
        <v>470</v>
      </c>
    </row>
    <row r="401" spans="1:13" s="81" customFormat="1" ht="12.75">
      <c r="A401" s="13"/>
      <c r="B401" s="74">
        <f>SUM(B395:B400)</f>
        <v>12000</v>
      </c>
      <c r="C401" s="13" t="s">
        <v>58</v>
      </c>
      <c r="D401" s="13"/>
      <c r="E401" s="13"/>
      <c r="F401" s="83"/>
      <c r="G401" s="127"/>
      <c r="H401" s="84">
        <v>0</v>
      </c>
      <c r="I401" s="80">
        <f aca="true" t="shared" si="16" ref="I401:I449">+B401/M401</f>
        <v>25.53191489361702</v>
      </c>
      <c r="M401" s="2">
        <v>470</v>
      </c>
    </row>
    <row r="402" spans="2:13" ht="12.75">
      <c r="B402" s="82"/>
      <c r="F402" s="45"/>
      <c r="H402" s="6">
        <f t="shared" si="15"/>
        <v>0</v>
      </c>
      <c r="I402" s="23">
        <f t="shared" si="16"/>
        <v>0</v>
      </c>
      <c r="M402" s="2">
        <v>470</v>
      </c>
    </row>
    <row r="403" spans="2:13" ht="12.75">
      <c r="B403" s="82"/>
      <c r="F403" s="45"/>
      <c r="H403" s="6">
        <f t="shared" si="15"/>
        <v>0</v>
      </c>
      <c r="I403" s="23">
        <f t="shared" si="16"/>
        <v>0</v>
      </c>
      <c r="M403" s="2">
        <v>470</v>
      </c>
    </row>
    <row r="404" spans="2:13" ht="12.75">
      <c r="B404" s="82">
        <v>1000</v>
      </c>
      <c r="C404" s="1" t="s">
        <v>59</v>
      </c>
      <c r="D404" s="14" t="s">
        <v>44</v>
      </c>
      <c r="E404" s="1" t="s">
        <v>60</v>
      </c>
      <c r="F404" s="45" t="s">
        <v>203</v>
      </c>
      <c r="G404" s="61" t="s">
        <v>114</v>
      </c>
      <c r="H404" s="6">
        <f t="shared" si="15"/>
        <v>-1000</v>
      </c>
      <c r="I404" s="23">
        <v>2</v>
      </c>
      <c r="K404" t="s">
        <v>79</v>
      </c>
      <c r="L404" s="17">
        <v>12</v>
      </c>
      <c r="M404" s="2">
        <v>470</v>
      </c>
    </row>
    <row r="405" spans="2:13" ht="12.75">
      <c r="B405" s="82">
        <v>1000</v>
      </c>
      <c r="C405" s="1" t="s">
        <v>59</v>
      </c>
      <c r="D405" s="14" t="s">
        <v>44</v>
      </c>
      <c r="E405" s="1" t="s">
        <v>60</v>
      </c>
      <c r="F405" s="45" t="s">
        <v>203</v>
      </c>
      <c r="G405" s="61" t="s">
        <v>151</v>
      </c>
      <c r="H405" s="6">
        <f t="shared" si="15"/>
        <v>-2000</v>
      </c>
      <c r="I405" s="23">
        <v>2</v>
      </c>
      <c r="K405" t="s">
        <v>79</v>
      </c>
      <c r="L405" s="17">
        <v>12</v>
      </c>
      <c r="M405" s="2">
        <v>470</v>
      </c>
    </row>
    <row r="406" spans="2:13" ht="12.75">
      <c r="B406" s="82">
        <v>1000</v>
      </c>
      <c r="C406" s="1" t="s">
        <v>59</v>
      </c>
      <c r="D406" s="14" t="s">
        <v>44</v>
      </c>
      <c r="E406" s="1" t="s">
        <v>60</v>
      </c>
      <c r="F406" s="45" t="s">
        <v>203</v>
      </c>
      <c r="G406" s="61" t="s">
        <v>162</v>
      </c>
      <c r="H406" s="6">
        <f t="shared" si="15"/>
        <v>-3000</v>
      </c>
      <c r="I406" s="23">
        <v>2</v>
      </c>
      <c r="K406" t="s">
        <v>79</v>
      </c>
      <c r="L406" s="17">
        <v>12</v>
      </c>
      <c r="M406" s="2">
        <v>470</v>
      </c>
    </row>
    <row r="407" spans="2:13" ht="12.75">
      <c r="B407" s="82">
        <v>500</v>
      </c>
      <c r="C407" s="1" t="s">
        <v>59</v>
      </c>
      <c r="D407" s="14" t="s">
        <v>44</v>
      </c>
      <c r="E407" s="1" t="s">
        <v>60</v>
      </c>
      <c r="F407" s="45" t="s">
        <v>203</v>
      </c>
      <c r="G407" s="61" t="s">
        <v>153</v>
      </c>
      <c r="H407" s="6">
        <f t="shared" si="15"/>
        <v>-3500</v>
      </c>
      <c r="I407" s="23">
        <v>1</v>
      </c>
      <c r="K407" t="s">
        <v>79</v>
      </c>
      <c r="L407" s="17">
        <v>12</v>
      </c>
      <c r="M407" s="2">
        <v>470</v>
      </c>
    </row>
    <row r="408" spans="1:13" s="81" customFormat="1" ht="12.75">
      <c r="A408" s="13"/>
      <c r="B408" s="74">
        <f>SUM(B404:B407)</f>
        <v>3500</v>
      </c>
      <c r="C408" s="13"/>
      <c r="D408" s="13"/>
      <c r="E408" s="13" t="s">
        <v>60</v>
      </c>
      <c r="F408" s="83"/>
      <c r="G408" s="127"/>
      <c r="H408" s="84">
        <v>0</v>
      </c>
      <c r="I408" s="80">
        <f t="shared" si="16"/>
        <v>7.446808510638298</v>
      </c>
      <c r="M408" s="2">
        <v>470</v>
      </c>
    </row>
    <row r="409" spans="2:13" ht="12.75">
      <c r="B409" s="82"/>
      <c r="F409" s="45"/>
      <c r="H409" s="6">
        <f aca="true" t="shared" si="17" ref="H409:H464">H408-B409</f>
        <v>0</v>
      </c>
      <c r="I409" s="23">
        <f t="shared" si="16"/>
        <v>0</v>
      </c>
      <c r="M409" s="2">
        <v>470</v>
      </c>
    </row>
    <row r="410" spans="2:13" ht="12.75">
      <c r="B410" s="82"/>
      <c r="F410" s="45"/>
      <c r="H410" s="6">
        <f t="shared" si="17"/>
        <v>0</v>
      </c>
      <c r="I410" s="23">
        <f t="shared" si="16"/>
        <v>0</v>
      </c>
      <c r="M410" s="2">
        <v>470</v>
      </c>
    </row>
    <row r="411" spans="2:13" ht="12.75">
      <c r="B411" s="82"/>
      <c r="F411" s="45"/>
      <c r="H411" s="6">
        <f t="shared" si="17"/>
        <v>0</v>
      </c>
      <c r="I411" s="23">
        <f t="shared" si="16"/>
        <v>0</v>
      </c>
      <c r="M411" s="2">
        <v>470</v>
      </c>
    </row>
    <row r="412" spans="2:13" ht="12.75">
      <c r="B412" s="82"/>
      <c r="F412" s="45"/>
      <c r="H412" s="6">
        <f t="shared" si="17"/>
        <v>0</v>
      </c>
      <c r="I412" s="23">
        <f t="shared" si="16"/>
        <v>0</v>
      </c>
      <c r="M412" s="2">
        <v>470</v>
      </c>
    </row>
    <row r="413" spans="1:13" s="81" customFormat="1" ht="12.75">
      <c r="A413" s="13"/>
      <c r="B413" s="74">
        <f>+B416+B421+B426+B430+B435+B439</f>
        <v>23600</v>
      </c>
      <c r="C413" s="75" t="s">
        <v>209</v>
      </c>
      <c r="D413" s="76" t="s">
        <v>210</v>
      </c>
      <c r="E413" s="75" t="s">
        <v>32</v>
      </c>
      <c r="F413" s="77" t="s">
        <v>88</v>
      </c>
      <c r="G413" s="78" t="s">
        <v>34</v>
      </c>
      <c r="H413" s="79"/>
      <c r="I413" s="80">
        <f>+B413/M413</f>
        <v>50.212765957446805</v>
      </c>
      <c r="J413" s="80"/>
      <c r="K413" s="80"/>
      <c r="M413" s="2">
        <v>470</v>
      </c>
    </row>
    <row r="414" spans="2:13" ht="12.75">
      <c r="B414" s="82"/>
      <c r="F414" s="45"/>
      <c r="H414" s="6">
        <f t="shared" si="17"/>
        <v>0</v>
      </c>
      <c r="I414" s="23">
        <f t="shared" si="16"/>
        <v>0</v>
      </c>
      <c r="M414" s="2">
        <v>470</v>
      </c>
    </row>
    <row r="415" spans="2:13" ht="12.75">
      <c r="B415" s="82">
        <v>2500</v>
      </c>
      <c r="C415" s="14" t="s">
        <v>35</v>
      </c>
      <c r="D415" s="1" t="s">
        <v>16</v>
      </c>
      <c r="E415" s="1" t="s">
        <v>135</v>
      </c>
      <c r="F415" s="45" t="s">
        <v>211</v>
      </c>
      <c r="G415" s="61" t="s">
        <v>212</v>
      </c>
      <c r="H415" s="6">
        <f t="shared" si="17"/>
        <v>-2500</v>
      </c>
      <c r="I415" s="23">
        <f t="shared" si="16"/>
        <v>5.319148936170213</v>
      </c>
      <c r="K415" t="s">
        <v>35</v>
      </c>
      <c r="L415">
        <v>13</v>
      </c>
      <c r="M415" s="2">
        <v>470</v>
      </c>
    </row>
    <row r="416" spans="1:13" s="81" customFormat="1" ht="12.75">
      <c r="A416" s="13"/>
      <c r="B416" s="74">
        <f>SUM(B415)</f>
        <v>2500</v>
      </c>
      <c r="C416" s="13" t="s">
        <v>35</v>
      </c>
      <c r="D416" s="13"/>
      <c r="E416" s="13"/>
      <c r="F416" s="83"/>
      <c r="G416" s="127"/>
      <c r="H416" s="84">
        <v>0</v>
      </c>
      <c r="I416" s="80">
        <f t="shared" si="16"/>
        <v>5.319148936170213</v>
      </c>
      <c r="M416" s="2">
        <v>470</v>
      </c>
    </row>
    <row r="417" spans="2:13" ht="12.75">
      <c r="B417" s="82"/>
      <c r="F417" s="45"/>
      <c r="H417" s="6">
        <f t="shared" si="17"/>
        <v>0</v>
      </c>
      <c r="I417" s="23">
        <f t="shared" si="16"/>
        <v>0</v>
      </c>
      <c r="M417" s="2">
        <v>470</v>
      </c>
    </row>
    <row r="418" spans="2:13" ht="12.75">
      <c r="B418" s="82"/>
      <c r="F418" s="45"/>
      <c r="H418" s="6">
        <f t="shared" si="17"/>
        <v>0</v>
      </c>
      <c r="I418" s="23">
        <f t="shared" si="16"/>
        <v>0</v>
      </c>
      <c r="M418" s="2">
        <v>470</v>
      </c>
    </row>
    <row r="419" spans="2:13" ht="12.75">
      <c r="B419" s="82">
        <v>3500</v>
      </c>
      <c r="C419" s="1" t="s">
        <v>43</v>
      </c>
      <c r="D419" s="14" t="s">
        <v>132</v>
      </c>
      <c r="E419" s="1" t="s">
        <v>213</v>
      </c>
      <c r="F419" s="45" t="s">
        <v>214</v>
      </c>
      <c r="G419" s="61" t="s">
        <v>212</v>
      </c>
      <c r="H419" s="6">
        <f t="shared" si="17"/>
        <v>-3500</v>
      </c>
      <c r="I419" s="23">
        <f t="shared" si="16"/>
        <v>7.446808510638298</v>
      </c>
      <c r="K419" s="17" t="s">
        <v>135</v>
      </c>
      <c r="L419">
        <v>13</v>
      </c>
      <c r="M419" s="2">
        <v>470</v>
      </c>
    </row>
    <row r="420" spans="2:13" ht="12.75">
      <c r="B420" s="82">
        <v>3500</v>
      </c>
      <c r="C420" s="1" t="s">
        <v>215</v>
      </c>
      <c r="D420" s="14" t="s">
        <v>132</v>
      </c>
      <c r="E420" s="1" t="s">
        <v>213</v>
      </c>
      <c r="F420" s="45" t="s">
        <v>216</v>
      </c>
      <c r="G420" s="61" t="s">
        <v>217</v>
      </c>
      <c r="H420" s="6">
        <f t="shared" si="17"/>
        <v>-7000</v>
      </c>
      <c r="I420" s="23">
        <f t="shared" si="16"/>
        <v>7.446808510638298</v>
      </c>
      <c r="K420" s="17" t="s">
        <v>135</v>
      </c>
      <c r="L420">
        <v>13</v>
      </c>
      <c r="M420" s="2">
        <v>470</v>
      </c>
    </row>
    <row r="421" spans="1:13" s="81" customFormat="1" ht="12.75">
      <c r="A421" s="13"/>
      <c r="B421" s="74">
        <f>SUM(B419:B420)</f>
        <v>7000</v>
      </c>
      <c r="C421" s="13" t="s">
        <v>52</v>
      </c>
      <c r="D421" s="13"/>
      <c r="E421" s="13"/>
      <c r="F421" s="83"/>
      <c r="G421" s="127"/>
      <c r="H421" s="84">
        <v>0</v>
      </c>
      <c r="I421" s="80">
        <f t="shared" si="16"/>
        <v>14.893617021276595</v>
      </c>
      <c r="M421" s="2">
        <v>470</v>
      </c>
    </row>
    <row r="422" spans="2:13" ht="12.75">
      <c r="B422" s="82"/>
      <c r="F422" s="45"/>
      <c r="H422" s="6">
        <f t="shared" si="17"/>
        <v>0</v>
      </c>
      <c r="I422" s="23">
        <f t="shared" si="16"/>
        <v>0</v>
      </c>
      <c r="M422" s="2">
        <v>470</v>
      </c>
    </row>
    <row r="423" spans="2:13" ht="12.75">
      <c r="B423" s="82"/>
      <c r="F423" s="45"/>
      <c r="H423" s="6">
        <f t="shared" si="17"/>
        <v>0</v>
      </c>
      <c r="I423" s="23">
        <f t="shared" si="16"/>
        <v>0</v>
      </c>
      <c r="M423" s="2">
        <v>470</v>
      </c>
    </row>
    <row r="424" spans="2:13" ht="12.75">
      <c r="B424" s="82">
        <v>1800</v>
      </c>
      <c r="C424" s="1" t="s">
        <v>53</v>
      </c>
      <c r="D424" s="14" t="s">
        <v>132</v>
      </c>
      <c r="E424" s="1" t="s">
        <v>54</v>
      </c>
      <c r="F424" s="45" t="s">
        <v>218</v>
      </c>
      <c r="G424" s="61" t="s">
        <v>212</v>
      </c>
      <c r="H424" s="6">
        <f t="shared" si="17"/>
        <v>-1800</v>
      </c>
      <c r="I424" s="23">
        <v>3.6</v>
      </c>
      <c r="K424" s="17" t="s">
        <v>135</v>
      </c>
      <c r="L424">
        <v>13</v>
      </c>
      <c r="M424" s="2">
        <v>470</v>
      </c>
    </row>
    <row r="425" spans="2:13" ht="12.75">
      <c r="B425" s="82">
        <v>1700</v>
      </c>
      <c r="C425" s="1" t="s">
        <v>53</v>
      </c>
      <c r="D425" s="14" t="s">
        <v>132</v>
      </c>
      <c r="E425" s="1" t="s">
        <v>54</v>
      </c>
      <c r="F425" s="45" t="s">
        <v>218</v>
      </c>
      <c r="G425" s="61" t="s">
        <v>217</v>
      </c>
      <c r="H425" s="6">
        <f t="shared" si="17"/>
        <v>-3500</v>
      </c>
      <c r="I425" s="23">
        <v>3.4</v>
      </c>
      <c r="K425" s="17" t="s">
        <v>135</v>
      </c>
      <c r="L425">
        <v>13</v>
      </c>
      <c r="M425" s="2">
        <v>470</v>
      </c>
    </row>
    <row r="426" spans="1:13" s="81" customFormat="1" ht="12.75">
      <c r="A426" s="13"/>
      <c r="B426" s="74">
        <f>SUM(B424:B425)</f>
        <v>3500</v>
      </c>
      <c r="C426" s="13"/>
      <c r="D426" s="13"/>
      <c r="E426" s="13" t="s">
        <v>54</v>
      </c>
      <c r="F426" s="83"/>
      <c r="G426" s="127"/>
      <c r="H426" s="84">
        <v>0</v>
      </c>
      <c r="I426" s="80">
        <f t="shared" si="16"/>
        <v>7.446808510638298</v>
      </c>
      <c r="M426" s="2">
        <v>470</v>
      </c>
    </row>
    <row r="427" spans="2:13" ht="12.75">
      <c r="B427" s="82"/>
      <c r="F427" s="45"/>
      <c r="H427" s="6">
        <f t="shared" si="17"/>
        <v>0</v>
      </c>
      <c r="I427" s="23">
        <f t="shared" si="16"/>
        <v>0</v>
      </c>
      <c r="M427" s="2">
        <v>470</v>
      </c>
    </row>
    <row r="428" spans="2:13" ht="12.75">
      <c r="B428" s="82"/>
      <c r="F428" s="45"/>
      <c r="H428" s="6">
        <f t="shared" si="17"/>
        <v>0</v>
      </c>
      <c r="I428" s="23">
        <f t="shared" si="16"/>
        <v>0</v>
      </c>
      <c r="M428" s="2">
        <v>470</v>
      </c>
    </row>
    <row r="429" spans="2:13" ht="12.75">
      <c r="B429" s="82">
        <v>5000</v>
      </c>
      <c r="C429" s="1" t="s">
        <v>56</v>
      </c>
      <c r="D429" s="14" t="s">
        <v>132</v>
      </c>
      <c r="E429" s="1" t="s">
        <v>213</v>
      </c>
      <c r="F429" s="45" t="s">
        <v>219</v>
      </c>
      <c r="G429" s="61" t="s">
        <v>212</v>
      </c>
      <c r="H429" s="6">
        <f t="shared" si="17"/>
        <v>-5000</v>
      </c>
      <c r="I429" s="23">
        <f t="shared" si="16"/>
        <v>10.638297872340425</v>
      </c>
      <c r="K429" s="17" t="s">
        <v>135</v>
      </c>
      <c r="L429">
        <v>13</v>
      </c>
      <c r="M429" s="2">
        <v>470</v>
      </c>
    </row>
    <row r="430" spans="1:13" s="81" customFormat="1" ht="12.75">
      <c r="A430" s="13"/>
      <c r="B430" s="74">
        <f>SUM(B429)</f>
        <v>5000</v>
      </c>
      <c r="C430" s="13" t="s">
        <v>56</v>
      </c>
      <c r="D430" s="13"/>
      <c r="E430" s="13"/>
      <c r="F430" s="83"/>
      <c r="G430" s="127"/>
      <c r="H430" s="84">
        <v>0</v>
      </c>
      <c r="I430" s="80">
        <f t="shared" si="16"/>
        <v>10.638297872340425</v>
      </c>
      <c r="M430" s="2">
        <v>470</v>
      </c>
    </row>
    <row r="431" spans="2:13" ht="12.75">
      <c r="B431" s="82"/>
      <c r="F431" s="45"/>
      <c r="H431" s="6">
        <f t="shared" si="17"/>
        <v>0</v>
      </c>
      <c r="I431" s="23">
        <f t="shared" si="16"/>
        <v>0</v>
      </c>
      <c r="M431" s="2">
        <v>470</v>
      </c>
    </row>
    <row r="432" spans="2:13" ht="12.75">
      <c r="B432" s="82"/>
      <c r="F432" s="45"/>
      <c r="H432" s="6">
        <f t="shared" si="17"/>
        <v>0</v>
      </c>
      <c r="I432" s="23">
        <f t="shared" si="16"/>
        <v>0</v>
      </c>
      <c r="M432" s="2">
        <v>470</v>
      </c>
    </row>
    <row r="433" spans="2:13" ht="12.75">
      <c r="B433" s="82">
        <v>2000</v>
      </c>
      <c r="C433" s="1" t="s">
        <v>58</v>
      </c>
      <c r="D433" s="14" t="s">
        <v>132</v>
      </c>
      <c r="E433" s="1" t="s">
        <v>213</v>
      </c>
      <c r="F433" s="45" t="s">
        <v>218</v>
      </c>
      <c r="G433" s="61" t="s">
        <v>212</v>
      </c>
      <c r="H433" s="6">
        <f t="shared" si="17"/>
        <v>-2000</v>
      </c>
      <c r="I433" s="23">
        <v>4</v>
      </c>
      <c r="K433" s="17" t="s">
        <v>135</v>
      </c>
      <c r="L433">
        <v>13</v>
      </c>
      <c r="M433" s="2">
        <v>470</v>
      </c>
    </row>
    <row r="434" spans="2:13" ht="12.75">
      <c r="B434" s="85">
        <v>2000</v>
      </c>
      <c r="C434" s="1" t="s">
        <v>58</v>
      </c>
      <c r="D434" s="14" t="s">
        <v>132</v>
      </c>
      <c r="E434" s="1" t="s">
        <v>213</v>
      </c>
      <c r="F434" s="45" t="s">
        <v>218</v>
      </c>
      <c r="G434" s="61" t="s">
        <v>217</v>
      </c>
      <c r="H434" s="6">
        <f t="shared" si="17"/>
        <v>-4000</v>
      </c>
      <c r="I434" s="23">
        <v>4</v>
      </c>
      <c r="K434" s="17" t="s">
        <v>135</v>
      </c>
      <c r="L434">
        <v>13</v>
      </c>
      <c r="M434" s="2">
        <v>470</v>
      </c>
    </row>
    <row r="435" spans="1:13" s="81" customFormat="1" ht="12.75">
      <c r="A435" s="13"/>
      <c r="B435" s="74">
        <f>SUM(B433:B434)</f>
        <v>4000</v>
      </c>
      <c r="C435" s="13" t="s">
        <v>58</v>
      </c>
      <c r="D435" s="13"/>
      <c r="E435" s="13"/>
      <c r="F435" s="83"/>
      <c r="G435" s="127"/>
      <c r="H435" s="84">
        <v>0</v>
      </c>
      <c r="I435" s="80">
        <f t="shared" si="16"/>
        <v>8.51063829787234</v>
      </c>
      <c r="M435" s="2">
        <v>470</v>
      </c>
    </row>
    <row r="436" spans="2:13" ht="12.75">
      <c r="B436" s="82"/>
      <c r="F436" s="45"/>
      <c r="H436" s="6">
        <f t="shared" si="17"/>
        <v>0</v>
      </c>
      <c r="I436" s="23">
        <f t="shared" si="16"/>
        <v>0</v>
      </c>
      <c r="M436" s="2">
        <v>470</v>
      </c>
    </row>
    <row r="437" spans="2:13" ht="12.75">
      <c r="B437" s="82"/>
      <c r="F437" s="45"/>
      <c r="H437" s="6">
        <f t="shared" si="17"/>
        <v>0</v>
      </c>
      <c r="I437" s="23">
        <f t="shared" si="16"/>
        <v>0</v>
      </c>
      <c r="M437" s="2">
        <v>470</v>
      </c>
    </row>
    <row r="438" spans="2:13" ht="12.75">
      <c r="B438" s="82">
        <v>1600</v>
      </c>
      <c r="C438" s="1" t="s">
        <v>220</v>
      </c>
      <c r="D438" s="14" t="s">
        <v>132</v>
      </c>
      <c r="E438" s="1" t="s">
        <v>60</v>
      </c>
      <c r="F438" s="45" t="s">
        <v>218</v>
      </c>
      <c r="G438" s="61" t="s">
        <v>212</v>
      </c>
      <c r="H438" s="6">
        <f t="shared" si="17"/>
        <v>-1600</v>
      </c>
      <c r="I438" s="23">
        <f t="shared" si="16"/>
        <v>3.404255319148936</v>
      </c>
      <c r="K438" s="17" t="s">
        <v>135</v>
      </c>
      <c r="L438">
        <v>13</v>
      </c>
      <c r="M438" s="2">
        <v>470</v>
      </c>
    </row>
    <row r="439" spans="1:13" s="81" customFormat="1" ht="12.75">
      <c r="A439" s="13"/>
      <c r="B439" s="74">
        <f>SUM(B438)</f>
        <v>1600</v>
      </c>
      <c r="C439" s="13"/>
      <c r="D439" s="13"/>
      <c r="E439" s="13" t="s">
        <v>60</v>
      </c>
      <c r="F439" s="83"/>
      <c r="G439" s="127"/>
      <c r="H439" s="84">
        <v>0</v>
      </c>
      <c r="I439" s="80">
        <f t="shared" si="16"/>
        <v>3.404255319148936</v>
      </c>
      <c r="M439" s="2">
        <v>470</v>
      </c>
    </row>
    <row r="440" spans="2:13" ht="12.75">
      <c r="B440" s="82"/>
      <c r="F440" s="45"/>
      <c r="H440" s="6">
        <v>0</v>
      </c>
      <c r="I440" s="23">
        <f t="shared" si="16"/>
        <v>0</v>
      </c>
      <c r="M440" s="2">
        <v>470</v>
      </c>
    </row>
    <row r="441" spans="2:13" ht="12.75">
      <c r="B441" s="82"/>
      <c r="F441" s="45"/>
      <c r="H441" s="6">
        <f t="shared" si="17"/>
        <v>0</v>
      </c>
      <c r="I441" s="23">
        <f t="shared" si="16"/>
        <v>0</v>
      </c>
      <c r="M441" s="2">
        <v>470</v>
      </c>
    </row>
    <row r="442" spans="2:13" ht="12.75">
      <c r="B442" s="82"/>
      <c r="F442" s="45"/>
      <c r="H442" s="6">
        <f t="shared" si="17"/>
        <v>0</v>
      </c>
      <c r="I442" s="23">
        <f t="shared" si="16"/>
        <v>0</v>
      </c>
      <c r="M442" s="2">
        <v>470</v>
      </c>
    </row>
    <row r="443" spans="2:13" ht="12.75">
      <c r="B443" s="82"/>
      <c r="F443" s="45"/>
      <c r="H443" s="6">
        <f t="shared" si="17"/>
        <v>0</v>
      </c>
      <c r="I443" s="23">
        <f t="shared" si="16"/>
        <v>0</v>
      </c>
      <c r="M443" s="2">
        <v>470</v>
      </c>
    </row>
    <row r="444" spans="1:13" s="81" customFormat="1" ht="12.75">
      <c r="A444" s="13"/>
      <c r="B444" s="74">
        <f>+B447+B452+B456+B461+B465</f>
        <v>15950</v>
      </c>
      <c r="C444" s="75" t="s">
        <v>221</v>
      </c>
      <c r="D444" s="76" t="s">
        <v>222</v>
      </c>
      <c r="E444" s="75" t="s">
        <v>32</v>
      </c>
      <c r="F444" s="77" t="s">
        <v>88</v>
      </c>
      <c r="G444" s="78" t="s">
        <v>89</v>
      </c>
      <c r="H444" s="79"/>
      <c r="I444" s="80">
        <f>+B444/M444</f>
        <v>33.93617021276596</v>
      </c>
      <c r="J444" s="80"/>
      <c r="K444" s="80"/>
      <c r="M444" s="2">
        <v>470</v>
      </c>
    </row>
    <row r="445" spans="2:13" ht="12.75">
      <c r="B445" s="82"/>
      <c r="F445" s="45"/>
      <c r="H445" s="6">
        <f t="shared" si="17"/>
        <v>0</v>
      </c>
      <c r="I445" s="23">
        <f t="shared" si="16"/>
        <v>0</v>
      </c>
      <c r="M445" s="2">
        <v>470</v>
      </c>
    </row>
    <row r="446" spans="2:13" ht="12.75">
      <c r="B446" s="82">
        <v>2000</v>
      </c>
      <c r="C446" s="1" t="s">
        <v>50</v>
      </c>
      <c r="D446" s="14" t="s">
        <v>44</v>
      </c>
      <c r="E446" s="1" t="s">
        <v>45</v>
      </c>
      <c r="F446" s="45" t="s">
        <v>223</v>
      </c>
      <c r="G446" s="61" t="s">
        <v>224</v>
      </c>
      <c r="H446" s="6">
        <f t="shared" si="17"/>
        <v>-2000</v>
      </c>
      <c r="I446" s="23">
        <f t="shared" si="16"/>
        <v>4.25531914893617</v>
      </c>
      <c r="K446" t="s">
        <v>36</v>
      </c>
      <c r="L446">
        <v>14</v>
      </c>
      <c r="M446" s="2">
        <v>470</v>
      </c>
    </row>
    <row r="447" spans="1:13" s="81" customFormat="1" ht="12.75">
      <c r="A447" s="13"/>
      <c r="B447" s="74">
        <f>SUM(B446)</f>
        <v>2000</v>
      </c>
      <c r="C447" s="13" t="s">
        <v>52</v>
      </c>
      <c r="D447" s="13"/>
      <c r="E447" s="13"/>
      <c r="F447" s="83"/>
      <c r="G447" s="127"/>
      <c r="H447" s="84">
        <v>0</v>
      </c>
      <c r="I447" s="80">
        <f t="shared" si="16"/>
        <v>4.25531914893617</v>
      </c>
      <c r="M447" s="2">
        <v>470</v>
      </c>
    </row>
    <row r="448" spans="2:13" ht="12.75">
      <c r="B448" s="82"/>
      <c r="F448" s="45"/>
      <c r="H448" s="6">
        <f t="shared" si="17"/>
        <v>0</v>
      </c>
      <c r="I448" s="23">
        <f t="shared" si="16"/>
        <v>0</v>
      </c>
      <c r="M448" s="2">
        <v>470</v>
      </c>
    </row>
    <row r="449" spans="2:13" ht="12.75">
      <c r="B449" s="82"/>
      <c r="F449" s="45"/>
      <c r="H449" s="6">
        <f t="shared" si="17"/>
        <v>0</v>
      </c>
      <c r="I449" s="23">
        <f t="shared" si="16"/>
        <v>0</v>
      </c>
      <c r="M449" s="2">
        <v>470</v>
      </c>
    </row>
    <row r="450" spans="2:13" ht="12.75">
      <c r="B450" s="82">
        <v>1600</v>
      </c>
      <c r="C450" s="1" t="s">
        <v>53</v>
      </c>
      <c r="D450" s="14" t="s">
        <v>44</v>
      </c>
      <c r="E450" s="1" t="s">
        <v>54</v>
      </c>
      <c r="F450" s="45" t="s">
        <v>225</v>
      </c>
      <c r="G450" s="61" t="s">
        <v>226</v>
      </c>
      <c r="H450" s="6">
        <f t="shared" si="17"/>
        <v>-1600</v>
      </c>
      <c r="I450" s="23">
        <v>3.2</v>
      </c>
      <c r="K450" t="s">
        <v>36</v>
      </c>
      <c r="L450">
        <v>14</v>
      </c>
      <c r="M450" s="2">
        <v>470</v>
      </c>
    </row>
    <row r="451" spans="2:13" ht="12.75">
      <c r="B451" s="82">
        <v>350</v>
      </c>
      <c r="C451" s="1" t="s">
        <v>53</v>
      </c>
      <c r="D451" s="14" t="s">
        <v>44</v>
      </c>
      <c r="E451" s="1" t="s">
        <v>54</v>
      </c>
      <c r="F451" s="45" t="s">
        <v>225</v>
      </c>
      <c r="G451" s="61" t="s">
        <v>224</v>
      </c>
      <c r="H451" s="6">
        <f t="shared" si="17"/>
        <v>-1950</v>
      </c>
      <c r="I451" s="23">
        <v>0.7</v>
      </c>
      <c r="K451" t="s">
        <v>36</v>
      </c>
      <c r="L451">
        <v>14</v>
      </c>
      <c r="M451" s="2">
        <v>470</v>
      </c>
    </row>
    <row r="452" spans="1:13" s="81" customFormat="1" ht="12.75">
      <c r="A452" s="13"/>
      <c r="B452" s="74">
        <f>SUM(B450:B451)</f>
        <v>1950</v>
      </c>
      <c r="C452" s="13"/>
      <c r="D452" s="13"/>
      <c r="E452" s="13" t="s">
        <v>54</v>
      </c>
      <c r="F452" s="83"/>
      <c r="G452" s="127"/>
      <c r="H452" s="84">
        <v>0</v>
      </c>
      <c r="I452" s="80">
        <f aca="true" t="shared" si="18" ref="I452:I471">+B452/M452</f>
        <v>4.148936170212766</v>
      </c>
      <c r="M452" s="2">
        <v>470</v>
      </c>
    </row>
    <row r="453" spans="2:13" ht="12.75">
      <c r="B453" s="82"/>
      <c r="F453" s="45"/>
      <c r="H453" s="6">
        <f t="shared" si="17"/>
        <v>0</v>
      </c>
      <c r="I453" s="23">
        <f t="shared" si="18"/>
        <v>0</v>
      </c>
      <c r="M453" s="2">
        <v>470</v>
      </c>
    </row>
    <row r="454" spans="2:13" ht="12.75">
      <c r="B454" s="82"/>
      <c r="F454" s="45"/>
      <c r="H454" s="6">
        <f t="shared" si="17"/>
        <v>0</v>
      </c>
      <c r="I454" s="23">
        <f t="shared" si="18"/>
        <v>0</v>
      </c>
      <c r="M454" s="2">
        <v>470</v>
      </c>
    </row>
    <row r="455" spans="2:13" ht="12.75">
      <c r="B455" s="82">
        <v>7000</v>
      </c>
      <c r="C455" s="1" t="s">
        <v>56</v>
      </c>
      <c r="D455" s="14" t="s">
        <v>44</v>
      </c>
      <c r="E455" s="1" t="s">
        <v>45</v>
      </c>
      <c r="F455" s="45" t="s">
        <v>227</v>
      </c>
      <c r="G455" s="61" t="s">
        <v>226</v>
      </c>
      <c r="H455" s="6">
        <f t="shared" si="17"/>
        <v>-7000</v>
      </c>
      <c r="I455" s="23">
        <f t="shared" si="18"/>
        <v>14.893617021276595</v>
      </c>
      <c r="K455" t="s">
        <v>36</v>
      </c>
      <c r="L455">
        <v>14</v>
      </c>
      <c r="M455" s="2">
        <v>470</v>
      </c>
    </row>
    <row r="456" spans="1:13" s="81" customFormat="1" ht="12.75">
      <c r="A456" s="13"/>
      <c r="B456" s="74">
        <f>SUM(B455)</f>
        <v>7000</v>
      </c>
      <c r="C456" s="13" t="s">
        <v>56</v>
      </c>
      <c r="D456" s="13"/>
      <c r="E456" s="13"/>
      <c r="F456" s="83"/>
      <c r="G456" s="127"/>
      <c r="H456" s="84">
        <v>0</v>
      </c>
      <c r="I456" s="80">
        <f t="shared" si="18"/>
        <v>14.893617021276595</v>
      </c>
      <c r="M456" s="2">
        <v>470</v>
      </c>
    </row>
    <row r="457" spans="2:13" ht="12.75">
      <c r="B457" s="82"/>
      <c r="F457" s="45"/>
      <c r="H457" s="6">
        <f t="shared" si="17"/>
        <v>0</v>
      </c>
      <c r="I457" s="23">
        <f t="shared" si="18"/>
        <v>0</v>
      </c>
      <c r="M457" s="2">
        <v>470</v>
      </c>
    </row>
    <row r="458" spans="2:13" ht="12.75">
      <c r="B458" s="82"/>
      <c r="F458" s="45"/>
      <c r="H458" s="6">
        <f t="shared" si="17"/>
        <v>0</v>
      </c>
      <c r="I458" s="23">
        <f t="shared" si="18"/>
        <v>0</v>
      </c>
      <c r="M458" s="2">
        <v>470</v>
      </c>
    </row>
    <row r="459" spans="2:13" ht="12.75">
      <c r="B459" s="82">
        <v>2000</v>
      </c>
      <c r="C459" s="1" t="s">
        <v>58</v>
      </c>
      <c r="D459" s="14" t="s">
        <v>44</v>
      </c>
      <c r="E459" s="1" t="s">
        <v>45</v>
      </c>
      <c r="F459" s="45" t="s">
        <v>225</v>
      </c>
      <c r="G459" s="61" t="s">
        <v>226</v>
      </c>
      <c r="H459" s="6">
        <f t="shared" si="17"/>
        <v>-2000</v>
      </c>
      <c r="I459" s="23">
        <f t="shared" si="18"/>
        <v>4.25531914893617</v>
      </c>
      <c r="K459" t="s">
        <v>36</v>
      </c>
      <c r="L459">
        <v>14</v>
      </c>
      <c r="M459" s="2">
        <v>470</v>
      </c>
    </row>
    <row r="460" spans="2:13" ht="12.75">
      <c r="B460" s="82">
        <v>2000</v>
      </c>
      <c r="C460" s="1" t="s">
        <v>58</v>
      </c>
      <c r="D460" s="14" t="s">
        <v>44</v>
      </c>
      <c r="E460" s="1" t="s">
        <v>45</v>
      </c>
      <c r="F460" s="45" t="s">
        <v>225</v>
      </c>
      <c r="G460" s="61" t="s">
        <v>224</v>
      </c>
      <c r="H460" s="6">
        <f>H459-B460</f>
        <v>-4000</v>
      </c>
      <c r="I460" s="23">
        <f t="shared" si="18"/>
        <v>4.25531914893617</v>
      </c>
      <c r="K460" t="s">
        <v>36</v>
      </c>
      <c r="L460">
        <v>14</v>
      </c>
      <c r="M460" s="2">
        <v>470</v>
      </c>
    </row>
    <row r="461" spans="1:13" s="81" customFormat="1" ht="12.75">
      <c r="A461" s="13"/>
      <c r="B461" s="74">
        <f>SUM(B459:B460)</f>
        <v>4000</v>
      </c>
      <c r="C461" s="13" t="s">
        <v>58</v>
      </c>
      <c r="D461" s="13"/>
      <c r="E461" s="13"/>
      <c r="F461" s="83"/>
      <c r="G461" s="127"/>
      <c r="H461" s="84">
        <v>0</v>
      </c>
      <c r="I461" s="80">
        <f t="shared" si="18"/>
        <v>8.51063829787234</v>
      </c>
      <c r="M461" s="2">
        <v>470</v>
      </c>
    </row>
    <row r="462" spans="2:13" ht="12.75">
      <c r="B462" s="82"/>
      <c r="F462" s="45"/>
      <c r="H462" s="6">
        <f t="shared" si="17"/>
        <v>0</v>
      </c>
      <c r="I462" s="23">
        <f t="shared" si="18"/>
        <v>0</v>
      </c>
      <c r="M462" s="2">
        <v>470</v>
      </c>
    </row>
    <row r="463" spans="2:13" ht="12.75">
      <c r="B463" s="82"/>
      <c r="F463" s="45"/>
      <c r="H463" s="6">
        <f t="shared" si="17"/>
        <v>0</v>
      </c>
      <c r="I463" s="23">
        <f t="shared" si="18"/>
        <v>0</v>
      </c>
      <c r="M463" s="2">
        <v>470</v>
      </c>
    </row>
    <row r="464" spans="2:13" ht="12.75">
      <c r="B464" s="82">
        <v>1000</v>
      </c>
      <c r="C464" s="1" t="s">
        <v>59</v>
      </c>
      <c r="D464" s="14" t="s">
        <v>44</v>
      </c>
      <c r="E464" s="1" t="s">
        <v>60</v>
      </c>
      <c r="F464" s="45" t="s">
        <v>225</v>
      </c>
      <c r="G464" s="61" t="s">
        <v>224</v>
      </c>
      <c r="H464" s="6">
        <f t="shared" si="17"/>
        <v>-1000</v>
      </c>
      <c r="I464" s="23">
        <f t="shared" si="18"/>
        <v>2.127659574468085</v>
      </c>
      <c r="K464" t="s">
        <v>36</v>
      </c>
      <c r="L464">
        <v>14</v>
      </c>
      <c r="M464" s="2">
        <v>470</v>
      </c>
    </row>
    <row r="465" spans="1:13" s="81" customFormat="1" ht="12.75">
      <c r="A465" s="13"/>
      <c r="B465" s="74">
        <f>SUM(B464)</f>
        <v>1000</v>
      </c>
      <c r="C465" s="13"/>
      <c r="D465" s="13"/>
      <c r="E465" s="13" t="s">
        <v>60</v>
      </c>
      <c r="F465" s="83"/>
      <c r="G465" s="127"/>
      <c r="H465" s="84">
        <v>0</v>
      </c>
      <c r="I465" s="80">
        <f t="shared" si="18"/>
        <v>2.127659574468085</v>
      </c>
      <c r="M465" s="2">
        <v>470</v>
      </c>
    </row>
    <row r="466" spans="2:13" ht="12.75">
      <c r="B466" s="82"/>
      <c r="F466" s="45"/>
      <c r="H466" s="6">
        <f>H465-B466</f>
        <v>0</v>
      </c>
      <c r="I466" s="23">
        <f t="shared" si="18"/>
        <v>0</v>
      </c>
      <c r="M466" s="2">
        <v>470</v>
      </c>
    </row>
    <row r="467" spans="2:13" ht="12.75">
      <c r="B467" s="82"/>
      <c r="F467" s="45"/>
      <c r="H467" s="6">
        <f>H466-B467</f>
        <v>0</v>
      </c>
      <c r="I467" s="23">
        <f t="shared" si="18"/>
        <v>0</v>
      </c>
      <c r="M467" s="2">
        <v>470</v>
      </c>
    </row>
    <row r="468" spans="2:13" ht="12.75">
      <c r="B468" s="82"/>
      <c r="F468" s="45"/>
      <c r="H468" s="6">
        <f>H467-B468</f>
        <v>0</v>
      </c>
      <c r="I468" s="23">
        <f t="shared" si="18"/>
        <v>0</v>
      </c>
      <c r="M468" s="2">
        <v>470</v>
      </c>
    </row>
    <row r="469" spans="2:13" ht="12.75">
      <c r="B469" s="82"/>
      <c r="F469" s="45"/>
      <c r="H469" s="6">
        <f>H468-B469</f>
        <v>0</v>
      </c>
      <c r="I469" s="23">
        <f t="shared" si="18"/>
        <v>0</v>
      </c>
      <c r="M469" s="2">
        <v>470</v>
      </c>
    </row>
    <row r="470" spans="1:13" s="81" customFormat="1" ht="12.75">
      <c r="A470" s="13"/>
      <c r="B470" s="74">
        <f>+B476+B482+B486+B499+B490</f>
        <v>50300</v>
      </c>
      <c r="C470" s="75" t="s">
        <v>228</v>
      </c>
      <c r="D470" s="76" t="s">
        <v>229</v>
      </c>
      <c r="E470" s="75" t="s">
        <v>32</v>
      </c>
      <c r="F470" s="77" t="s">
        <v>88</v>
      </c>
      <c r="G470" s="78" t="s">
        <v>89</v>
      </c>
      <c r="H470" s="79"/>
      <c r="I470" s="80">
        <f t="shared" si="18"/>
        <v>107.02127659574468</v>
      </c>
      <c r="J470" s="80"/>
      <c r="K470" s="80"/>
      <c r="M470" s="2">
        <v>470</v>
      </c>
    </row>
    <row r="471" spans="2:13" ht="12.75">
      <c r="B471" s="82"/>
      <c r="F471" s="45"/>
      <c r="H471" s="6">
        <f>H470-B471</f>
        <v>0</v>
      </c>
      <c r="I471" s="23">
        <f t="shared" si="18"/>
        <v>0</v>
      </c>
      <c r="M471" s="2">
        <v>470</v>
      </c>
    </row>
    <row r="472" spans="2:13" ht="12.75">
      <c r="B472" s="82">
        <v>2500</v>
      </c>
      <c r="C472" s="14" t="s">
        <v>35</v>
      </c>
      <c r="D472" s="1" t="s">
        <v>16</v>
      </c>
      <c r="E472" s="1" t="s">
        <v>79</v>
      </c>
      <c r="F472" s="45" t="s">
        <v>230</v>
      </c>
      <c r="G472" s="61" t="s">
        <v>231</v>
      </c>
      <c r="H472" s="6">
        <f>H471-B472</f>
        <v>-2500</v>
      </c>
      <c r="I472" s="23">
        <v>5</v>
      </c>
      <c r="K472" t="s">
        <v>35</v>
      </c>
      <c r="L472">
        <v>15</v>
      </c>
      <c r="M472" s="2">
        <v>470</v>
      </c>
    </row>
    <row r="473" spans="2:13" ht="12.75">
      <c r="B473" s="82">
        <v>2500</v>
      </c>
      <c r="C473" s="14" t="s">
        <v>35</v>
      </c>
      <c r="D473" s="1" t="s">
        <v>16</v>
      </c>
      <c r="E473" s="1" t="s">
        <v>79</v>
      </c>
      <c r="F473" s="45" t="s">
        <v>232</v>
      </c>
      <c r="G473" s="61" t="s">
        <v>212</v>
      </c>
      <c r="H473" s="6">
        <f>H472-B473</f>
        <v>-5000</v>
      </c>
      <c r="I473" s="23">
        <v>5</v>
      </c>
      <c r="K473" t="s">
        <v>35</v>
      </c>
      <c r="L473">
        <v>15</v>
      </c>
      <c r="M473" s="2">
        <v>470</v>
      </c>
    </row>
    <row r="474" spans="2:13" ht="12.75">
      <c r="B474" s="82">
        <v>2500</v>
      </c>
      <c r="C474" s="14" t="s">
        <v>35</v>
      </c>
      <c r="D474" s="1" t="s">
        <v>16</v>
      </c>
      <c r="E474" s="1" t="s">
        <v>79</v>
      </c>
      <c r="F474" s="45" t="s">
        <v>233</v>
      </c>
      <c r="G474" s="61" t="s">
        <v>217</v>
      </c>
      <c r="H474" s="6">
        <f>H473-B474</f>
        <v>-7500</v>
      </c>
      <c r="I474" s="23">
        <v>5</v>
      </c>
      <c r="K474" t="s">
        <v>35</v>
      </c>
      <c r="L474">
        <v>15</v>
      </c>
      <c r="M474" s="2">
        <v>470</v>
      </c>
    </row>
    <row r="475" spans="2:13" ht="12.75">
      <c r="B475" s="82">
        <v>2500</v>
      </c>
      <c r="C475" s="14" t="s">
        <v>35</v>
      </c>
      <c r="D475" s="1" t="s">
        <v>16</v>
      </c>
      <c r="E475" s="1" t="s">
        <v>79</v>
      </c>
      <c r="F475" s="45" t="s">
        <v>234</v>
      </c>
      <c r="G475" s="61" t="s">
        <v>142</v>
      </c>
      <c r="H475" s="6">
        <f>H474-B475</f>
        <v>-10000</v>
      </c>
      <c r="I475" s="23">
        <v>5</v>
      </c>
      <c r="K475" t="s">
        <v>35</v>
      </c>
      <c r="L475">
        <v>15</v>
      </c>
      <c r="M475" s="2">
        <v>470</v>
      </c>
    </row>
    <row r="476" spans="1:13" s="81" customFormat="1" ht="12.75">
      <c r="A476" s="13"/>
      <c r="B476" s="74">
        <f>SUM(B472:B475)</f>
        <v>10000</v>
      </c>
      <c r="C476" s="13" t="s">
        <v>35</v>
      </c>
      <c r="D476" s="13"/>
      <c r="E476" s="13"/>
      <c r="F476" s="83"/>
      <c r="G476" s="127"/>
      <c r="H476" s="84">
        <v>0</v>
      </c>
      <c r="I476" s="80">
        <f aca="true" t="shared" si="19" ref="I476:I489">+B476/M476</f>
        <v>21.27659574468085</v>
      </c>
      <c r="M476" s="2">
        <v>470</v>
      </c>
    </row>
    <row r="477" spans="2:13" ht="12.75">
      <c r="B477" s="82"/>
      <c r="F477" s="45"/>
      <c r="H477" s="6">
        <f>H476-B477</f>
        <v>0</v>
      </c>
      <c r="I477" s="23">
        <f t="shared" si="19"/>
        <v>0</v>
      </c>
      <c r="M477" s="2">
        <v>470</v>
      </c>
    </row>
    <row r="478" spans="2:13" ht="12.75">
      <c r="B478" s="82"/>
      <c r="F478" s="45"/>
      <c r="H478" s="6">
        <f>H477-B478</f>
        <v>0</v>
      </c>
      <c r="I478" s="23">
        <f t="shared" si="19"/>
        <v>0</v>
      </c>
      <c r="M478" s="2">
        <v>470</v>
      </c>
    </row>
    <row r="479" spans="2:13" ht="12.75">
      <c r="B479" s="82">
        <v>10000</v>
      </c>
      <c r="C479" s="1" t="s">
        <v>235</v>
      </c>
      <c r="D479" s="14" t="s">
        <v>44</v>
      </c>
      <c r="E479" s="1" t="s">
        <v>82</v>
      </c>
      <c r="F479" s="45" t="s">
        <v>236</v>
      </c>
      <c r="G479" s="61" t="s">
        <v>231</v>
      </c>
      <c r="H479" s="6">
        <f>H478-B479</f>
        <v>-10000</v>
      </c>
      <c r="I479" s="23">
        <f t="shared" si="19"/>
        <v>21.27659574468085</v>
      </c>
      <c r="K479" t="s">
        <v>79</v>
      </c>
      <c r="L479">
        <v>15</v>
      </c>
      <c r="M479" s="2">
        <v>470</v>
      </c>
    </row>
    <row r="480" spans="1:13" ht="12.75">
      <c r="A480" s="14"/>
      <c r="B480" s="82">
        <v>10000</v>
      </c>
      <c r="C480" s="1" t="s">
        <v>237</v>
      </c>
      <c r="D480" s="14" t="s">
        <v>44</v>
      </c>
      <c r="E480" s="1" t="s">
        <v>82</v>
      </c>
      <c r="F480" s="45" t="s">
        <v>238</v>
      </c>
      <c r="G480" s="61" t="s">
        <v>239</v>
      </c>
      <c r="H480" s="6">
        <f>H479-B480</f>
        <v>-20000</v>
      </c>
      <c r="I480" s="23">
        <f t="shared" si="19"/>
        <v>21.27659574468085</v>
      </c>
      <c r="K480" t="s">
        <v>79</v>
      </c>
      <c r="L480">
        <v>15</v>
      </c>
      <c r="M480" s="2">
        <v>470</v>
      </c>
    </row>
    <row r="481" spans="2:13" ht="12.75">
      <c r="B481" s="82">
        <v>5000</v>
      </c>
      <c r="C481" s="1" t="s">
        <v>240</v>
      </c>
      <c r="D481" s="14" t="s">
        <v>44</v>
      </c>
      <c r="E481" s="1" t="s">
        <v>82</v>
      </c>
      <c r="F481" s="45" t="s">
        <v>241</v>
      </c>
      <c r="G481" s="61" t="s">
        <v>242</v>
      </c>
      <c r="H481" s="6">
        <f>H480-B481</f>
        <v>-25000</v>
      </c>
      <c r="I481" s="23">
        <f t="shared" si="19"/>
        <v>10.638297872340425</v>
      </c>
      <c r="K481" t="s">
        <v>79</v>
      </c>
      <c r="L481">
        <v>15</v>
      </c>
      <c r="M481" s="2">
        <v>470</v>
      </c>
    </row>
    <row r="482" spans="1:13" s="81" customFormat="1" ht="12.75">
      <c r="A482" s="13"/>
      <c r="B482" s="74">
        <f>SUM(B479:B481)</f>
        <v>25000</v>
      </c>
      <c r="C482" s="13" t="s">
        <v>52</v>
      </c>
      <c r="D482" s="13"/>
      <c r="E482" s="13"/>
      <c r="F482" s="83"/>
      <c r="G482" s="127"/>
      <c r="H482" s="84">
        <v>0</v>
      </c>
      <c r="I482" s="80">
        <f t="shared" si="19"/>
        <v>53.191489361702125</v>
      </c>
      <c r="M482" s="2">
        <v>470</v>
      </c>
    </row>
    <row r="483" spans="2:13" ht="12.75">
      <c r="B483" s="82"/>
      <c r="D483" s="14"/>
      <c r="F483" s="45"/>
      <c r="H483" s="6">
        <f>H482-B483</f>
        <v>0</v>
      </c>
      <c r="I483" s="23">
        <f t="shared" si="19"/>
        <v>0</v>
      </c>
      <c r="M483" s="2">
        <v>470</v>
      </c>
    </row>
    <row r="484" spans="2:13" ht="12.75">
      <c r="B484" s="85"/>
      <c r="D484" s="14"/>
      <c r="F484" s="45"/>
      <c r="G484" s="124"/>
      <c r="H484" s="6">
        <f aca="true" t="shared" si="20" ref="H484:H553">H483-B484</f>
        <v>0</v>
      </c>
      <c r="I484" s="23">
        <f t="shared" si="19"/>
        <v>0</v>
      </c>
      <c r="M484" s="2">
        <v>470</v>
      </c>
    </row>
    <row r="485" spans="2:13" ht="12.75">
      <c r="B485" s="82">
        <v>300</v>
      </c>
      <c r="C485" s="1" t="s">
        <v>53</v>
      </c>
      <c r="D485" s="14" t="s">
        <v>44</v>
      </c>
      <c r="E485" s="1" t="s">
        <v>54</v>
      </c>
      <c r="F485" s="45" t="s">
        <v>243</v>
      </c>
      <c r="G485" s="61" t="s">
        <v>242</v>
      </c>
      <c r="H485" s="6">
        <f t="shared" si="20"/>
        <v>-300</v>
      </c>
      <c r="I485" s="23">
        <f t="shared" si="19"/>
        <v>0.6382978723404256</v>
      </c>
      <c r="K485" t="s">
        <v>79</v>
      </c>
      <c r="L485">
        <v>15</v>
      </c>
      <c r="M485" s="2">
        <v>470</v>
      </c>
    </row>
    <row r="486" spans="1:13" s="81" customFormat="1" ht="12.75">
      <c r="A486" s="13"/>
      <c r="B486" s="74">
        <f>SUM(B485)</f>
        <v>300</v>
      </c>
      <c r="C486" s="13"/>
      <c r="D486" s="13"/>
      <c r="E486" s="93" t="s">
        <v>54</v>
      </c>
      <c r="F486" s="83"/>
      <c r="G486" s="380"/>
      <c r="H486" s="84">
        <v>0</v>
      </c>
      <c r="I486" s="80">
        <f t="shared" si="19"/>
        <v>0.6382978723404256</v>
      </c>
      <c r="M486" s="2">
        <v>470</v>
      </c>
    </row>
    <row r="487" spans="2:13" ht="12.75">
      <c r="B487" s="85"/>
      <c r="C487" s="14"/>
      <c r="D487" s="14"/>
      <c r="E487" s="14"/>
      <c r="F487" s="45"/>
      <c r="G487" s="98"/>
      <c r="H487" s="6">
        <f t="shared" si="20"/>
        <v>0</v>
      </c>
      <c r="I487" s="23">
        <f t="shared" si="19"/>
        <v>0</v>
      </c>
      <c r="M487" s="2">
        <v>470</v>
      </c>
    </row>
    <row r="488" spans="1:13" s="17" customFormat="1" ht="12.75">
      <c r="A488" s="14"/>
      <c r="B488" s="85"/>
      <c r="C488" s="14"/>
      <c r="D488" s="14"/>
      <c r="E488" s="14"/>
      <c r="F488" s="45"/>
      <c r="G488" s="98"/>
      <c r="H488" s="6">
        <f t="shared" si="20"/>
        <v>0</v>
      </c>
      <c r="I488" s="23">
        <f t="shared" si="19"/>
        <v>0</v>
      </c>
      <c r="K488"/>
      <c r="M488" s="2">
        <v>470</v>
      </c>
    </row>
    <row r="489" spans="1:13" s="17" customFormat="1" ht="12.75">
      <c r="A489" s="14"/>
      <c r="B489" s="85">
        <v>3000</v>
      </c>
      <c r="C489" s="14" t="s">
        <v>56</v>
      </c>
      <c r="D489" s="14" t="s">
        <v>44</v>
      </c>
      <c r="E489" s="14" t="s">
        <v>244</v>
      </c>
      <c r="F489" s="90" t="s">
        <v>243</v>
      </c>
      <c r="G489" s="98" t="s">
        <v>212</v>
      </c>
      <c r="H489" s="29">
        <f t="shared" si="20"/>
        <v>-3000</v>
      </c>
      <c r="I489" s="91">
        <f t="shared" si="19"/>
        <v>6.382978723404255</v>
      </c>
      <c r="K489" s="17" t="s">
        <v>79</v>
      </c>
      <c r="L489" s="17">
        <v>15</v>
      </c>
      <c r="M489" s="2">
        <v>470</v>
      </c>
    </row>
    <row r="490" spans="1:13" s="81" customFormat="1" ht="12.75">
      <c r="A490" s="13"/>
      <c r="B490" s="74">
        <f>SUM(B489)</f>
        <v>3000</v>
      </c>
      <c r="C490" s="13" t="s">
        <v>56</v>
      </c>
      <c r="D490" s="13"/>
      <c r="E490" s="13"/>
      <c r="F490" s="83"/>
      <c r="G490" s="127"/>
      <c r="H490" s="84"/>
      <c r="I490" s="80"/>
      <c r="M490" s="2">
        <v>470</v>
      </c>
    </row>
    <row r="491" spans="1:13" s="17" customFormat="1" ht="12.75">
      <c r="A491" s="14"/>
      <c r="B491" s="85"/>
      <c r="C491" s="14"/>
      <c r="D491" s="14"/>
      <c r="E491" s="14"/>
      <c r="F491" s="90"/>
      <c r="G491" s="98"/>
      <c r="H491" s="29"/>
      <c r="I491" s="91"/>
      <c r="M491" s="2">
        <v>470</v>
      </c>
    </row>
    <row r="492" spans="1:13" s="17" customFormat="1" ht="12.75">
      <c r="A492" s="14"/>
      <c r="B492" s="85"/>
      <c r="C492" s="14"/>
      <c r="D492" s="14"/>
      <c r="E492" s="14"/>
      <c r="F492" s="90"/>
      <c r="G492" s="98"/>
      <c r="H492" s="29"/>
      <c r="I492" s="91"/>
      <c r="M492" s="2">
        <v>470</v>
      </c>
    </row>
    <row r="493" spans="2:13" ht="12.75">
      <c r="B493" s="82">
        <v>2000</v>
      </c>
      <c r="C493" s="1" t="s">
        <v>58</v>
      </c>
      <c r="D493" s="14" t="s">
        <v>132</v>
      </c>
      <c r="E493" s="1" t="s">
        <v>82</v>
      </c>
      <c r="F493" s="45" t="s">
        <v>243</v>
      </c>
      <c r="G493" s="61" t="s">
        <v>231</v>
      </c>
      <c r="H493" s="6">
        <f>H488-B493</f>
        <v>-2000</v>
      </c>
      <c r="I493" s="23">
        <v>4</v>
      </c>
      <c r="K493" t="s">
        <v>79</v>
      </c>
      <c r="L493">
        <v>15</v>
      </c>
      <c r="M493" s="2">
        <v>470</v>
      </c>
    </row>
    <row r="494" spans="2:13" ht="12.75">
      <c r="B494" s="82">
        <v>2000</v>
      </c>
      <c r="C494" s="1" t="s">
        <v>58</v>
      </c>
      <c r="D494" s="14" t="s">
        <v>132</v>
      </c>
      <c r="E494" s="1" t="s">
        <v>82</v>
      </c>
      <c r="F494" s="45" t="s">
        <v>243</v>
      </c>
      <c r="G494" s="61" t="s">
        <v>212</v>
      </c>
      <c r="H494" s="6">
        <f t="shared" si="20"/>
        <v>-4000</v>
      </c>
      <c r="I494" s="23">
        <v>4</v>
      </c>
      <c r="K494" t="s">
        <v>79</v>
      </c>
      <c r="L494">
        <v>15</v>
      </c>
      <c r="M494" s="2">
        <v>470</v>
      </c>
    </row>
    <row r="495" spans="2:14" ht="12.75">
      <c r="B495" s="82">
        <v>2000</v>
      </c>
      <c r="C495" s="1" t="s">
        <v>58</v>
      </c>
      <c r="D495" s="14" t="s">
        <v>132</v>
      </c>
      <c r="E495" s="1" t="s">
        <v>82</v>
      </c>
      <c r="F495" s="45" t="s">
        <v>243</v>
      </c>
      <c r="G495" s="61" t="s">
        <v>217</v>
      </c>
      <c r="H495" s="6">
        <f t="shared" si="20"/>
        <v>-6000</v>
      </c>
      <c r="I495" s="23">
        <v>4</v>
      </c>
      <c r="K495" t="s">
        <v>79</v>
      </c>
      <c r="L495">
        <v>15</v>
      </c>
      <c r="M495" s="2">
        <v>470</v>
      </c>
      <c r="N495" s="39"/>
    </row>
    <row r="496" spans="2:13" ht="12.75">
      <c r="B496" s="82">
        <v>2000</v>
      </c>
      <c r="C496" s="1" t="s">
        <v>58</v>
      </c>
      <c r="D496" s="14" t="s">
        <v>132</v>
      </c>
      <c r="E496" s="1" t="s">
        <v>82</v>
      </c>
      <c r="F496" s="45" t="s">
        <v>243</v>
      </c>
      <c r="G496" s="61" t="s">
        <v>226</v>
      </c>
      <c r="H496" s="6">
        <f t="shared" si="20"/>
        <v>-8000</v>
      </c>
      <c r="I496" s="23">
        <v>4</v>
      </c>
      <c r="K496" t="s">
        <v>79</v>
      </c>
      <c r="L496">
        <v>15</v>
      </c>
      <c r="M496" s="2">
        <v>470</v>
      </c>
    </row>
    <row r="497" spans="2:13" ht="12.75">
      <c r="B497" s="82">
        <v>2000</v>
      </c>
      <c r="C497" s="1" t="s">
        <v>58</v>
      </c>
      <c r="D497" s="14" t="s">
        <v>132</v>
      </c>
      <c r="E497" s="1" t="s">
        <v>82</v>
      </c>
      <c r="F497" s="45" t="s">
        <v>243</v>
      </c>
      <c r="G497" s="61" t="s">
        <v>224</v>
      </c>
      <c r="H497" s="6">
        <f t="shared" si="20"/>
        <v>-10000</v>
      </c>
      <c r="I497" s="23">
        <v>4</v>
      </c>
      <c r="K497" t="s">
        <v>79</v>
      </c>
      <c r="L497">
        <v>15</v>
      </c>
      <c r="M497" s="2">
        <v>470</v>
      </c>
    </row>
    <row r="498" spans="1:13" s="81" customFormat="1" ht="12.75">
      <c r="A498" s="94"/>
      <c r="B498" s="85">
        <v>2000</v>
      </c>
      <c r="C498" s="94" t="s">
        <v>58</v>
      </c>
      <c r="D498" s="14" t="s">
        <v>132</v>
      </c>
      <c r="E498" s="94" t="s">
        <v>82</v>
      </c>
      <c r="F498" s="45" t="s">
        <v>243</v>
      </c>
      <c r="G498" s="381" t="s">
        <v>239</v>
      </c>
      <c r="H498" s="6">
        <f t="shared" si="20"/>
        <v>-12000</v>
      </c>
      <c r="I498" s="95">
        <v>4</v>
      </c>
      <c r="J498" s="96"/>
      <c r="K498" t="s">
        <v>79</v>
      </c>
      <c r="L498">
        <v>15</v>
      </c>
      <c r="M498" s="2">
        <v>470</v>
      </c>
    </row>
    <row r="499" spans="1:13" ht="12.75">
      <c r="A499" s="13"/>
      <c r="B499" s="74">
        <f>SUM(B493:B498)</f>
        <v>12000</v>
      </c>
      <c r="C499" s="13" t="s">
        <v>58</v>
      </c>
      <c r="D499" s="13"/>
      <c r="E499" s="13"/>
      <c r="F499" s="83"/>
      <c r="G499" s="127"/>
      <c r="H499" s="84">
        <v>0</v>
      </c>
      <c r="I499" s="80">
        <f aca="true" t="shared" si="21" ref="I499:I505">+B499/M499</f>
        <v>25.53191489361702</v>
      </c>
      <c r="J499" s="81"/>
      <c r="K499" s="81"/>
      <c r="L499" s="81"/>
      <c r="M499" s="2">
        <v>470</v>
      </c>
    </row>
    <row r="500" spans="2:13" ht="12.75">
      <c r="B500" s="82"/>
      <c r="D500" s="14"/>
      <c r="F500" s="45"/>
      <c r="H500" s="6">
        <f t="shared" si="20"/>
        <v>0</v>
      </c>
      <c r="I500" s="23">
        <f t="shared" si="21"/>
        <v>0</v>
      </c>
      <c r="M500" s="2">
        <v>470</v>
      </c>
    </row>
    <row r="501" spans="2:13" ht="12.75">
      <c r="B501" s="82"/>
      <c r="D501" s="14"/>
      <c r="F501" s="45"/>
      <c r="H501" s="6">
        <f t="shared" si="20"/>
        <v>0</v>
      </c>
      <c r="I501" s="23">
        <f t="shared" si="21"/>
        <v>0</v>
      </c>
      <c r="M501" s="2">
        <v>470</v>
      </c>
    </row>
    <row r="502" spans="2:13" ht="12.75">
      <c r="B502" s="82"/>
      <c r="D502" s="14"/>
      <c r="F502" s="45"/>
      <c r="H502" s="6">
        <f t="shared" si="20"/>
        <v>0</v>
      </c>
      <c r="I502" s="23">
        <f t="shared" si="21"/>
        <v>0</v>
      </c>
      <c r="M502" s="2">
        <v>470</v>
      </c>
    </row>
    <row r="503" spans="2:13" ht="12.75">
      <c r="B503" s="82"/>
      <c r="D503" s="14"/>
      <c r="F503" s="45"/>
      <c r="H503" s="6">
        <f t="shared" si="20"/>
        <v>0</v>
      </c>
      <c r="I503" s="23">
        <f t="shared" si="21"/>
        <v>0</v>
      </c>
      <c r="M503" s="2">
        <v>470</v>
      </c>
    </row>
    <row r="504" spans="1:13" s="81" customFormat="1" ht="12.75">
      <c r="A504" s="13"/>
      <c r="B504" s="74">
        <f>+B526+B549</f>
        <v>75800</v>
      </c>
      <c r="C504" s="75" t="s">
        <v>245</v>
      </c>
      <c r="D504" s="76" t="s">
        <v>246</v>
      </c>
      <c r="E504" s="75" t="s">
        <v>128</v>
      </c>
      <c r="F504" s="77" t="s">
        <v>129</v>
      </c>
      <c r="G504" s="78" t="s">
        <v>247</v>
      </c>
      <c r="H504" s="79"/>
      <c r="I504" s="80">
        <f t="shared" si="21"/>
        <v>161.27659574468086</v>
      </c>
      <c r="J504" s="80"/>
      <c r="K504" s="80"/>
      <c r="M504" s="2">
        <v>470</v>
      </c>
    </row>
    <row r="505" spans="2:13" ht="12.75">
      <c r="B505" s="82"/>
      <c r="D505" s="14"/>
      <c r="F505" s="45"/>
      <c r="H505" s="6">
        <f t="shared" si="20"/>
        <v>0</v>
      </c>
      <c r="I505" s="23">
        <f t="shared" si="21"/>
        <v>0</v>
      </c>
      <c r="M505" s="2">
        <v>470</v>
      </c>
    </row>
    <row r="506" spans="2:13" ht="12.75">
      <c r="B506" s="82">
        <v>2500</v>
      </c>
      <c r="C506" s="14" t="s">
        <v>35</v>
      </c>
      <c r="D506" s="1" t="s">
        <v>16</v>
      </c>
      <c r="E506" s="1" t="s">
        <v>135</v>
      </c>
      <c r="F506" s="45" t="s">
        <v>248</v>
      </c>
      <c r="G506" s="61" t="s">
        <v>38</v>
      </c>
      <c r="H506" s="6">
        <f t="shared" si="20"/>
        <v>-2500</v>
      </c>
      <c r="I506" s="23">
        <v>5</v>
      </c>
      <c r="K506" t="s">
        <v>35</v>
      </c>
      <c r="L506">
        <v>16</v>
      </c>
      <c r="M506" s="2">
        <v>470</v>
      </c>
    </row>
    <row r="507" spans="2:13" ht="12.75">
      <c r="B507" s="82">
        <v>2500</v>
      </c>
      <c r="C507" s="14" t="s">
        <v>35</v>
      </c>
      <c r="D507" s="1" t="s">
        <v>16</v>
      </c>
      <c r="E507" s="1" t="s">
        <v>135</v>
      </c>
      <c r="F507" s="45" t="s">
        <v>249</v>
      </c>
      <c r="G507" s="61" t="s">
        <v>42</v>
      </c>
      <c r="H507" s="6">
        <f t="shared" si="20"/>
        <v>-5000</v>
      </c>
      <c r="I507" s="23">
        <v>5</v>
      </c>
      <c r="K507" t="s">
        <v>35</v>
      </c>
      <c r="L507">
        <v>16</v>
      </c>
      <c r="M507" s="2">
        <v>470</v>
      </c>
    </row>
    <row r="508" spans="2:13" ht="12.75">
      <c r="B508" s="82">
        <v>2500</v>
      </c>
      <c r="C508" s="14" t="s">
        <v>35</v>
      </c>
      <c r="D508" s="1" t="s">
        <v>16</v>
      </c>
      <c r="E508" s="1" t="s">
        <v>135</v>
      </c>
      <c r="F508" s="45" t="s">
        <v>250</v>
      </c>
      <c r="G508" s="61" t="s">
        <v>91</v>
      </c>
      <c r="H508" s="6">
        <f t="shared" si="20"/>
        <v>-7500</v>
      </c>
      <c r="I508" s="23">
        <v>5</v>
      </c>
      <c r="K508" t="s">
        <v>35</v>
      </c>
      <c r="L508">
        <v>16</v>
      </c>
      <c r="M508" s="2">
        <v>470</v>
      </c>
    </row>
    <row r="509" spans="2:13" ht="12.75">
      <c r="B509" s="82">
        <v>2500</v>
      </c>
      <c r="C509" s="14" t="s">
        <v>35</v>
      </c>
      <c r="D509" s="14" t="s">
        <v>16</v>
      </c>
      <c r="E509" s="1" t="s">
        <v>135</v>
      </c>
      <c r="F509" s="45" t="s">
        <v>251</v>
      </c>
      <c r="G509" s="61" t="s">
        <v>93</v>
      </c>
      <c r="H509" s="6">
        <f t="shared" si="20"/>
        <v>-10000</v>
      </c>
      <c r="I509" s="23">
        <v>5</v>
      </c>
      <c r="K509" t="s">
        <v>35</v>
      </c>
      <c r="L509">
        <v>16</v>
      </c>
      <c r="M509" s="2">
        <v>470</v>
      </c>
    </row>
    <row r="510" spans="2:13" ht="12.75">
      <c r="B510" s="82">
        <v>2500</v>
      </c>
      <c r="C510" s="14" t="s">
        <v>35</v>
      </c>
      <c r="D510" s="1" t="s">
        <v>16</v>
      </c>
      <c r="E510" s="1" t="s">
        <v>135</v>
      </c>
      <c r="F510" s="45" t="s">
        <v>252</v>
      </c>
      <c r="G510" s="61" t="s">
        <v>109</v>
      </c>
      <c r="H510" s="6">
        <f t="shared" si="20"/>
        <v>-12500</v>
      </c>
      <c r="I510" s="23">
        <v>5</v>
      </c>
      <c r="K510" t="s">
        <v>35</v>
      </c>
      <c r="L510">
        <v>16</v>
      </c>
      <c r="M510" s="2">
        <v>470</v>
      </c>
    </row>
    <row r="511" spans="2:13" ht="12.75">
      <c r="B511" s="82">
        <v>2500</v>
      </c>
      <c r="C511" s="14" t="s">
        <v>35</v>
      </c>
      <c r="D511" s="1" t="s">
        <v>16</v>
      </c>
      <c r="E511" s="1" t="s">
        <v>135</v>
      </c>
      <c r="F511" s="45" t="s">
        <v>253</v>
      </c>
      <c r="G511" s="61" t="s">
        <v>112</v>
      </c>
      <c r="H511" s="6">
        <f t="shared" si="20"/>
        <v>-15000</v>
      </c>
      <c r="I511" s="23">
        <v>5</v>
      </c>
      <c r="K511" t="s">
        <v>35</v>
      </c>
      <c r="L511">
        <v>16</v>
      </c>
      <c r="M511" s="2">
        <v>470</v>
      </c>
    </row>
    <row r="512" spans="2:13" ht="12.75">
      <c r="B512" s="82">
        <v>2500</v>
      </c>
      <c r="C512" s="14" t="s">
        <v>35</v>
      </c>
      <c r="D512" s="1" t="s">
        <v>16</v>
      </c>
      <c r="E512" s="1" t="s">
        <v>135</v>
      </c>
      <c r="F512" s="45" t="s">
        <v>254</v>
      </c>
      <c r="G512" s="61" t="s">
        <v>112</v>
      </c>
      <c r="H512" s="6">
        <f t="shared" si="20"/>
        <v>-17500</v>
      </c>
      <c r="I512" s="23">
        <v>5</v>
      </c>
      <c r="K512" t="s">
        <v>35</v>
      </c>
      <c r="L512">
        <v>16</v>
      </c>
      <c r="M512" s="2">
        <v>470</v>
      </c>
    </row>
    <row r="513" spans="2:13" ht="12.75">
      <c r="B513" s="82">
        <v>2500</v>
      </c>
      <c r="C513" s="14" t="s">
        <v>35</v>
      </c>
      <c r="D513" s="1" t="s">
        <v>16</v>
      </c>
      <c r="E513" s="1" t="s">
        <v>135</v>
      </c>
      <c r="F513" s="45" t="s">
        <v>255</v>
      </c>
      <c r="G513" s="61" t="s">
        <v>114</v>
      </c>
      <c r="H513" s="6">
        <f t="shared" si="20"/>
        <v>-20000</v>
      </c>
      <c r="I513" s="23">
        <v>5</v>
      </c>
      <c r="K513" t="s">
        <v>35</v>
      </c>
      <c r="L513">
        <v>16</v>
      </c>
      <c r="M513" s="2">
        <v>470</v>
      </c>
    </row>
    <row r="514" spans="2:13" ht="12.75">
      <c r="B514" s="82">
        <v>2500</v>
      </c>
      <c r="C514" s="14" t="s">
        <v>35</v>
      </c>
      <c r="D514" s="1" t="s">
        <v>16</v>
      </c>
      <c r="E514" s="1" t="s">
        <v>135</v>
      </c>
      <c r="F514" s="45" t="s">
        <v>256</v>
      </c>
      <c r="G514" s="61" t="s">
        <v>162</v>
      </c>
      <c r="H514" s="6">
        <f t="shared" si="20"/>
        <v>-22500</v>
      </c>
      <c r="I514" s="23">
        <v>5</v>
      </c>
      <c r="K514" t="s">
        <v>35</v>
      </c>
      <c r="L514">
        <v>16</v>
      </c>
      <c r="M514" s="2">
        <v>470</v>
      </c>
    </row>
    <row r="515" spans="2:13" ht="12.75">
      <c r="B515" s="82">
        <v>2500</v>
      </c>
      <c r="C515" s="14" t="s">
        <v>35</v>
      </c>
      <c r="D515" s="1" t="s">
        <v>16</v>
      </c>
      <c r="E515" s="1" t="s">
        <v>135</v>
      </c>
      <c r="F515" s="45" t="s">
        <v>257</v>
      </c>
      <c r="G515" s="61" t="s">
        <v>153</v>
      </c>
      <c r="H515" s="6">
        <f t="shared" si="20"/>
        <v>-25000</v>
      </c>
      <c r="I515" s="23">
        <v>5</v>
      </c>
      <c r="K515" t="s">
        <v>35</v>
      </c>
      <c r="L515">
        <v>16</v>
      </c>
      <c r="M515" s="2">
        <v>470</v>
      </c>
    </row>
    <row r="516" spans="2:13" ht="12.75">
      <c r="B516" s="82">
        <v>2500</v>
      </c>
      <c r="C516" s="14" t="s">
        <v>35</v>
      </c>
      <c r="D516" s="1" t="s">
        <v>16</v>
      </c>
      <c r="E516" s="1" t="s">
        <v>135</v>
      </c>
      <c r="F516" s="45" t="s">
        <v>258</v>
      </c>
      <c r="G516" s="61" t="s">
        <v>153</v>
      </c>
      <c r="H516" s="6">
        <f t="shared" si="20"/>
        <v>-27500</v>
      </c>
      <c r="I516" s="23">
        <v>5</v>
      </c>
      <c r="K516" t="s">
        <v>35</v>
      </c>
      <c r="L516">
        <v>16</v>
      </c>
      <c r="M516" s="2">
        <v>470</v>
      </c>
    </row>
    <row r="517" spans="2:13" ht="12.75">
      <c r="B517" s="82">
        <v>2500</v>
      </c>
      <c r="C517" s="14" t="s">
        <v>35</v>
      </c>
      <c r="D517" s="1" t="s">
        <v>16</v>
      </c>
      <c r="E517" s="1" t="s">
        <v>135</v>
      </c>
      <c r="F517" s="45" t="s">
        <v>259</v>
      </c>
      <c r="G517" s="61" t="s">
        <v>172</v>
      </c>
      <c r="H517" s="6">
        <f t="shared" si="20"/>
        <v>-30000</v>
      </c>
      <c r="I517" s="23">
        <v>5</v>
      </c>
      <c r="K517" t="s">
        <v>35</v>
      </c>
      <c r="L517">
        <v>16</v>
      </c>
      <c r="M517" s="2">
        <v>470</v>
      </c>
    </row>
    <row r="518" spans="2:13" ht="12.75">
      <c r="B518" s="92">
        <v>2500</v>
      </c>
      <c r="C518" s="14" t="s">
        <v>35</v>
      </c>
      <c r="D518" s="1" t="s">
        <v>16</v>
      </c>
      <c r="E518" s="1" t="s">
        <v>135</v>
      </c>
      <c r="F518" s="45" t="s">
        <v>260</v>
      </c>
      <c r="G518" s="61" t="s">
        <v>231</v>
      </c>
      <c r="H518" s="6">
        <f t="shared" si="20"/>
        <v>-32500</v>
      </c>
      <c r="I518" s="23">
        <v>5</v>
      </c>
      <c r="K518" t="s">
        <v>35</v>
      </c>
      <c r="L518">
        <v>16</v>
      </c>
      <c r="M518" s="2">
        <v>470</v>
      </c>
    </row>
    <row r="519" spans="2:13" ht="12.75">
      <c r="B519" s="82">
        <v>2500</v>
      </c>
      <c r="C519" s="14" t="s">
        <v>35</v>
      </c>
      <c r="D519" s="1" t="s">
        <v>16</v>
      </c>
      <c r="E519" s="1" t="s">
        <v>135</v>
      </c>
      <c r="F519" s="45" t="s">
        <v>261</v>
      </c>
      <c r="G519" s="61" t="s">
        <v>231</v>
      </c>
      <c r="H519" s="6">
        <f t="shared" si="20"/>
        <v>-35000</v>
      </c>
      <c r="I519" s="23">
        <v>5</v>
      </c>
      <c r="K519" t="s">
        <v>35</v>
      </c>
      <c r="L519">
        <v>16</v>
      </c>
      <c r="M519" s="2">
        <v>470</v>
      </c>
    </row>
    <row r="520" spans="2:13" ht="12.75">
      <c r="B520" s="82">
        <v>2500</v>
      </c>
      <c r="C520" s="14" t="s">
        <v>35</v>
      </c>
      <c r="D520" s="1" t="s">
        <v>16</v>
      </c>
      <c r="E520" s="1" t="s">
        <v>135</v>
      </c>
      <c r="F520" s="45" t="s">
        <v>262</v>
      </c>
      <c r="G520" s="61" t="s">
        <v>224</v>
      </c>
      <c r="H520" s="6">
        <f t="shared" si="20"/>
        <v>-37500</v>
      </c>
      <c r="I520" s="23">
        <v>5</v>
      </c>
      <c r="K520" t="s">
        <v>35</v>
      </c>
      <c r="L520">
        <v>16</v>
      </c>
      <c r="M520" s="2">
        <v>470</v>
      </c>
    </row>
    <row r="521" spans="2:13" ht="12.75">
      <c r="B521" s="82">
        <v>2500</v>
      </c>
      <c r="C521" s="14" t="s">
        <v>35</v>
      </c>
      <c r="D521" s="1" t="s">
        <v>16</v>
      </c>
      <c r="E521" s="1" t="s">
        <v>135</v>
      </c>
      <c r="F521" s="45" t="s">
        <v>263</v>
      </c>
      <c r="G521" s="61" t="s">
        <v>239</v>
      </c>
      <c r="H521" s="6">
        <f t="shared" si="20"/>
        <v>-40000</v>
      </c>
      <c r="I521" s="23">
        <v>5</v>
      </c>
      <c r="K521" t="s">
        <v>35</v>
      </c>
      <c r="L521">
        <v>16</v>
      </c>
      <c r="M521" s="2">
        <v>470</v>
      </c>
    </row>
    <row r="522" spans="2:13" ht="12.75">
      <c r="B522" s="82">
        <v>2000</v>
      </c>
      <c r="C522" s="14" t="s">
        <v>35</v>
      </c>
      <c r="D522" s="1" t="s">
        <v>16</v>
      </c>
      <c r="E522" s="1" t="s">
        <v>135</v>
      </c>
      <c r="F522" s="45" t="s">
        <v>264</v>
      </c>
      <c r="G522" s="61" t="s">
        <v>265</v>
      </c>
      <c r="H522" s="6">
        <f t="shared" si="20"/>
        <v>-42000</v>
      </c>
      <c r="I522" s="23">
        <v>4</v>
      </c>
      <c r="K522" t="s">
        <v>35</v>
      </c>
      <c r="L522">
        <v>16</v>
      </c>
      <c r="M522" s="2">
        <v>470</v>
      </c>
    </row>
    <row r="523" spans="2:13" ht="12.75">
      <c r="B523" s="82">
        <v>2500</v>
      </c>
      <c r="C523" s="14" t="s">
        <v>35</v>
      </c>
      <c r="D523" s="1" t="s">
        <v>16</v>
      </c>
      <c r="E523" s="1" t="s">
        <v>135</v>
      </c>
      <c r="F523" s="45" t="s">
        <v>266</v>
      </c>
      <c r="G523" s="61" t="s">
        <v>142</v>
      </c>
      <c r="H523" s="6">
        <f t="shared" si="20"/>
        <v>-44500</v>
      </c>
      <c r="I523" s="23">
        <v>5</v>
      </c>
      <c r="K523" t="s">
        <v>35</v>
      </c>
      <c r="L523">
        <v>16</v>
      </c>
      <c r="M523" s="2">
        <v>470</v>
      </c>
    </row>
    <row r="524" spans="2:13" ht="12.75">
      <c r="B524" s="82">
        <v>2500</v>
      </c>
      <c r="C524" s="1" t="s">
        <v>35</v>
      </c>
      <c r="D524" s="1" t="s">
        <v>16</v>
      </c>
      <c r="E524" s="1" t="s">
        <v>135</v>
      </c>
      <c r="F524" s="45" t="s">
        <v>267</v>
      </c>
      <c r="G524" s="61" t="s">
        <v>268</v>
      </c>
      <c r="H524" s="6">
        <f t="shared" si="20"/>
        <v>-47000</v>
      </c>
      <c r="I524" s="23">
        <v>5</v>
      </c>
      <c r="K524" t="s">
        <v>35</v>
      </c>
      <c r="L524">
        <v>16</v>
      </c>
      <c r="M524" s="2">
        <v>470</v>
      </c>
    </row>
    <row r="525" spans="2:13" ht="12.75">
      <c r="B525" s="82">
        <v>2500</v>
      </c>
      <c r="C525" s="1" t="s">
        <v>35</v>
      </c>
      <c r="D525" s="1" t="s">
        <v>16</v>
      </c>
      <c r="E525" s="1" t="s">
        <v>105</v>
      </c>
      <c r="F525" s="45" t="s">
        <v>269</v>
      </c>
      <c r="G525" s="61" t="s">
        <v>268</v>
      </c>
      <c r="H525" s="6">
        <f t="shared" si="20"/>
        <v>-49500</v>
      </c>
      <c r="I525" s="23">
        <v>5</v>
      </c>
      <c r="K525" t="s">
        <v>35</v>
      </c>
      <c r="L525">
        <v>16</v>
      </c>
      <c r="M525" s="2">
        <v>470</v>
      </c>
    </row>
    <row r="526" spans="1:13" s="81" customFormat="1" ht="12.75">
      <c r="A526" s="13"/>
      <c r="B526" s="74">
        <f>SUM(B506:B525)</f>
        <v>49500</v>
      </c>
      <c r="C526" s="13" t="s">
        <v>35</v>
      </c>
      <c r="D526" s="13"/>
      <c r="E526" s="13"/>
      <c r="F526" s="83"/>
      <c r="G526" s="127"/>
      <c r="H526" s="84">
        <v>0</v>
      </c>
      <c r="I526" s="80">
        <f>+B526/M526</f>
        <v>105.31914893617021</v>
      </c>
      <c r="M526" s="2">
        <v>470</v>
      </c>
    </row>
    <row r="527" spans="2:13" ht="12.75">
      <c r="B527" s="82"/>
      <c r="D527" s="14"/>
      <c r="F527" s="45"/>
      <c r="H527" s="6">
        <f t="shared" si="20"/>
        <v>0</v>
      </c>
      <c r="I527" s="23">
        <f>+B527/M527</f>
        <v>0</v>
      </c>
      <c r="M527" s="2">
        <v>470</v>
      </c>
    </row>
    <row r="528" spans="2:13" ht="12.75">
      <c r="B528" s="82"/>
      <c r="D528" s="14"/>
      <c r="F528" s="45"/>
      <c r="H528" s="6">
        <f t="shared" si="20"/>
        <v>0</v>
      </c>
      <c r="I528" s="23">
        <f>+B528/M528</f>
        <v>0</v>
      </c>
      <c r="M528" s="2">
        <v>470</v>
      </c>
    </row>
    <row r="529" spans="2:13" ht="12.75">
      <c r="B529" s="85">
        <v>1600</v>
      </c>
      <c r="C529" s="1" t="s">
        <v>53</v>
      </c>
      <c r="D529" s="14" t="s">
        <v>132</v>
      </c>
      <c r="E529" s="1" t="s">
        <v>54</v>
      </c>
      <c r="F529" s="45" t="s">
        <v>270</v>
      </c>
      <c r="G529" s="124" t="s">
        <v>38</v>
      </c>
      <c r="H529" s="6">
        <v>-1600</v>
      </c>
      <c r="I529" s="23">
        <v>3.2</v>
      </c>
      <c r="K529" t="s">
        <v>135</v>
      </c>
      <c r="L529">
        <v>16</v>
      </c>
      <c r="M529" s="2">
        <v>470</v>
      </c>
    </row>
    <row r="530" spans="2:13" ht="12.75">
      <c r="B530" s="85">
        <v>1200</v>
      </c>
      <c r="C530" s="33" t="s">
        <v>53</v>
      </c>
      <c r="D530" s="14" t="s">
        <v>132</v>
      </c>
      <c r="E530" s="33" t="s">
        <v>54</v>
      </c>
      <c r="F530" s="45" t="s">
        <v>270</v>
      </c>
      <c r="G530" s="124" t="s">
        <v>42</v>
      </c>
      <c r="H530" s="6">
        <v>-2800</v>
      </c>
      <c r="I530" s="23">
        <v>2.4</v>
      </c>
      <c r="K530" t="s">
        <v>135</v>
      </c>
      <c r="L530">
        <v>16</v>
      </c>
      <c r="M530" s="2">
        <v>470</v>
      </c>
    </row>
    <row r="531" spans="2:13" ht="12.75">
      <c r="B531" s="85">
        <v>1300</v>
      </c>
      <c r="C531" s="14" t="s">
        <v>53</v>
      </c>
      <c r="D531" s="14" t="s">
        <v>132</v>
      </c>
      <c r="E531" s="35" t="s">
        <v>54</v>
      </c>
      <c r="F531" s="45" t="s">
        <v>270</v>
      </c>
      <c r="G531" s="98" t="s">
        <v>91</v>
      </c>
      <c r="H531" s="6">
        <v>-4100</v>
      </c>
      <c r="I531" s="23">
        <v>2.6</v>
      </c>
      <c r="K531" t="s">
        <v>135</v>
      </c>
      <c r="L531">
        <v>16</v>
      </c>
      <c r="M531" s="2">
        <v>470</v>
      </c>
    </row>
    <row r="532" spans="2:13" ht="12.75">
      <c r="B532" s="85">
        <v>1500</v>
      </c>
      <c r="C532" s="14" t="s">
        <v>53</v>
      </c>
      <c r="D532" s="14" t="s">
        <v>132</v>
      </c>
      <c r="E532" s="14" t="s">
        <v>54</v>
      </c>
      <c r="F532" s="45" t="s">
        <v>270</v>
      </c>
      <c r="G532" s="98" t="s">
        <v>93</v>
      </c>
      <c r="H532" s="6">
        <v>-5600</v>
      </c>
      <c r="I532" s="23">
        <v>3</v>
      </c>
      <c r="K532" t="s">
        <v>135</v>
      </c>
      <c r="L532">
        <v>16</v>
      </c>
      <c r="M532" s="2">
        <v>470</v>
      </c>
    </row>
    <row r="533" spans="1:13" ht="12.75">
      <c r="A533" s="14"/>
      <c r="B533" s="85">
        <v>1200</v>
      </c>
      <c r="C533" s="14" t="s">
        <v>53</v>
      </c>
      <c r="D533" s="14" t="s">
        <v>132</v>
      </c>
      <c r="E533" s="14" t="s">
        <v>54</v>
      </c>
      <c r="F533" s="45" t="s">
        <v>270</v>
      </c>
      <c r="G533" s="98" t="s">
        <v>95</v>
      </c>
      <c r="H533" s="6">
        <v>-6800</v>
      </c>
      <c r="I533" s="91">
        <v>2.4</v>
      </c>
      <c r="J533" s="17"/>
      <c r="K533" s="17" t="s">
        <v>135</v>
      </c>
      <c r="L533">
        <v>16</v>
      </c>
      <c r="M533" s="2">
        <v>470</v>
      </c>
    </row>
    <row r="534" spans="2:13" ht="12.75">
      <c r="B534" s="82">
        <v>1400</v>
      </c>
      <c r="C534" s="1" t="s">
        <v>53</v>
      </c>
      <c r="D534" s="14" t="s">
        <v>132</v>
      </c>
      <c r="E534" s="1" t="s">
        <v>54</v>
      </c>
      <c r="F534" s="45" t="s">
        <v>270</v>
      </c>
      <c r="G534" s="61" t="s">
        <v>112</v>
      </c>
      <c r="H534" s="6">
        <v>-12400</v>
      </c>
      <c r="I534" s="23">
        <v>2.8</v>
      </c>
      <c r="K534" s="17" t="s">
        <v>135</v>
      </c>
      <c r="L534">
        <v>16</v>
      </c>
      <c r="M534" s="2">
        <v>470</v>
      </c>
    </row>
    <row r="535" spans="2:13" ht="12.75">
      <c r="B535" s="86">
        <v>1300</v>
      </c>
      <c r="C535" s="38" t="s">
        <v>53</v>
      </c>
      <c r="D535" s="14" t="s">
        <v>132</v>
      </c>
      <c r="E535" s="38" t="s">
        <v>54</v>
      </c>
      <c r="F535" s="45" t="s">
        <v>270</v>
      </c>
      <c r="G535" s="61" t="s">
        <v>162</v>
      </c>
      <c r="H535" s="6">
        <v>-13700</v>
      </c>
      <c r="I535" s="23">
        <v>2.6</v>
      </c>
      <c r="J535" s="37"/>
      <c r="K535" s="37" t="s">
        <v>135</v>
      </c>
      <c r="L535">
        <v>16</v>
      </c>
      <c r="M535" s="2">
        <v>470</v>
      </c>
    </row>
    <row r="536" spans="2:13" ht="12.75">
      <c r="B536" s="82">
        <v>1500</v>
      </c>
      <c r="C536" s="1" t="s">
        <v>53</v>
      </c>
      <c r="D536" s="14" t="s">
        <v>132</v>
      </c>
      <c r="E536" s="1" t="s">
        <v>54</v>
      </c>
      <c r="F536" s="45" t="s">
        <v>270</v>
      </c>
      <c r="G536" s="61" t="s">
        <v>153</v>
      </c>
      <c r="H536" s="6">
        <v>-15200</v>
      </c>
      <c r="I536" s="23">
        <v>3</v>
      </c>
      <c r="K536" s="17" t="s">
        <v>135</v>
      </c>
      <c r="L536">
        <v>16</v>
      </c>
      <c r="M536" s="2">
        <v>470</v>
      </c>
    </row>
    <row r="537" spans="2:13" ht="12.75">
      <c r="B537" s="82">
        <v>1200</v>
      </c>
      <c r="C537" s="1" t="s">
        <v>53</v>
      </c>
      <c r="D537" s="14" t="s">
        <v>132</v>
      </c>
      <c r="E537" s="1" t="s">
        <v>54</v>
      </c>
      <c r="F537" s="45" t="s">
        <v>270</v>
      </c>
      <c r="G537" s="61" t="s">
        <v>172</v>
      </c>
      <c r="H537" s="6">
        <v>-16400</v>
      </c>
      <c r="I537" s="23">
        <v>2.4</v>
      </c>
      <c r="K537" s="17" t="s">
        <v>135</v>
      </c>
      <c r="L537">
        <v>16</v>
      </c>
      <c r="M537" s="2">
        <v>470</v>
      </c>
    </row>
    <row r="538" spans="2:13" ht="12.75">
      <c r="B538" s="82">
        <v>1400</v>
      </c>
      <c r="C538" s="1" t="s">
        <v>53</v>
      </c>
      <c r="D538" s="14" t="s">
        <v>132</v>
      </c>
      <c r="E538" s="1" t="s">
        <v>54</v>
      </c>
      <c r="F538" s="45" t="s">
        <v>270</v>
      </c>
      <c r="G538" s="61" t="s">
        <v>231</v>
      </c>
      <c r="H538" s="6">
        <v>-17800</v>
      </c>
      <c r="I538" s="23">
        <v>2.8</v>
      </c>
      <c r="K538" s="17" t="s">
        <v>135</v>
      </c>
      <c r="L538">
        <v>16</v>
      </c>
      <c r="M538" s="2">
        <v>470</v>
      </c>
    </row>
    <row r="539" spans="2:13" ht="12.75">
      <c r="B539" s="82">
        <v>1300</v>
      </c>
      <c r="C539" s="1" t="s">
        <v>53</v>
      </c>
      <c r="D539" s="14" t="s">
        <v>132</v>
      </c>
      <c r="E539" s="1" t="s">
        <v>54</v>
      </c>
      <c r="F539" s="45" t="s">
        <v>270</v>
      </c>
      <c r="G539" s="61" t="s">
        <v>224</v>
      </c>
      <c r="H539" s="6">
        <v>-45200</v>
      </c>
      <c r="I539" s="23">
        <v>2.6</v>
      </c>
      <c r="K539" s="17" t="s">
        <v>135</v>
      </c>
      <c r="L539">
        <v>16</v>
      </c>
      <c r="M539" s="2">
        <v>470</v>
      </c>
    </row>
    <row r="540" spans="1:13" s="43" customFormat="1" ht="12.75">
      <c r="A540" s="1"/>
      <c r="B540" s="82">
        <v>1200</v>
      </c>
      <c r="C540" s="1" t="s">
        <v>53</v>
      </c>
      <c r="D540" s="14" t="s">
        <v>132</v>
      </c>
      <c r="E540" s="1" t="s">
        <v>54</v>
      </c>
      <c r="F540" s="45" t="s">
        <v>270</v>
      </c>
      <c r="G540" s="61" t="s">
        <v>239</v>
      </c>
      <c r="H540" s="6">
        <v>-46400</v>
      </c>
      <c r="I540" s="23">
        <v>2.4</v>
      </c>
      <c r="J540"/>
      <c r="K540" s="17" t="s">
        <v>135</v>
      </c>
      <c r="L540">
        <v>16</v>
      </c>
      <c r="M540" s="2">
        <v>470</v>
      </c>
    </row>
    <row r="541" spans="2:13" ht="12.75">
      <c r="B541" s="82">
        <v>1600</v>
      </c>
      <c r="C541" s="1" t="s">
        <v>53</v>
      </c>
      <c r="D541" s="14" t="s">
        <v>132</v>
      </c>
      <c r="E541" s="1" t="s">
        <v>54</v>
      </c>
      <c r="F541" s="45" t="s">
        <v>270</v>
      </c>
      <c r="G541" s="61" t="s">
        <v>242</v>
      </c>
      <c r="H541" s="6">
        <v>-48000</v>
      </c>
      <c r="I541" s="23">
        <v>3.2</v>
      </c>
      <c r="K541" s="17" t="s">
        <v>135</v>
      </c>
      <c r="L541">
        <v>16</v>
      </c>
      <c r="M541" s="2">
        <v>470</v>
      </c>
    </row>
    <row r="542" spans="2:13" ht="12.75">
      <c r="B542" s="82">
        <v>1200</v>
      </c>
      <c r="C542" s="1" t="s">
        <v>53</v>
      </c>
      <c r="D542" s="14" t="s">
        <v>132</v>
      </c>
      <c r="E542" s="1" t="s">
        <v>54</v>
      </c>
      <c r="F542" s="45" t="s">
        <v>270</v>
      </c>
      <c r="G542" s="61" t="s">
        <v>271</v>
      </c>
      <c r="H542" s="6">
        <v>-49200</v>
      </c>
      <c r="I542" s="23">
        <v>2.4</v>
      </c>
      <c r="K542" s="17" t="s">
        <v>135</v>
      </c>
      <c r="L542">
        <v>16</v>
      </c>
      <c r="M542" s="2">
        <v>470</v>
      </c>
    </row>
    <row r="543" spans="2:13" ht="12.75">
      <c r="B543" s="82">
        <v>1500</v>
      </c>
      <c r="C543" s="1" t="s">
        <v>53</v>
      </c>
      <c r="D543" s="14" t="s">
        <v>132</v>
      </c>
      <c r="E543" s="1" t="s">
        <v>54</v>
      </c>
      <c r="F543" s="45" t="s">
        <v>270</v>
      </c>
      <c r="G543" s="61" t="s">
        <v>272</v>
      </c>
      <c r="H543" s="6">
        <v>-50700</v>
      </c>
      <c r="I543" s="23">
        <v>3</v>
      </c>
      <c r="K543" s="17" t="s">
        <v>135</v>
      </c>
      <c r="L543">
        <v>16</v>
      </c>
      <c r="M543" s="2">
        <v>470</v>
      </c>
    </row>
    <row r="544" spans="2:13" ht="12.75">
      <c r="B544" s="82">
        <v>900</v>
      </c>
      <c r="C544" s="1" t="s">
        <v>53</v>
      </c>
      <c r="D544" s="14" t="s">
        <v>132</v>
      </c>
      <c r="E544" s="1" t="s">
        <v>54</v>
      </c>
      <c r="F544" s="45" t="s">
        <v>270</v>
      </c>
      <c r="G544" s="61" t="s">
        <v>265</v>
      </c>
      <c r="H544" s="6">
        <v>-51600</v>
      </c>
      <c r="I544" s="23">
        <v>1.8</v>
      </c>
      <c r="K544" s="17" t="s">
        <v>135</v>
      </c>
      <c r="L544">
        <v>16</v>
      </c>
      <c r="M544" s="2">
        <v>470</v>
      </c>
    </row>
    <row r="545" spans="2:13" ht="12.75">
      <c r="B545" s="82">
        <v>1100</v>
      </c>
      <c r="C545" s="1" t="s">
        <v>53</v>
      </c>
      <c r="D545" s="14" t="s">
        <v>132</v>
      </c>
      <c r="E545" s="1" t="s">
        <v>54</v>
      </c>
      <c r="F545" s="45" t="s">
        <v>270</v>
      </c>
      <c r="G545" s="61" t="s">
        <v>273</v>
      </c>
      <c r="H545" s="6">
        <v>-52700</v>
      </c>
      <c r="I545" s="23">
        <v>2.2</v>
      </c>
      <c r="K545" s="17" t="s">
        <v>135</v>
      </c>
      <c r="L545">
        <v>16</v>
      </c>
      <c r="M545" s="2">
        <v>470</v>
      </c>
    </row>
    <row r="546" spans="2:13" ht="12.75">
      <c r="B546" s="82">
        <v>1300</v>
      </c>
      <c r="C546" s="1" t="s">
        <v>53</v>
      </c>
      <c r="D546" s="14" t="s">
        <v>132</v>
      </c>
      <c r="E546" s="1" t="s">
        <v>54</v>
      </c>
      <c r="F546" s="45" t="s">
        <v>270</v>
      </c>
      <c r="G546" s="61" t="s">
        <v>274</v>
      </c>
      <c r="H546" s="6">
        <v>-54000</v>
      </c>
      <c r="I546" s="23">
        <v>2.6</v>
      </c>
      <c r="K546" s="17" t="s">
        <v>135</v>
      </c>
      <c r="L546">
        <v>16</v>
      </c>
      <c r="M546" s="2">
        <v>470</v>
      </c>
    </row>
    <row r="547" spans="2:13" ht="12.75">
      <c r="B547" s="82">
        <v>1200</v>
      </c>
      <c r="C547" s="1" t="s">
        <v>53</v>
      </c>
      <c r="D547" s="14" t="s">
        <v>132</v>
      </c>
      <c r="E547" s="1" t="s">
        <v>54</v>
      </c>
      <c r="F547" s="45" t="s">
        <v>270</v>
      </c>
      <c r="G547" s="61" t="s">
        <v>142</v>
      </c>
      <c r="H547" s="6">
        <v>-55200</v>
      </c>
      <c r="I547" s="23">
        <v>2.4</v>
      </c>
      <c r="K547" s="17" t="s">
        <v>135</v>
      </c>
      <c r="L547">
        <v>16</v>
      </c>
      <c r="M547" s="2">
        <v>470</v>
      </c>
    </row>
    <row r="548" spans="2:13" ht="12.75">
      <c r="B548" s="82">
        <v>1400</v>
      </c>
      <c r="C548" s="1" t="s">
        <v>53</v>
      </c>
      <c r="D548" s="14" t="s">
        <v>132</v>
      </c>
      <c r="E548" s="1" t="s">
        <v>54</v>
      </c>
      <c r="F548" s="45" t="s">
        <v>270</v>
      </c>
      <c r="G548" s="61" t="s">
        <v>268</v>
      </c>
      <c r="H548" s="6">
        <v>-56600</v>
      </c>
      <c r="I548" s="23">
        <v>2.8</v>
      </c>
      <c r="K548" s="17" t="s">
        <v>135</v>
      </c>
      <c r="L548">
        <v>16</v>
      </c>
      <c r="M548" s="2">
        <v>470</v>
      </c>
    </row>
    <row r="549" spans="1:13" s="81" customFormat="1" ht="12.75">
      <c r="A549" s="13"/>
      <c r="B549" s="74">
        <f>SUM(B529:B548)</f>
        <v>26300</v>
      </c>
      <c r="C549" s="13"/>
      <c r="D549" s="13"/>
      <c r="E549" s="13" t="s">
        <v>54</v>
      </c>
      <c r="F549" s="83"/>
      <c r="G549" s="127"/>
      <c r="H549" s="84">
        <v>0</v>
      </c>
      <c r="I549" s="80">
        <f aca="true" t="shared" si="22" ref="I549:I587">+B549/M549</f>
        <v>55.95744680851064</v>
      </c>
      <c r="M549" s="2">
        <v>470</v>
      </c>
    </row>
    <row r="550" spans="2:13" ht="12.75">
      <c r="B550" s="82"/>
      <c r="D550" s="14"/>
      <c r="F550" s="45"/>
      <c r="H550" s="6">
        <f t="shared" si="20"/>
        <v>0</v>
      </c>
      <c r="I550" s="23">
        <f t="shared" si="22"/>
        <v>0</v>
      </c>
      <c r="M550" s="2">
        <v>470</v>
      </c>
    </row>
    <row r="551" spans="2:13" ht="12.75">
      <c r="B551" s="82"/>
      <c r="D551" s="14"/>
      <c r="F551" s="45"/>
      <c r="H551" s="6">
        <f t="shared" si="20"/>
        <v>0</v>
      </c>
      <c r="I551" s="23">
        <f t="shared" si="22"/>
        <v>0</v>
      </c>
      <c r="M551" s="2">
        <v>470</v>
      </c>
    </row>
    <row r="552" spans="2:13" ht="12.75">
      <c r="B552" s="82"/>
      <c r="D552" s="14"/>
      <c r="F552" s="45"/>
      <c r="H552" s="6">
        <f t="shared" si="20"/>
        <v>0</v>
      </c>
      <c r="I552" s="23">
        <f t="shared" si="22"/>
        <v>0</v>
      </c>
      <c r="M552" s="2">
        <v>470</v>
      </c>
    </row>
    <row r="553" spans="1:14" s="17" customFormat="1" ht="12.75">
      <c r="A553" s="14"/>
      <c r="B553" s="85">
        <v>170000</v>
      </c>
      <c r="C553" s="14" t="s">
        <v>135</v>
      </c>
      <c r="D553" s="14" t="s">
        <v>132</v>
      </c>
      <c r="E553" s="14"/>
      <c r="F553" s="97" t="s">
        <v>275</v>
      </c>
      <c r="G553" s="98" t="s">
        <v>142</v>
      </c>
      <c r="H553" s="6">
        <f t="shared" si="20"/>
        <v>-170000</v>
      </c>
      <c r="I553" s="91">
        <f t="shared" si="22"/>
        <v>361.70212765957444</v>
      </c>
      <c r="M553" s="2">
        <v>470</v>
      </c>
      <c r="N553" s="99"/>
    </row>
    <row r="554" spans="1:14" s="17" customFormat="1" ht="12.75">
      <c r="A554" s="14"/>
      <c r="B554" s="85">
        <v>30000</v>
      </c>
      <c r="C554" s="14" t="s">
        <v>135</v>
      </c>
      <c r="D554" s="14" t="s">
        <v>16</v>
      </c>
      <c r="E554" s="14" t="s">
        <v>276</v>
      </c>
      <c r="F554" s="97"/>
      <c r="G554" s="98" t="s">
        <v>142</v>
      </c>
      <c r="H554" s="6">
        <f aca="true" t="shared" si="23" ref="H554:H562">H553-B554</f>
        <v>-200000</v>
      </c>
      <c r="I554" s="91">
        <f t="shared" si="22"/>
        <v>63.829787234042556</v>
      </c>
      <c r="M554" s="2">
        <v>470</v>
      </c>
      <c r="N554" s="99"/>
    </row>
    <row r="555" spans="1:13" s="17" customFormat="1" ht="12.75">
      <c r="A555" s="14"/>
      <c r="B555" s="85">
        <v>22015</v>
      </c>
      <c r="C555" s="14" t="s">
        <v>135</v>
      </c>
      <c r="D555" s="14" t="s">
        <v>132</v>
      </c>
      <c r="E555" s="14" t="s">
        <v>277</v>
      </c>
      <c r="F555" s="97"/>
      <c r="G555" s="98" t="s">
        <v>142</v>
      </c>
      <c r="H555" s="6">
        <f t="shared" si="23"/>
        <v>-222015</v>
      </c>
      <c r="I555" s="91">
        <f t="shared" si="22"/>
        <v>46.840425531914896</v>
      </c>
      <c r="M555" s="2">
        <v>470</v>
      </c>
    </row>
    <row r="556" spans="1:13" s="17" customFormat="1" ht="12.75">
      <c r="A556" s="14"/>
      <c r="B556" s="366">
        <v>10000</v>
      </c>
      <c r="C556" s="14" t="s">
        <v>135</v>
      </c>
      <c r="D556" s="14" t="s">
        <v>132</v>
      </c>
      <c r="E556" s="14" t="s">
        <v>276</v>
      </c>
      <c r="F556" s="97"/>
      <c r="G556" s="98" t="s">
        <v>142</v>
      </c>
      <c r="H556" s="6">
        <f t="shared" si="23"/>
        <v>-232015</v>
      </c>
      <c r="I556" s="91">
        <f aca="true" t="shared" si="24" ref="I556:I563">+B556/M556</f>
        <v>21.27659574468085</v>
      </c>
      <c r="M556" s="2">
        <v>470</v>
      </c>
    </row>
    <row r="557" spans="1:13" s="17" customFormat="1" ht="12.75">
      <c r="A557" s="14"/>
      <c r="B557" s="366">
        <v>70000</v>
      </c>
      <c r="C557" s="14" t="s">
        <v>135</v>
      </c>
      <c r="D557" s="14" t="s">
        <v>132</v>
      </c>
      <c r="E557" s="14" t="s">
        <v>276</v>
      </c>
      <c r="F557" s="97"/>
      <c r="G557" s="98" t="s">
        <v>142</v>
      </c>
      <c r="H557" s="6">
        <f t="shared" si="23"/>
        <v>-302015</v>
      </c>
      <c r="I557" s="91">
        <f t="shared" si="24"/>
        <v>148.93617021276594</v>
      </c>
      <c r="M557" s="2">
        <v>470</v>
      </c>
    </row>
    <row r="558" spans="1:13" s="17" customFormat="1" ht="12.75">
      <c r="A558" s="14"/>
      <c r="B558" s="366">
        <v>40000</v>
      </c>
      <c r="C558" s="14" t="s">
        <v>135</v>
      </c>
      <c r="D558" s="14" t="s">
        <v>132</v>
      </c>
      <c r="E558" s="14" t="s">
        <v>276</v>
      </c>
      <c r="F558" s="97"/>
      <c r="G558" s="98" t="s">
        <v>142</v>
      </c>
      <c r="H558" s="6">
        <f t="shared" si="23"/>
        <v>-342015</v>
      </c>
      <c r="I558" s="91">
        <f t="shared" si="24"/>
        <v>85.1063829787234</v>
      </c>
      <c r="M558" s="2">
        <v>470</v>
      </c>
    </row>
    <row r="559" spans="1:13" s="17" customFormat="1" ht="12.75">
      <c r="A559" s="14"/>
      <c r="B559" s="366">
        <v>20000</v>
      </c>
      <c r="C559" s="14" t="s">
        <v>135</v>
      </c>
      <c r="D559" s="14" t="s">
        <v>16</v>
      </c>
      <c r="E559" s="14" t="s">
        <v>835</v>
      </c>
      <c r="F559" s="97"/>
      <c r="G559" s="98" t="s">
        <v>142</v>
      </c>
      <c r="H559" s="6">
        <f t="shared" si="23"/>
        <v>-362015</v>
      </c>
      <c r="I559" s="91">
        <f t="shared" si="24"/>
        <v>42.5531914893617</v>
      </c>
      <c r="M559" s="2">
        <v>470</v>
      </c>
    </row>
    <row r="560" spans="1:13" s="17" customFormat="1" ht="12.75">
      <c r="A560" s="14"/>
      <c r="B560" s="85">
        <v>80000</v>
      </c>
      <c r="C560" s="14" t="s">
        <v>64</v>
      </c>
      <c r="D560" s="14" t="s">
        <v>132</v>
      </c>
      <c r="E560" s="14" t="s">
        <v>276</v>
      </c>
      <c r="F560" s="97" t="s">
        <v>275</v>
      </c>
      <c r="G560" s="98" t="s">
        <v>142</v>
      </c>
      <c r="H560" s="6">
        <f t="shared" si="23"/>
        <v>-442015</v>
      </c>
      <c r="I560" s="91">
        <f t="shared" si="24"/>
        <v>170.2127659574468</v>
      </c>
      <c r="M560" s="2">
        <v>470</v>
      </c>
    </row>
    <row r="561" spans="1:13" s="17" customFormat="1" ht="12.75">
      <c r="A561" s="14"/>
      <c r="B561" s="366">
        <v>20000</v>
      </c>
      <c r="C561" s="14" t="s">
        <v>64</v>
      </c>
      <c r="D561" s="14" t="s">
        <v>16</v>
      </c>
      <c r="E561" s="14" t="s">
        <v>835</v>
      </c>
      <c r="F561" s="97"/>
      <c r="G561" s="98" t="s">
        <v>142</v>
      </c>
      <c r="H561" s="6">
        <f t="shared" si="23"/>
        <v>-462015</v>
      </c>
      <c r="I561" s="91">
        <f t="shared" si="24"/>
        <v>42.5531914893617</v>
      </c>
      <c r="M561" s="2">
        <v>470</v>
      </c>
    </row>
    <row r="562" spans="1:13" s="17" customFormat="1" ht="12.75">
      <c r="A562" s="14"/>
      <c r="B562" s="366">
        <v>20000</v>
      </c>
      <c r="C562" s="14" t="s">
        <v>79</v>
      </c>
      <c r="D562" s="14" t="s">
        <v>16</v>
      </c>
      <c r="E562" s="14" t="s">
        <v>835</v>
      </c>
      <c r="F562" s="97"/>
      <c r="G562" s="98" t="s">
        <v>142</v>
      </c>
      <c r="H562" s="6">
        <f t="shared" si="23"/>
        <v>-482015</v>
      </c>
      <c r="I562" s="91">
        <f t="shared" si="24"/>
        <v>42.5531914893617</v>
      </c>
      <c r="M562" s="2">
        <v>470</v>
      </c>
    </row>
    <row r="563" spans="1:13" s="17" customFormat="1" ht="12.75">
      <c r="A563" s="14"/>
      <c r="B563" s="85">
        <v>80000</v>
      </c>
      <c r="C563" s="14" t="s">
        <v>79</v>
      </c>
      <c r="D563" s="14" t="s">
        <v>16</v>
      </c>
      <c r="E563" s="14" t="s">
        <v>276</v>
      </c>
      <c r="F563" s="97"/>
      <c r="G563" s="98" t="s">
        <v>142</v>
      </c>
      <c r="H563" s="6">
        <f>H560-B563</f>
        <v>-522015</v>
      </c>
      <c r="I563" s="91">
        <f t="shared" si="24"/>
        <v>170.2127659574468</v>
      </c>
      <c r="M563" s="2">
        <v>470</v>
      </c>
    </row>
    <row r="564" spans="1:13" s="17" customFormat="1" ht="12.75">
      <c r="A564" s="14"/>
      <c r="B564" s="366">
        <v>60000</v>
      </c>
      <c r="C564" s="14" t="s">
        <v>36</v>
      </c>
      <c r="D564" s="14" t="s">
        <v>16</v>
      </c>
      <c r="E564" s="14" t="s">
        <v>276</v>
      </c>
      <c r="F564" s="97"/>
      <c r="G564" s="98" t="s">
        <v>142</v>
      </c>
      <c r="H564" s="6">
        <f>H561-B564</f>
        <v>-522015</v>
      </c>
      <c r="I564" s="91">
        <f>+B564/M564</f>
        <v>127.65957446808511</v>
      </c>
      <c r="M564" s="2">
        <v>470</v>
      </c>
    </row>
    <row r="565" spans="1:13" s="81" customFormat="1" ht="12.75">
      <c r="A565" s="13"/>
      <c r="B565" s="74">
        <f>SUM(B553:B564)</f>
        <v>622015</v>
      </c>
      <c r="C565" s="13" t="s">
        <v>278</v>
      </c>
      <c r="D565" s="13"/>
      <c r="E565" s="13"/>
      <c r="F565" s="83"/>
      <c r="G565" s="127"/>
      <c r="H565" s="84">
        <v>0</v>
      </c>
      <c r="I565" s="80">
        <f t="shared" si="22"/>
        <v>1323.436170212766</v>
      </c>
      <c r="M565" s="2">
        <v>470</v>
      </c>
    </row>
    <row r="566" spans="6:13" ht="12.75">
      <c r="F566" s="45"/>
      <c r="H566" s="6">
        <f aca="true" t="shared" si="25" ref="H566:H590">H565-B566</f>
        <v>0</v>
      </c>
      <c r="I566" s="23">
        <f t="shared" si="22"/>
        <v>0</v>
      </c>
      <c r="M566" s="2">
        <v>470</v>
      </c>
    </row>
    <row r="567" spans="6:13" ht="12.75">
      <c r="F567" s="45"/>
      <c r="H567" s="6">
        <f t="shared" si="25"/>
        <v>0</v>
      </c>
      <c r="I567" s="23">
        <f t="shared" si="22"/>
        <v>0</v>
      </c>
      <c r="M567" s="2">
        <v>470</v>
      </c>
    </row>
    <row r="568" spans="6:13" ht="12.75">
      <c r="F568" s="45"/>
      <c r="H568" s="6">
        <f t="shared" si="25"/>
        <v>0</v>
      </c>
      <c r="I568" s="23">
        <f t="shared" si="22"/>
        <v>0</v>
      </c>
      <c r="M568" s="2">
        <v>470</v>
      </c>
    </row>
    <row r="569" spans="6:13" ht="12.75">
      <c r="F569" s="45"/>
      <c r="H569" s="6">
        <f t="shared" si="25"/>
        <v>0</v>
      </c>
      <c r="I569" s="23">
        <f t="shared" si="22"/>
        <v>0</v>
      </c>
      <c r="M569" s="2">
        <v>470</v>
      </c>
    </row>
    <row r="570" spans="1:13" ht="13.5" thickBot="1">
      <c r="A570" s="62"/>
      <c r="B570" s="71">
        <f>+B573+B618</f>
        <v>469500</v>
      </c>
      <c r="C570" s="62"/>
      <c r="D570" s="72" t="s">
        <v>279</v>
      </c>
      <c r="E570" s="65"/>
      <c r="F570" s="66"/>
      <c r="G570" s="67"/>
      <c r="H570" s="68">
        <v>0</v>
      </c>
      <c r="I570" s="69">
        <f>+B570/M570</f>
        <v>998.936170212766</v>
      </c>
      <c r="J570" s="70"/>
      <c r="K570" s="70"/>
      <c r="L570" s="70"/>
      <c r="M570" s="2">
        <v>470</v>
      </c>
    </row>
    <row r="571" spans="4:13" ht="12.75">
      <c r="D571" s="14"/>
      <c r="F571" s="45"/>
      <c r="H571" s="6">
        <f>H570-B571</f>
        <v>0</v>
      </c>
      <c r="I571" s="23">
        <f>+B571/M571</f>
        <v>0</v>
      </c>
      <c r="M571" s="2">
        <v>470</v>
      </c>
    </row>
    <row r="572" spans="4:13" ht="12.75">
      <c r="D572" s="14"/>
      <c r="F572" s="45"/>
      <c r="H572" s="6">
        <f>H571-B572</f>
        <v>0</v>
      </c>
      <c r="I572" s="23">
        <f>+B572/M572</f>
        <v>0</v>
      </c>
      <c r="M572" s="2">
        <v>470</v>
      </c>
    </row>
    <row r="573" spans="1:13" s="81" customFormat="1" ht="12.75">
      <c r="A573" s="13"/>
      <c r="B573" s="100">
        <f>+B579+B585+B591+B596+B602+B610</f>
        <v>119500</v>
      </c>
      <c r="C573" s="75" t="s">
        <v>178</v>
      </c>
      <c r="D573" s="76" t="s">
        <v>280</v>
      </c>
      <c r="E573" s="75" t="s">
        <v>102</v>
      </c>
      <c r="F573" s="77" t="s">
        <v>167</v>
      </c>
      <c r="G573" s="78" t="s">
        <v>104</v>
      </c>
      <c r="H573" s="79"/>
      <c r="I573" s="80">
        <f>+B573/M573</f>
        <v>254.25531914893617</v>
      </c>
      <c r="J573" s="80"/>
      <c r="K573" s="80"/>
      <c r="M573" s="2">
        <v>470</v>
      </c>
    </row>
    <row r="574" spans="6:13" ht="12.75">
      <c r="F574" s="45"/>
      <c r="H574" s="6">
        <f t="shared" si="25"/>
        <v>0</v>
      </c>
      <c r="I574" s="23">
        <f t="shared" si="22"/>
        <v>0</v>
      </c>
      <c r="M574" s="2">
        <v>470</v>
      </c>
    </row>
    <row r="575" spans="2:13" ht="12.75">
      <c r="B575" s="101">
        <v>5000</v>
      </c>
      <c r="C575" s="14" t="s">
        <v>35</v>
      </c>
      <c r="D575" s="1" t="s">
        <v>279</v>
      </c>
      <c r="E575" s="1" t="s">
        <v>105</v>
      </c>
      <c r="F575" s="45" t="s">
        <v>281</v>
      </c>
      <c r="G575" s="61" t="s">
        <v>162</v>
      </c>
      <c r="H575" s="6">
        <f t="shared" si="25"/>
        <v>-5000</v>
      </c>
      <c r="I575" s="23">
        <v>10</v>
      </c>
      <c r="K575" t="s">
        <v>35</v>
      </c>
      <c r="L575">
        <v>10</v>
      </c>
      <c r="M575" s="2">
        <v>470</v>
      </c>
    </row>
    <row r="576" spans="2:13" ht="12.75">
      <c r="B576" s="101">
        <v>2000</v>
      </c>
      <c r="C576" s="14" t="s">
        <v>35</v>
      </c>
      <c r="D576" s="1" t="s">
        <v>279</v>
      </c>
      <c r="E576" s="1" t="s">
        <v>105</v>
      </c>
      <c r="F576" s="45" t="s">
        <v>282</v>
      </c>
      <c r="G576" s="61" t="s">
        <v>153</v>
      </c>
      <c r="H576" s="6">
        <f t="shared" si="25"/>
        <v>-7000</v>
      </c>
      <c r="I576" s="23">
        <v>4</v>
      </c>
      <c r="K576" t="s">
        <v>35</v>
      </c>
      <c r="L576">
        <v>10</v>
      </c>
      <c r="M576" s="2">
        <v>470</v>
      </c>
    </row>
    <row r="577" spans="2:13" ht="12.75">
      <c r="B577" s="101">
        <v>2500</v>
      </c>
      <c r="C577" s="14" t="s">
        <v>35</v>
      </c>
      <c r="D577" s="1" t="s">
        <v>279</v>
      </c>
      <c r="E577" s="1" t="s">
        <v>105</v>
      </c>
      <c r="F577" s="45" t="s">
        <v>283</v>
      </c>
      <c r="G577" s="61" t="s">
        <v>172</v>
      </c>
      <c r="H577" s="6">
        <f t="shared" si="25"/>
        <v>-9500</v>
      </c>
      <c r="I577" s="23">
        <v>5</v>
      </c>
      <c r="K577" t="s">
        <v>35</v>
      </c>
      <c r="L577">
        <v>10</v>
      </c>
      <c r="M577" s="2">
        <v>470</v>
      </c>
    </row>
    <row r="578" spans="2:13" ht="12.75">
      <c r="B578" s="101">
        <v>3000</v>
      </c>
      <c r="C578" s="14" t="s">
        <v>35</v>
      </c>
      <c r="D578" s="1" t="s">
        <v>279</v>
      </c>
      <c r="E578" s="1" t="s">
        <v>105</v>
      </c>
      <c r="F578" s="45" t="s">
        <v>284</v>
      </c>
      <c r="G578" s="61" t="s">
        <v>231</v>
      </c>
      <c r="H578" s="6">
        <f t="shared" si="25"/>
        <v>-12500</v>
      </c>
      <c r="I578" s="23">
        <v>6</v>
      </c>
      <c r="K578" t="s">
        <v>35</v>
      </c>
      <c r="L578">
        <v>10</v>
      </c>
      <c r="M578" s="2">
        <v>470</v>
      </c>
    </row>
    <row r="579" spans="1:13" s="81" customFormat="1" ht="12.75">
      <c r="A579" s="13"/>
      <c r="B579" s="102">
        <f>SUM(B575:B578)</f>
        <v>12500</v>
      </c>
      <c r="C579" s="13" t="s">
        <v>35</v>
      </c>
      <c r="D579" s="13"/>
      <c r="E579" s="13"/>
      <c r="F579" s="83"/>
      <c r="G579" s="127"/>
      <c r="H579" s="84">
        <v>0</v>
      </c>
      <c r="I579" s="80">
        <f t="shared" si="22"/>
        <v>26.595744680851062</v>
      </c>
      <c r="M579" s="2">
        <v>470</v>
      </c>
    </row>
    <row r="580" spans="6:13" ht="12.75">
      <c r="F580" s="45"/>
      <c r="H580" s="6">
        <f t="shared" si="25"/>
        <v>0</v>
      </c>
      <c r="I580" s="23">
        <f t="shared" si="22"/>
        <v>0</v>
      </c>
      <c r="M580" s="2">
        <v>470</v>
      </c>
    </row>
    <row r="581" spans="6:13" ht="12.75">
      <c r="F581" s="45"/>
      <c r="H581" s="6">
        <f t="shared" si="25"/>
        <v>0</v>
      </c>
      <c r="I581" s="23">
        <f t="shared" si="22"/>
        <v>0</v>
      </c>
      <c r="M581" s="2">
        <v>470</v>
      </c>
    </row>
    <row r="582" spans="2:13" ht="12.75">
      <c r="B582" s="101">
        <v>3000</v>
      </c>
      <c r="C582" s="1" t="s">
        <v>120</v>
      </c>
      <c r="D582" s="14" t="s">
        <v>18</v>
      </c>
      <c r="E582" s="1" t="s">
        <v>82</v>
      </c>
      <c r="F582" s="45" t="s">
        <v>285</v>
      </c>
      <c r="G582" s="61" t="s">
        <v>162</v>
      </c>
      <c r="H582" s="6">
        <f t="shared" si="25"/>
        <v>-3000</v>
      </c>
      <c r="I582" s="23">
        <f t="shared" si="22"/>
        <v>6.382978723404255</v>
      </c>
      <c r="K582" t="s">
        <v>105</v>
      </c>
      <c r="L582">
        <v>10</v>
      </c>
      <c r="M582" s="2">
        <v>470</v>
      </c>
    </row>
    <row r="583" spans="2:13" ht="12.75">
      <c r="B583" s="101">
        <v>1500</v>
      </c>
      <c r="C583" s="1" t="s">
        <v>286</v>
      </c>
      <c r="D583" s="14" t="s">
        <v>18</v>
      </c>
      <c r="E583" s="1" t="s">
        <v>82</v>
      </c>
      <c r="F583" s="45" t="s">
        <v>287</v>
      </c>
      <c r="G583" s="61" t="s">
        <v>231</v>
      </c>
      <c r="H583" s="6">
        <f t="shared" si="25"/>
        <v>-4500</v>
      </c>
      <c r="I583" s="23">
        <f t="shared" si="22"/>
        <v>3.1914893617021276</v>
      </c>
      <c r="K583" t="s">
        <v>105</v>
      </c>
      <c r="L583">
        <v>10</v>
      </c>
      <c r="M583" s="2">
        <v>470</v>
      </c>
    </row>
    <row r="584" spans="2:13" ht="12.75">
      <c r="B584" s="101">
        <v>2000</v>
      </c>
      <c r="C584" s="1" t="s">
        <v>288</v>
      </c>
      <c r="D584" s="14" t="s">
        <v>18</v>
      </c>
      <c r="E584" s="1" t="s">
        <v>82</v>
      </c>
      <c r="F584" s="45" t="s">
        <v>182</v>
      </c>
      <c r="G584" s="61" t="s">
        <v>231</v>
      </c>
      <c r="H584" s="6">
        <f t="shared" si="25"/>
        <v>-6500</v>
      </c>
      <c r="I584" s="23">
        <f>+B584/M584</f>
        <v>4.25531914893617</v>
      </c>
      <c r="K584" t="s">
        <v>105</v>
      </c>
      <c r="L584">
        <v>10</v>
      </c>
      <c r="M584" s="2">
        <v>470</v>
      </c>
    </row>
    <row r="585" spans="1:13" s="81" customFormat="1" ht="12.75">
      <c r="A585" s="13"/>
      <c r="B585" s="102">
        <f>SUM(B582:B584)</f>
        <v>6500</v>
      </c>
      <c r="C585" s="13" t="s">
        <v>289</v>
      </c>
      <c r="D585" s="13"/>
      <c r="E585" s="13"/>
      <c r="F585" s="83"/>
      <c r="G585" s="127"/>
      <c r="H585" s="84">
        <v>0</v>
      </c>
      <c r="I585" s="80">
        <f t="shared" si="22"/>
        <v>13.829787234042554</v>
      </c>
      <c r="M585" s="2">
        <v>470</v>
      </c>
    </row>
    <row r="586" spans="6:13" ht="12.75">
      <c r="F586" s="45"/>
      <c r="H586" s="6">
        <f t="shared" si="25"/>
        <v>0</v>
      </c>
      <c r="I586" s="23">
        <f t="shared" si="22"/>
        <v>0</v>
      </c>
      <c r="M586" s="2">
        <v>470</v>
      </c>
    </row>
    <row r="587" spans="6:13" ht="12.75">
      <c r="F587" s="45"/>
      <c r="H587" s="6">
        <f t="shared" si="25"/>
        <v>0</v>
      </c>
      <c r="I587" s="23">
        <f t="shared" si="22"/>
        <v>0</v>
      </c>
      <c r="M587" s="2">
        <v>470</v>
      </c>
    </row>
    <row r="588" spans="2:13" ht="12.75">
      <c r="B588" s="101">
        <v>1200</v>
      </c>
      <c r="C588" s="1" t="s">
        <v>53</v>
      </c>
      <c r="D588" s="14" t="s">
        <v>18</v>
      </c>
      <c r="E588" s="1" t="s">
        <v>54</v>
      </c>
      <c r="F588" s="45" t="s">
        <v>182</v>
      </c>
      <c r="G588" s="61" t="s">
        <v>153</v>
      </c>
      <c r="H588" s="6">
        <f t="shared" si="25"/>
        <v>-1200</v>
      </c>
      <c r="I588" s="23">
        <v>2.4</v>
      </c>
      <c r="K588" t="s">
        <v>105</v>
      </c>
      <c r="L588">
        <v>10</v>
      </c>
      <c r="M588" s="2">
        <v>470</v>
      </c>
    </row>
    <row r="589" spans="2:13" ht="12.75">
      <c r="B589" s="101">
        <v>1600</v>
      </c>
      <c r="C589" s="1" t="s">
        <v>53</v>
      </c>
      <c r="D589" s="14" t="s">
        <v>18</v>
      </c>
      <c r="E589" s="1" t="s">
        <v>54</v>
      </c>
      <c r="F589" s="45" t="s">
        <v>182</v>
      </c>
      <c r="G589" s="61" t="s">
        <v>172</v>
      </c>
      <c r="H589" s="6">
        <f t="shared" si="25"/>
        <v>-2800</v>
      </c>
      <c r="I589" s="23">
        <v>3.2</v>
      </c>
      <c r="K589" t="s">
        <v>105</v>
      </c>
      <c r="L589">
        <v>10</v>
      </c>
      <c r="M589" s="2">
        <v>470</v>
      </c>
    </row>
    <row r="590" spans="2:13" ht="12.75">
      <c r="B590" s="101">
        <v>1700</v>
      </c>
      <c r="C590" s="1" t="s">
        <v>53</v>
      </c>
      <c r="D590" s="14" t="s">
        <v>18</v>
      </c>
      <c r="E590" s="1" t="s">
        <v>54</v>
      </c>
      <c r="F590" s="45" t="s">
        <v>182</v>
      </c>
      <c r="G590" s="61" t="s">
        <v>231</v>
      </c>
      <c r="H590" s="6">
        <f t="shared" si="25"/>
        <v>-4500</v>
      </c>
      <c r="I590" s="23">
        <v>3.4</v>
      </c>
      <c r="K590" t="s">
        <v>105</v>
      </c>
      <c r="L590">
        <v>10</v>
      </c>
      <c r="M590" s="2">
        <v>470</v>
      </c>
    </row>
    <row r="591" spans="1:13" s="81" customFormat="1" ht="12.75">
      <c r="A591" s="13"/>
      <c r="B591" s="102">
        <f>SUM(B588:B590)</f>
        <v>4500</v>
      </c>
      <c r="C591" s="103"/>
      <c r="D591" s="13"/>
      <c r="E591" s="103" t="s">
        <v>54</v>
      </c>
      <c r="F591" s="83"/>
      <c r="G591" s="141"/>
      <c r="H591" s="84">
        <v>0</v>
      </c>
      <c r="I591" s="80">
        <f aca="true" t="shared" si="26" ref="I591:I622">+B591/M591</f>
        <v>9.574468085106384</v>
      </c>
      <c r="M591" s="2">
        <v>470</v>
      </c>
    </row>
    <row r="592" spans="2:13" ht="12.75">
      <c r="B592" s="34"/>
      <c r="C592" s="14"/>
      <c r="D592" s="14"/>
      <c r="E592" s="35"/>
      <c r="F592" s="45"/>
      <c r="G592" s="379"/>
      <c r="H592" s="6">
        <f aca="true" t="shared" si="27" ref="H592:H614">H591-B592</f>
        <v>0</v>
      </c>
      <c r="I592" s="23">
        <f t="shared" si="26"/>
        <v>0</v>
      </c>
      <c r="M592" s="2">
        <v>470</v>
      </c>
    </row>
    <row r="593" spans="1:13" s="17" customFormat="1" ht="12.75">
      <c r="A593" s="1"/>
      <c r="B593" s="29"/>
      <c r="C593" s="14"/>
      <c r="D593" s="14"/>
      <c r="E593" s="14"/>
      <c r="F593" s="45"/>
      <c r="G593" s="98"/>
      <c r="H593" s="6">
        <f t="shared" si="27"/>
        <v>0</v>
      </c>
      <c r="I593" s="23">
        <f t="shared" si="26"/>
        <v>0</v>
      </c>
      <c r="J593"/>
      <c r="K593"/>
      <c r="L593"/>
      <c r="M593" s="2">
        <v>470</v>
      </c>
    </row>
    <row r="594" spans="2:13" ht="12.75">
      <c r="B594" s="101">
        <v>5000</v>
      </c>
      <c r="C594" s="1" t="s">
        <v>56</v>
      </c>
      <c r="D594" s="14" t="s">
        <v>18</v>
      </c>
      <c r="E594" s="1" t="s">
        <v>82</v>
      </c>
      <c r="F594" s="45" t="s">
        <v>183</v>
      </c>
      <c r="G594" s="61" t="s">
        <v>153</v>
      </c>
      <c r="H594" s="6">
        <f t="shared" si="27"/>
        <v>-5000</v>
      </c>
      <c r="I594" s="23">
        <v>10</v>
      </c>
      <c r="K594" t="s">
        <v>105</v>
      </c>
      <c r="L594">
        <v>10</v>
      </c>
      <c r="M594" s="2">
        <v>470</v>
      </c>
    </row>
    <row r="595" spans="2:13" ht="12.75">
      <c r="B595" s="101">
        <v>5000</v>
      </c>
      <c r="C595" s="1" t="s">
        <v>56</v>
      </c>
      <c r="D595" s="14" t="s">
        <v>18</v>
      </c>
      <c r="E595" s="1" t="s">
        <v>82</v>
      </c>
      <c r="F595" s="45" t="s">
        <v>183</v>
      </c>
      <c r="G595" s="61" t="s">
        <v>172</v>
      </c>
      <c r="H595" s="6">
        <f t="shared" si="27"/>
        <v>-10000</v>
      </c>
      <c r="I595" s="23">
        <v>10</v>
      </c>
      <c r="K595" t="s">
        <v>105</v>
      </c>
      <c r="L595">
        <v>10</v>
      </c>
      <c r="M595" s="2">
        <v>470</v>
      </c>
    </row>
    <row r="596" spans="1:13" s="81" customFormat="1" ht="12.75">
      <c r="A596" s="13"/>
      <c r="B596" s="102">
        <f>SUM(B594:B595)</f>
        <v>10000</v>
      </c>
      <c r="C596" s="13" t="s">
        <v>56</v>
      </c>
      <c r="D596" s="13"/>
      <c r="E596" s="13"/>
      <c r="F596" s="83"/>
      <c r="G596" s="127"/>
      <c r="H596" s="84">
        <v>0</v>
      </c>
      <c r="I596" s="80">
        <f t="shared" si="26"/>
        <v>21.27659574468085</v>
      </c>
      <c r="M596" s="2">
        <v>470</v>
      </c>
    </row>
    <row r="597" spans="4:14" ht="12.75">
      <c r="D597" s="14"/>
      <c r="F597" s="45"/>
      <c r="H597" s="6">
        <f t="shared" si="27"/>
        <v>0</v>
      </c>
      <c r="I597" s="23">
        <f t="shared" si="26"/>
        <v>0</v>
      </c>
      <c r="M597" s="2">
        <v>470</v>
      </c>
      <c r="N597" s="39"/>
    </row>
    <row r="598" spans="2:13" ht="12.75">
      <c r="B598" s="37"/>
      <c r="C598" s="38"/>
      <c r="D598" s="14"/>
      <c r="E598" s="38"/>
      <c r="F598" s="45"/>
      <c r="H598" s="6">
        <f t="shared" si="27"/>
        <v>0</v>
      </c>
      <c r="I598" s="23">
        <f t="shared" si="26"/>
        <v>0</v>
      </c>
      <c r="J598" s="37"/>
      <c r="L598" s="37"/>
      <c r="M598" s="2">
        <v>470</v>
      </c>
    </row>
    <row r="599" spans="2:13" ht="12.75">
      <c r="B599" s="270">
        <v>2000</v>
      </c>
      <c r="C599" s="1" t="s">
        <v>58</v>
      </c>
      <c r="D599" s="14" t="s">
        <v>18</v>
      </c>
      <c r="E599" s="1" t="s">
        <v>82</v>
      </c>
      <c r="F599" s="45" t="s">
        <v>182</v>
      </c>
      <c r="G599" s="61" t="s">
        <v>153</v>
      </c>
      <c r="H599" s="6">
        <f t="shared" si="27"/>
        <v>-2000</v>
      </c>
      <c r="I599" s="23">
        <v>4</v>
      </c>
      <c r="K599" t="s">
        <v>105</v>
      </c>
      <c r="L599">
        <v>10</v>
      </c>
      <c r="M599" s="2">
        <v>470</v>
      </c>
    </row>
    <row r="600" spans="2:13" ht="12.75">
      <c r="B600" s="270">
        <v>2000</v>
      </c>
      <c r="C600" s="1" t="s">
        <v>58</v>
      </c>
      <c r="D600" s="14" t="s">
        <v>18</v>
      </c>
      <c r="E600" s="1" t="s">
        <v>82</v>
      </c>
      <c r="F600" s="45" t="s">
        <v>182</v>
      </c>
      <c r="G600" s="61" t="s">
        <v>172</v>
      </c>
      <c r="H600" s="6">
        <f t="shared" si="27"/>
        <v>-4000</v>
      </c>
      <c r="I600" s="23">
        <v>4</v>
      </c>
      <c r="K600" t="s">
        <v>105</v>
      </c>
      <c r="L600">
        <v>10</v>
      </c>
      <c r="M600" s="2">
        <v>470</v>
      </c>
    </row>
    <row r="601" spans="2:13" ht="12.75">
      <c r="B601" s="270">
        <v>2000</v>
      </c>
      <c r="C601" s="1" t="s">
        <v>58</v>
      </c>
      <c r="D601" s="14" t="s">
        <v>18</v>
      </c>
      <c r="E601" s="1" t="s">
        <v>82</v>
      </c>
      <c r="F601" s="45" t="s">
        <v>182</v>
      </c>
      <c r="G601" s="61" t="s">
        <v>231</v>
      </c>
      <c r="H601" s="6">
        <f t="shared" si="27"/>
        <v>-6000</v>
      </c>
      <c r="I601" s="23">
        <v>4</v>
      </c>
      <c r="K601" t="s">
        <v>105</v>
      </c>
      <c r="L601">
        <v>10</v>
      </c>
      <c r="M601" s="2">
        <v>470</v>
      </c>
    </row>
    <row r="602" spans="1:13" s="81" customFormat="1" ht="12.75">
      <c r="A602" s="13"/>
      <c r="B602" s="280">
        <f>SUM(B599:B601)</f>
        <v>6000</v>
      </c>
      <c r="C602" s="13" t="s">
        <v>58</v>
      </c>
      <c r="D602" s="13"/>
      <c r="E602" s="13"/>
      <c r="F602" s="83"/>
      <c r="G602" s="127"/>
      <c r="H602" s="84">
        <v>0</v>
      </c>
      <c r="I602" s="80">
        <f t="shared" si="26"/>
        <v>12.76595744680851</v>
      </c>
      <c r="M602" s="2">
        <v>470</v>
      </c>
    </row>
    <row r="603" spans="2:13" ht="12.75">
      <c r="B603" s="270"/>
      <c r="D603" s="14"/>
      <c r="F603" s="45"/>
      <c r="H603" s="6">
        <v>0</v>
      </c>
      <c r="I603" s="23">
        <f t="shared" si="26"/>
        <v>0</v>
      </c>
      <c r="M603" s="2">
        <v>470</v>
      </c>
    </row>
    <row r="604" spans="2:13" ht="12.75">
      <c r="B604" s="270"/>
      <c r="D604" s="14"/>
      <c r="F604" s="45"/>
      <c r="H604" s="6">
        <f t="shared" si="27"/>
        <v>0</v>
      </c>
      <c r="I604" s="23">
        <f t="shared" si="26"/>
        <v>0</v>
      </c>
      <c r="M604" s="2">
        <v>470</v>
      </c>
    </row>
    <row r="605" spans="2:13" ht="12.75">
      <c r="B605" s="270">
        <v>15000</v>
      </c>
      <c r="C605" s="1" t="s">
        <v>290</v>
      </c>
      <c r="D605" s="14" t="s">
        <v>18</v>
      </c>
      <c r="E605" s="1" t="s">
        <v>276</v>
      </c>
      <c r="F605" s="45" t="s">
        <v>291</v>
      </c>
      <c r="G605" s="61" t="s">
        <v>172</v>
      </c>
      <c r="H605" s="6">
        <f>H604-B605</f>
        <v>-15000</v>
      </c>
      <c r="I605" s="23">
        <f>+B605/M605</f>
        <v>31.914893617021278</v>
      </c>
      <c r="K605" t="s">
        <v>105</v>
      </c>
      <c r="L605">
        <v>10</v>
      </c>
      <c r="M605" s="2">
        <v>470</v>
      </c>
    </row>
    <row r="606" spans="2:13" ht="12.75">
      <c r="B606" s="270">
        <v>15000</v>
      </c>
      <c r="C606" s="1" t="s">
        <v>292</v>
      </c>
      <c r="D606" s="14" t="s">
        <v>18</v>
      </c>
      <c r="E606" s="1" t="s">
        <v>276</v>
      </c>
      <c r="F606" s="45" t="s">
        <v>293</v>
      </c>
      <c r="G606" s="61" t="s">
        <v>172</v>
      </c>
      <c r="H606" s="6">
        <f>H605-B606</f>
        <v>-30000</v>
      </c>
      <c r="I606" s="23">
        <f>+B606/M606</f>
        <v>31.914893617021278</v>
      </c>
      <c r="K606" t="s">
        <v>105</v>
      </c>
      <c r="L606">
        <v>10</v>
      </c>
      <c r="M606" s="2">
        <v>470</v>
      </c>
    </row>
    <row r="607" spans="2:13" ht="12.75">
      <c r="B607" s="270">
        <v>15000</v>
      </c>
      <c r="C607" s="1" t="s">
        <v>139</v>
      </c>
      <c r="D607" s="14" t="s">
        <v>18</v>
      </c>
      <c r="E607" s="1" t="s">
        <v>276</v>
      </c>
      <c r="F607" s="45" t="s">
        <v>294</v>
      </c>
      <c r="G607" s="61" t="s">
        <v>172</v>
      </c>
      <c r="H607" s="6">
        <f>H606-B607</f>
        <v>-45000</v>
      </c>
      <c r="I607" s="23">
        <f>+B607/M607</f>
        <v>31.914893617021278</v>
      </c>
      <c r="K607" t="s">
        <v>105</v>
      </c>
      <c r="L607">
        <v>10</v>
      </c>
      <c r="M607" s="2">
        <v>470</v>
      </c>
    </row>
    <row r="608" spans="2:13" ht="12.75">
      <c r="B608" s="270">
        <v>15000</v>
      </c>
      <c r="C608" s="1" t="s">
        <v>139</v>
      </c>
      <c r="D608" s="14" t="s">
        <v>18</v>
      </c>
      <c r="E608" s="1" t="s">
        <v>276</v>
      </c>
      <c r="F608" s="45" t="s">
        <v>295</v>
      </c>
      <c r="G608" s="61" t="s">
        <v>172</v>
      </c>
      <c r="H608" s="6">
        <f>H607-B608</f>
        <v>-60000</v>
      </c>
      <c r="I608" s="23">
        <f>+B608/M608</f>
        <v>31.914893617021278</v>
      </c>
      <c r="K608" t="s">
        <v>105</v>
      </c>
      <c r="L608">
        <v>10</v>
      </c>
      <c r="M608" s="2">
        <v>470</v>
      </c>
    </row>
    <row r="609" spans="1:256" s="17" customFormat="1" ht="12.75">
      <c r="A609" s="14"/>
      <c r="B609" s="329">
        <v>20000</v>
      </c>
      <c r="C609" s="105" t="s">
        <v>296</v>
      </c>
      <c r="D609" s="105" t="s">
        <v>279</v>
      </c>
      <c r="E609" s="105" t="s">
        <v>276</v>
      </c>
      <c r="F609" s="106" t="s">
        <v>297</v>
      </c>
      <c r="G609" s="382" t="s">
        <v>142</v>
      </c>
      <c r="H609" s="6">
        <f>H608-B609</f>
        <v>-80000</v>
      </c>
      <c r="I609" s="91">
        <f t="shared" si="26"/>
        <v>42.5531914893617</v>
      </c>
      <c r="K609" s="17" t="s">
        <v>298</v>
      </c>
      <c r="M609" s="2">
        <v>470</v>
      </c>
      <c r="IV609" s="29">
        <f>SUM(B609:IU609)</f>
        <v>-59487.44680851064</v>
      </c>
    </row>
    <row r="610" spans="1:13" s="81" customFormat="1" ht="12.75">
      <c r="A610" s="13"/>
      <c r="B610" s="280">
        <f>SUM(B605:B609)</f>
        <v>80000</v>
      </c>
      <c r="C610" s="13"/>
      <c r="D610" s="13"/>
      <c r="E610" s="13"/>
      <c r="F610" s="83"/>
      <c r="G610" s="127"/>
      <c r="H610" s="84">
        <v>0</v>
      </c>
      <c r="I610" s="80">
        <f t="shared" si="26"/>
        <v>170.2127659574468</v>
      </c>
      <c r="M610" s="2">
        <v>470</v>
      </c>
    </row>
    <row r="611" spans="2:13" ht="12.75">
      <c r="B611" s="270"/>
      <c r="D611" s="14"/>
      <c r="F611" s="45"/>
      <c r="H611" s="6">
        <f t="shared" si="27"/>
        <v>0</v>
      </c>
      <c r="I611" s="23">
        <f t="shared" si="26"/>
        <v>0</v>
      </c>
      <c r="M611" s="2">
        <v>470</v>
      </c>
    </row>
    <row r="612" spans="2:13" ht="12.75">
      <c r="B612" s="270"/>
      <c r="D612" s="14"/>
      <c r="F612" s="45"/>
      <c r="H612" s="6">
        <f t="shared" si="27"/>
        <v>0</v>
      </c>
      <c r="I612" s="23">
        <f t="shared" si="26"/>
        <v>0</v>
      </c>
      <c r="M612" s="2">
        <v>470</v>
      </c>
    </row>
    <row r="613" spans="2:13" ht="12.75">
      <c r="B613" s="270"/>
      <c r="D613" s="14"/>
      <c r="F613" s="45"/>
      <c r="H613" s="6">
        <f t="shared" si="27"/>
        <v>0</v>
      </c>
      <c r="I613" s="23">
        <f t="shared" si="26"/>
        <v>0</v>
      </c>
      <c r="M613" s="2">
        <v>470</v>
      </c>
    </row>
    <row r="614" spans="1:13" s="17" customFormat="1" ht="12.75">
      <c r="A614" s="14"/>
      <c r="B614" s="273">
        <v>180000</v>
      </c>
      <c r="C614" s="14" t="s">
        <v>39</v>
      </c>
      <c r="D614" s="14" t="s">
        <v>18</v>
      </c>
      <c r="E614" s="14"/>
      <c r="F614" s="97" t="s">
        <v>275</v>
      </c>
      <c r="G614" s="98" t="s">
        <v>142</v>
      </c>
      <c r="H614" s="29">
        <f t="shared" si="27"/>
        <v>-180000</v>
      </c>
      <c r="I614" s="91">
        <f>+B614/M614</f>
        <v>382.97872340425533</v>
      </c>
      <c r="M614" s="2">
        <v>470</v>
      </c>
    </row>
    <row r="615" spans="1:13" ht="12.75">
      <c r="A615" s="14"/>
      <c r="B615" s="397">
        <v>20000</v>
      </c>
      <c r="C615" s="1" t="s">
        <v>39</v>
      </c>
      <c r="D615" s="14" t="s">
        <v>18</v>
      </c>
      <c r="E615" s="1" t="s">
        <v>835</v>
      </c>
      <c r="F615" s="142"/>
      <c r="G615" s="124" t="s">
        <v>142</v>
      </c>
      <c r="H615" s="126">
        <f>H613-B615</f>
        <v>-20000</v>
      </c>
      <c r="I615" s="23">
        <f>+B615/M615</f>
        <v>42.5531914893617</v>
      </c>
      <c r="M615" s="2">
        <v>470</v>
      </c>
    </row>
    <row r="616" spans="1:13" ht="12.75">
      <c r="A616" s="14"/>
      <c r="B616" s="397">
        <v>20000</v>
      </c>
      <c r="C616" s="1" t="s">
        <v>105</v>
      </c>
      <c r="D616" s="14" t="s">
        <v>18</v>
      </c>
      <c r="E616" s="1" t="s">
        <v>835</v>
      </c>
      <c r="F616" s="142"/>
      <c r="G616" s="124" t="s">
        <v>142</v>
      </c>
      <c r="H616" s="126">
        <f>H614-B616</f>
        <v>-200000</v>
      </c>
      <c r="I616" s="23">
        <f>+B616/M616</f>
        <v>42.5531914893617</v>
      </c>
      <c r="M616" s="2">
        <v>470</v>
      </c>
    </row>
    <row r="617" spans="1:13" s="17" customFormat="1" ht="12.75">
      <c r="A617" s="14"/>
      <c r="B617" s="397">
        <v>130000</v>
      </c>
      <c r="C617" s="14" t="s">
        <v>105</v>
      </c>
      <c r="D617" s="14" t="s">
        <v>18</v>
      </c>
      <c r="E617" s="14"/>
      <c r="F617" s="97" t="s">
        <v>299</v>
      </c>
      <c r="G617" s="98" t="s">
        <v>142</v>
      </c>
      <c r="H617" s="29">
        <f>H614-B617</f>
        <v>-310000</v>
      </c>
      <c r="I617" s="91">
        <f>+B617/M617</f>
        <v>276.59574468085106</v>
      </c>
      <c r="M617" s="2">
        <v>470</v>
      </c>
    </row>
    <row r="618" spans="1:13" s="81" customFormat="1" ht="12.75">
      <c r="A618" s="13"/>
      <c r="B618" s="280">
        <f>SUM(B614:B617)</f>
        <v>350000</v>
      </c>
      <c r="C618" s="13" t="s">
        <v>278</v>
      </c>
      <c r="D618" s="13"/>
      <c r="E618" s="13"/>
      <c r="F618" s="83"/>
      <c r="G618" s="127"/>
      <c r="H618" s="84">
        <v>0</v>
      </c>
      <c r="I618" s="80">
        <f>+B618/M618</f>
        <v>744.6808510638298</v>
      </c>
      <c r="M618" s="2">
        <v>470</v>
      </c>
    </row>
    <row r="619" spans="2:13" ht="12.75">
      <c r="B619" s="32"/>
      <c r="C619" s="14"/>
      <c r="D619" s="14"/>
      <c r="E619" s="14"/>
      <c r="F619" s="30"/>
      <c r="H619" s="6">
        <v>0</v>
      </c>
      <c r="I619" s="23">
        <f t="shared" si="26"/>
        <v>0</v>
      </c>
      <c r="M619" s="2">
        <v>470</v>
      </c>
    </row>
    <row r="620" spans="2:13" ht="12.75">
      <c r="B620" s="41"/>
      <c r="D620" s="14"/>
      <c r="H620" s="6">
        <f>H619-B620</f>
        <v>0</v>
      </c>
      <c r="I620" s="23">
        <f t="shared" si="26"/>
        <v>0</v>
      </c>
      <c r="M620" s="2">
        <v>470</v>
      </c>
    </row>
    <row r="621" spans="2:13" ht="12.75">
      <c r="B621" s="32"/>
      <c r="D621" s="14"/>
      <c r="G621" s="124"/>
      <c r="H621" s="6">
        <f>H620-B621</f>
        <v>0</v>
      </c>
      <c r="I621" s="23">
        <f t="shared" si="26"/>
        <v>0</v>
      </c>
      <c r="M621" s="2">
        <v>470</v>
      </c>
    </row>
    <row r="622" spans="2:13" ht="12.75">
      <c r="B622" s="32"/>
      <c r="C622" s="33"/>
      <c r="D622" s="14"/>
      <c r="E622" s="33"/>
      <c r="G622" s="124"/>
      <c r="H622" s="6">
        <f>H621-B622</f>
        <v>0</v>
      </c>
      <c r="I622" s="23">
        <f t="shared" si="26"/>
        <v>0</v>
      </c>
      <c r="M622" s="2">
        <v>470</v>
      </c>
    </row>
    <row r="623" spans="1:13" ht="13.5" thickBot="1">
      <c r="A623" s="62"/>
      <c r="B623" s="63">
        <f>+B700+B707+B727+B845+B861+B887+B895+B907+B912+B930</f>
        <v>1948070</v>
      </c>
      <c r="C623" s="65"/>
      <c r="D623" s="108" t="s">
        <v>300</v>
      </c>
      <c r="E623" s="62"/>
      <c r="F623" s="109"/>
      <c r="G623" s="67"/>
      <c r="H623" s="68"/>
      <c r="I623" s="69">
        <f>+B623/M623</f>
        <v>4144.829787234043</v>
      </c>
      <c r="J623" s="70"/>
      <c r="K623" s="70"/>
      <c r="L623" s="70"/>
      <c r="M623" s="2">
        <v>470</v>
      </c>
    </row>
    <row r="624" spans="2:13" ht="12.75">
      <c r="B624" s="32"/>
      <c r="C624" s="14"/>
      <c r="D624" s="14"/>
      <c r="E624" s="14"/>
      <c r="G624" s="98"/>
      <c r="H624" s="6">
        <f>H623-B624</f>
        <v>0</v>
      </c>
      <c r="I624" s="23">
        <f>+B624/M624</f>
        <v>0</v>
      </c>
      <c r="M624" s="2">
        <v>470</v>
      </c>
    </row>
    <row r="625" spans="1:13" s="17" customFormat="1" ht="12.75">
      <c r="A625" s="14"/>
      <c r="B625" s="32"/>
      <c r="C625" s="14"/>
      <c r="D625" s="14"/>
      <c r="E625" s="14"/>
      <c r="F625" s="27"/>
      <c r="G625" s="98"/>
      <c r="H625" s="6">
        <f>H624-B625</f>
        <v>0</v>
      </c>
      <c r="I625" s="23">
        <f>+B625/M625</f>
        <v>0</v>
      </c>
      <c r="K625"/>
      <c r="M625" s="2">
        <v>470</v>
      </c>
    </row>
    <row r="626" spans="2:13" ht="12.75">
      <c r="B626" s="318">
        <v>5000</v>
      </c>
      <c r="C626" s="14" t="s">
        <v>35</v>
      </c>
      <c r="D626" s="1" t="s">
        <v>300</v>
      </c>
      <c r="E626" s="1" t="s">
        <v>301</v>
      </c>
      <c r="F626" s="61" t="s">
        <v>302</v>
      </c>
      <c r="G626" s="61" t="s">
        <v>38</v>
      </c>
      <c r="H626" s="6">
        <f aca="true" t="shared" si="28" ref="H626:H689">H625-B626</f>
        <v>-5000</v>
      </c>
      <c r="I626" s="23">
        <f aca="true" t="shared" si="29" ref="I626:I689">+B626/M626</f>
        <v>10.638297872340425</v>
      </c>
      <c r="K626" t="s">
        <v>35</v>
      </c>
      <c r="M626" s="2">
        <v>470</v>
      </c>
    </row>
    <row r="627" spans="2:13" ht="12.75">
      <c r="B627" s="318">
        <v>5000</v>
      </c>
      <c r="C627" s="14" t="s">
        <v>35</v>
      </c>
      <c r="D627" s="1" t="s">
        <v>300</v>
      </c>
      <c r="E627" s="1" t="s">
        <v>301</v>
      </c>
      <c r="F627" s="61" t="s">
        <v>303</v>
      </c>
      <c r="G627" s="61" t="s">
        <v>42</v>
      </c>
      <c r="H627" s="6">
        <f t="shared" si="28"/>
        <v>-10000</v>
      </c>
      <c r="I627" s="23">
        <f t="shared" si="29"/>
        <v>10.638297872340425</v>
      </c>
      <c r="K627" t="s">
        <v>35</v>
      </c>
      <c r="M627" s="2">
        <v>470</v>
      </c>
    </row>
    <row r="628" spans="2:13" ht="12.75">
      <c r="B628" s="318">
        <v>5000</v>
      </c>
      <c r="C628" s="14" t="s">
        <v>35</v>
      </c>
      <c r="D628" s="1" t="s">
        <v>300</v>
      </c>
      <c r="E628" s="1" t="s">
        <v>301</v>
      </c>
      <c r="F628" s="61" t="s">
        <v>304</v>
      </c>
      <c r="G628" s="61" t="s">
        <v>91</v>
      </c>
      <c r="H628" s="6">
        <f t="shared" si="28"/>
        <v>-15000</v>
      </c>
      <c r="I628" s="23">
        <f t="shared" si="29"/>
        <v>10.638297872340425</v>
      </c>
      <c r="K628" t="s">
        <v>35</v>
      </c>
      <c r="M628" s="2">
        <v>470</v>
      </c>
    </row>
    <row r="629" spans="2:14" ht="12.75">
      <c r="B629" s="318">
        <v>5000</v>
      </c>
      <c r="C629" s="14" t="s">
        <v>35</v>
      </c>
      <c r="D629" s="1" t="s">
        <v>300</v>
      </c>
      <c r="E629" s="1" t="s">
        <v>301</v>
      </c>
      <c r="F629" s="61" t="s">
        <v>305</v>
      </c>
      <c r="G629" s="61" t="s">
        <v>93</v>
      </c>
      <c r="H629" s="6">
        <f t="shared" si="28"/>
        <v>-20000</v>
      </c>
      <c r="I629" s="23">
        <f t="shared" si="29"/>
        <v>10.638297872340425</v>
      </c>
      <c r="K629" t="s">
        <v>35</v>
      </c>
      <c r="M629" s="2">
        <v>470</v>
      </c>
      <c r="N629" s="39"/>
    </row>
    <row r="630" spans="2:13" ht="12.75">
      <c r="B630" s="318">
        <v>3000</v>
      </c>
      <c r="C630" s="14" t="s">
        <v>35</v>
      </c>
      <c r="D630" s="1" t="s">
        <v>300</v>
      </c>
      <c r="E630" s="1" t="s">
        <v>301</v>
      </c>
      <c r="F630" s="27" t="s">
        <v>306</v>
      </c>
      <c r="G630" s="61" t="s">
        <v>95</v>
      </c>
      <c r="H630" s="6">
        <f t="shared" si="28"/>
        <v>-23000</v>
      </c>
      <c r="I630" s="23">
        <f t="shared" si="29"/>
        <v>6.382978723404255</v>
      </c>
      <c r="K630" t="s">
        <v>35</v>
      </c>
      <c r="M630" s="2">
        <v>470</v>
      </c>
    </row>
    <row r="631" spans="2:13" ht="12.75">
      <c r="B631" s="318">
        <v>3000</v>
      </c>
      <c r="C631" s="14" t="s">
        <v>35</v>
      </c>
      <c r="D631" s="1" t="s">
        <v>300</v>
      </c>
      <c r="E631" s="1" t="s">
        <v>301</v>
      </c>
      <c r="F631" s="27" t="s">
        <v>307</v>
      </c>
      <c r="G631" s="61" t="s">
        <v>109</v>
      </c>
      <c r="H631" s="6">
        <f t="shared" si="28"/>
        <v>-26000</v>
      </c>
      <c r="I631" s="23">
        <f t="shared" si="29"/>
        <v>6.382978723404255</v>
      </c>
      <c r="K631" t="s">
        <v>35</v>
      </c>
      <c r="M631" s="2">
        <v>470</v>
      </c>
    </row>
    <row r="632" spans="2:13" ht="12.75">
      <c r="B632" s="318">
        <v>2500</v>
      </c>
      <c r="C632" s="14" t="s">
        <v>35</v>
      </c>
      <c r="D632" s="1" t="s">
        <v>300</v>
      </c>
      <c r="E632" s="1" t="s">
        <v>301</v>
      </c>
      <c r="F632" s="27" t="s">
        <v>308</v>
      </c>
      <c r="G632" s="61" t="s">
        <v>112</v>
      </c>
      <c r="H632" s="6">
        <f t="shared" si="28"/>
        <v>-28500</v>
      </c>
      <c r="I632" s="23">
        <f t="shared" si="29"/>
        <v>5.319148936170213</v>
      </c>
      <c r="K632" t="s">
        <v>35</v>
      </c>
      <c r="M632" s="2">
        <v>470</v>
      </c>
    </row>
    <row r="633" spans="2:13" ht="12.75">
      <c r="B633" s="318">
        <v>5000</v>
      </c>
      <c r="C633" s="14" t="s">
        <v>35</v>
      </c>
      <c r="D633" s="1" t="s">
        <v>300</v>
      </c>
      <c r="E633" s="1" t="s">
        <v>301</v>
      </c>
      <c r="F633" s="27" t="s">
        <v>309</v>
      </c>
      <c r="G633" s="61" t="s">
        <v>114</v>
      </c>
      <c r="H633" s="6">
        <f t="shared" si="28"/>
        <v>-33500</v>
      </c>
      <c r="I633" s="23">
        <f t="shared" si="29"/>
        <v>10.638297872340425</v>
      </c>
      <c r="K633" t="s">
        <v>35</v>
      </c>
      <c r="M633" s="2">
        <v>470</v>
      </c>
    </row>
    <row r="634" spans="2:13" ht="12.75">
      <c r="B634" s="318">
        <v>5000</v>
      </c>
      <c r="C634" s="14" t="s">
        <v>35</v>
      </c>
      <c r="D634" s="1" t="s">
        <v>300</v>
      </c>
      <c r="E634" s="1" t="s">
        <v>301</v>
      </c>
      <c r="F634" s="27" t="s">
        <v>310</v>
      </c>
      <c r="G634" s="61" t="s">
        <v>162</v>
      </c>
      <c r="H634" s="6">
        <f t="shared" si="28"/>
        <v>-38500</v>
      </c>
      <c r="I634" s="23">
        <f t="shared" si="29"/>
        <v>10.638297872340425</v>
      </c>
      <c r="K634" t="s">
        <v>35</v>
      </c>
      <c r="M634" s="2">
        <v>470</v>
      </c>
    </row>
    <row r="635" spans="2:13" ht="12.75">
      <c r="B635" s="318">
        <v>5000</v>
      </c>
      <c r="C635" s="14" t="s">
        <v>35</v>
      </c>
      <c r="D635" s="1" t="s">
        <v>300</v>
      </c>
      <c r="E635" s="1" t="s">
        <v>301</v>
      </c>
      <c r="F635" s="27" t="s">
        <v>311</v>
      </c>
      <c r="G635" s="61" t="s">
        <v>153</v>
      </c>
      <c r="H635" s="6">
        <f t="shared" si="28"/>
        <v>-43500</v>
      </c>
      <c r="I635" s="23">
        <f t="shared" si="29"/>
        <v>10.638297872340425</v>
      </c>
      <c r="K635" t="s">
        <v>35</v>
      </c>
      <c r="M635" s="2">
        <v>470</v>
      </c>
    </row>
    <row r="636" spans="2:13" ht="12.75">
      <c r="B636" s="318">
        <v>8000</v>
      </c>
      <c r="C636" s="14" t="s">
        <v>35</v>
      </c>
      <c r="D636" s="1" t="s">
        <v>300</v>
      </c>
      <c r="E636" s="1" t="s">
        <v>301</v>
      </c>
      <c r="F636" s="27" t="s">
        <v>312</v>
      </c>
      <c r="G636" s="61" t="s">
        <v>172</v>
      </c>
      <c r="H636" s="6">
        <f t="shared" si="28"/>
        <v>-51500</v>
      </c>
      <c r="I636" s="23">
        <f t="shared" si="29"/>
        <v>17.02127659574468</v>
      </c>
      <c r="K636" t="s">
        <v>35</v>
      </c>
      <c r="M636" s="2">
        <v>470</v>
      </c>
    </row>
    <row r="637" spans="2:13" ht="12.75">
      <c r="B637" s="318">
        <v>5000</v>
      </c>
      <c r="C637" s="14" t="s">
        <v>35</v>
      </c>
      <c r="D637" s="1" t="s">
        <v>300</v>
      </c>
      <c r="E637" s="1" t="s">
        <v>301</v>
      </c>
      <c r="F637" s="27" t="s">
        <v>313</v>
      </c>
      <c r="G637" s="61" t="s">
        <v>231</v>
      </c>
      <c r="H637" s="6">
        <f t="shared" si="28"/>
        <v>-56500</v>
      </c>
      <c r="I637" s="23">
        <f t="shared" si="29"/>
        <v>10.638297872340425</v>
      </c>
      <c r="K637" t="s">
        <v>35</v>
      </c>
      <c r="M637" s="2">
        <v>470</v>
      </c>
    </row>
    <row r="638" spans="2:13" ht="12.75">
      <c r="B638" s="318">
        <v>2000</v>
      </c>
      <c r="C638" s="14" t="s">
        <v>35</v>
      </c>
      <c r="D638" s="1" t="s">
        <v>300</v>
      </c>
      <c r="E638" s="1" t="s">
        <v>301</v>
      </c>
      <c r="F638" s="27" t="s">
        <v>314</v>
      </c>
      <c r="G638" s="61" t="s">
        <v>212</v>
      </c>
      <c r="H638" s="6">
        <f t="shared" si="28"/>
        <v>-58500</v>
      </c>
      <c r="I638" s="23">
        <f t="shared" si="29"/>
        <v>4.25531914893617</v>
      </c>
      <c r="K638" t="s">
        <v>35</v>
      </c>
      <c r="M638" s="2">
        <v>470</v>
      </c>
    </row>
    <row r="639" spans="2:13" ht="12.75">
      <c r="B639" s="318">
        <v>2000</v>
      </c>
      <c r="C639" s="14" t="s">
        <v>35</v>
      </c>
      <c r="D639" s="1" t="s">
        <v>300</v>
      </c>
      <c r="E639" s="1" t="s">
        <v>301</v>
      </c>
      <c r="F639" s="27" t="s">
        <v>315</v>
      </c>
      <c r="G639" s="61" t="s">
        <v>217</v>
      </c>
      <c r="H639" s="6">
        <f t="shared" si="28"/>
        <v>-60500</v>
      </c>
      <c r="I639" s="23">
        <f t="shared" si="29"/>
        <v>4.25531914893617</v>
      </c>
      <c r="K639" t="s">
        <v>35</v>
      </c>
      <c r="M639" s="2">
        <v>470</v>
      </c>
    </row>
    <row r="640" spans="2:13" ht="12.75">
      <c r="B640" s="318">
        <v>2000</v>
      </c>
      <c r="C640" s="14" t="s">
        <v>35</v>
      </c>
      <c r="D640" s="1" t="s">
        <v>300</v>
      </c>
      <c r="E640" s="1" t="s">
        <v>301</v>
      </c>
      <c r="F640" s="27" t="s">
        <v>316</v>
      </c>
      <c r="G640" s="61" t="s">
        <v>224</v>
      </c>
      <c r="H640" s="6">
        <f t="shared" si="28"/>
        <v>-62500</v>
      </c>
      <c r="I640" s="23">
        <f t="shared" si="29"/>
        <v>4.25531914893617</v>
      </c>
      <c r="K640" t="s">
        <v>35</v>
      </c>
      <c r="M640" s="2">
        <v>470</v>
      </c>
    </row>
    <row r="641" spans="2:13" ht="12.75">
      <c r="B641" s="318">
        <v>2000</v>
      </c>
      <c r="C641" s="14" t="s">
        <v>35</v>
      </c>
      <c r="D641" s="1" t="s">
        <v>300</v>
      </c>
      <c r="E641" s="1" t="s">
        <v>301</v>
      </c>
      <c r="F641" s="27" t="s">
        <v>317</v>
      </c>
      <c r="G641" s="61" t="s">
        <v>239</v>
      </c>
      <c r="H641" s="6">
        <f t="shared" si="28"/>
        <v>-64500</v>
      </c>
      <c r="I641" s="23">
        <f t="shared" si="29"/>
        <v>4.25531914893617</v>
      </c>
      <c r="K641" t="s">
        <v>35</v>
      </c>
      <c r="M641" s="2">
        <v>470</v>
      </c>
    </row>
    <row r="642" spans="2:13" ht="12.75">
      <c r="B642" s="318">
        <v>2000</v>
      </c>
      <c r="C642" s="14" t="s">
        <v>35</v>
      </c>
      <c r="D642" s="1" t="s">
        <v>300</v>
      </c>
      <c r="E642" s="1" t="s">
        <v>301</v>
      </c>
      <c r="F642" s="27" t="s">
        <v>318</v>
      </c>
      <c r="G642" s="61" t="s">
        <v>242</v>
      </c>
      <c r="H642" s="6">
        <f t="shared" si="28"/>
        <v>-66500</v>
      </c>
      <c r="I642" s="23">
        <f t="shared" si="29"/>
        <v>4.25531914893617</v>
      </c>
      <c r="K642" t="s">
        <v>35</v>
      </c>
      <c r="M642" s="2">
        <v>470</v>
      </c>
    </row>
    <row r="643" spans="2:13" ht="12.75">
      <c r="B643" s="318">
        <v>3000</v>
      </c>
      <c r="C643" s="14" t="s">
        <v>35</v>
      </c>
      <c r="D643" s="1" t="s">
        <v>300</v>
      </c>
      <c r="E643" s="1" t="s">
        <v>301</v>
      </c>
      <c r="F643" s="27" t="s">
        <v>319</v>
      </c>
      <c r="G643" s="61" t="s">
        <v>265</v>
      </c>
      <c r="H643" s="6">
        <f t="shared" si="28"/>
        <v>-69500</v>
      </c>
      <c r="I643" s="23">
        <f t="shared" si="29"/>
        <v>6.382978723404255</v>
      </c>
      <c r="K643" t="s">
        <v>35</v>
      </c>
      <c r="M643" s="2">
        <v>470</v>
      </c>
    </row>
    <row r="644" spans="2:13" ht="12.75">
      <c r="B644" s="318">
        <v>2000</v>
      </c>
      <c r="C644" s="14" t="s">
        <v>35</v>
      </c>
      <c r="D644" s="1" t="s">
        <v>300</v>
      </c>
      <c r="E644" s="1" t="s">
        <v>301</v>
      </c>
      <c r="F644" s="27" t="s">
        <v>320</v>
      </c>
      <c r="G644" s="61" t="s">
        <v>273</v>
      </c>
      <c r="H644" s="6">
        <f t="shared" si="28"/>
        <v>-71500</v>
      </c>
      <c r="I644" s="23">
        <f t="shared" si="29"/>
        <v>4.25531914893617</v>
      </c>
      <c r="K644" t="s">
        <v>35</v>
      </c>
      <c r="M644" s="2">
        <v>470</v>
      </c>
    </row>
    <row r="645" spans="2:13" ht="12.75">
      <c r="B645" s="318">
        <v>5000</v>
      </c>
      <c r="C645" s="14" t="s">
        <v>35</v>
      </c>
      <c r="D645" s="1" t="s">
        <v>300</v>
      </c>
      <c r="E645" s="1" t="s">
        <v>301</v>
      </c>
      <c r="F645" s="27" t="s">
        <v>321</v>
      </c>
      <c r="G645" s="61" t="s">
        <v>142</v>
      </c>
      <c r="H645" s="6">
        <f t="shared" si="28"/>
        <v>-76500</v>
      </c>
      <c r="I645" s="23">
        <f t="shared" si="29"/>
        <v>10.638297872340425</v>
      </c>
      <c r="K645" t="s">
        <v>35</v>
      </c>
      <c r="M645" s="2">
        <v>470</v>
      </c>
    </row>
    <row r="646" spans="2:13" ht="12.75">
      <c r="B646" s="318">
        <v>3000</v>
      </c>
      <c r="C646" s="14" t="s">
        <v>35</v>
      </c>
      <c r="D646" s="1" t="s">
        <v>300</v>
      </c>
      <c r="E646" s="1" t="s">
        <v>301</v>
      </c>
      <c r="F646" s="27" t="s">
        <v>322</v>
      </c>
      <c r="G646" s="61" t="s">
        <v>268</v>
      </c>
      <c r="H646" s="6">
        <f t="shared" si="28"/>
        <v>-79500</v>
      </c>
      <c r="I646" s="23">
        <f t="shared" si="29"/>
        <v>6.382978723404255</v>
      </c>
      <c r="K646" t="s">
        <v>35</v>
      </c>
      <c r="M646" s="2">
        <v>470</v>
      </c>
    </row>
    <row r="647" spans="2:13" ht="12.75">
      <c r="B647" s="318">
        <v>2500</v>
      </c>
      <c r="C647" s="14" t="s">
        <v>35</v>
      </c>
      <c r="D647" s="1" t="s">
        <v>300</v>
      </c>
      <c r="E647" s="1" t="s">
        <v>323</v>
      </c>
      <c r="F647" s="61" t="s">
        <v>324</v>
      </c>
      <c r="G647" s="61" t="s">
        <v>42</v>
      </c>
      <c r="H647" s="6">
        <f t="shared" si="28"/>
        <v>-82000</v>
      </c>
      <c r="I647" s="23">
        <f t="shared" si="29"/>
        <v>5.319148936170213</v>
      </c>
      <c r="K647" t="s">
        <v>35</v>
      </c>
      <c r="M647" s="2">
        <v>470</v>
      </c>
    </row>
    <row r="648" spans="2:13" ht="12.75">
      <c r="B648" s="318">
        <v>2500</v>
      </c>
      <c r="C648" s="14" t="s">
        <v>35</v>
      </c>
      <c r="D648" s="1" t="s">
        <v>300</v>
      </c>
      <c r="E648" s="1" t="s">
        <v>323</v>
      </c>
      <c r="F648" s="61" t="s">
        <v>325</v>
      </c>
      <c r="G648" s="61" t="s">
        <v>91</v>
      </c>
      <c r="H648" s="6">
        <f t="shared" si="28"/>
        <v>-84500</v>
      </c>
      <c r="I648" s="23">
        <f t="shared" si="29"/>
        <v>5.319148936170213</v>
      </c>
      <c r="K648" t="s">
        <v>35</v>
      </c>
      <c r="M648" s="2">
        <v>470</v>
      </c>
    </row>
    <row r="649" spans="2:13" ht="12.75">
      <c r="B649" s="318">
        <v>2500</v>
      </c>
      <c r="C649" s="14" t="s">
        <v>35</v>
      </c>
      <c r="D649" s="1" t="s">
        <v>300</v>
      </c>
      <c r="E649" s="1" t="s">
        <v>323</v>
      </c>
      <c r="F649" s="61" t="s">
        <v>326</v>
      </c>
      <c r="G649" s="61" t="s">
        <v>93</v>
      </c>
      <c r="H649" s="6">
        <f t="shared" si="28"/>
        <v>-87000</v>
      </c>
      <c r="I649" s="23">
        <f t="shared" si="29"/>
        <v>5.319148936170213</v>
      </c>
      <c r="K649" t="s">
        <v>35</v>
      </c>
      <c r="M649" s="2">
        <v>470</v>
      </c>
    </row>
    <row r="650" spans="2:13" ht="12.75">
      <c r="B650" s="318">
        <v>2500</v>
      </c>
      <c r="C650" s="14" t="s">
        <v>35</v>
      </c>
      <c r="D650" s="1" t="s">
        <v>300</v>
      </c>
      <c r="E650" s="1" t="s">
        <v>323</v>
      </c>
      <c r="F650" s="27" t="s">
        <v>327</v>
      </c>
      <c r="G650" s="61" t="s">
        <v>95</v>
      </c>
      <c r="H650" s="6">
        <f t="shared" si="28"/>
        <v>-89500</v>
      </c>
      <c r="I650" s="23">
        <f t="shared" si="29"/>
        <v>5.319148936170213</v>
      </c>
      <c r="K650" t="s">
        <v>35</v>
      </c>
      <c r="M650" s="2">
        <v>470</v>
      </c>
    </row>
    <row r="651" spans="2:13" ht="12.75">
      <c r="B651" s="226">
        <v>5000</v>
      </c>
      <c r="C651" s="14" t="s">
        <v>35</v>
      </c>
      <c r="D651" s="1" t="s">
        <v>300</v>
      </c>
      <c r="E651" s="1" t="s">
        <v>323</v>
      </c>
      <c r="F651" s="27" t="s">
        <v>328</v>
      </c>
      <c r="G651" s="61" t="s">
        <v>109</v>
      </c>
      <c r="H651" s="6">
        <f t="shared" si="28"/>
        <v>-94500</v>
      </c>
      <c r="I651" s="23">
        <f t="shared" si="29"/>
        <v>10.638297872340425</v>
      </c>
      <c r="K651" t="s">
        <v>35</v>
      </c>
      <c r="M651" s="2">
        <v>470</v>
      </c>
    </row>
    <row r="652" spans="2:13" ht="12.75">
      <c r="B652" s="318">
        <v>2500</v>
      </c>
      <c r="C652" s="14" t="s">
        <v>35</v>
      </c>
      <c r="D652" s="1" t="s">
        <v>300</v>
      </c>
      <c r="E652" s="1" t="s">
        <v>323</v>
      </c>
      <c r="F652" s="27" t="s">
        <v>329</v>
      </c>
      <c r="G652" s="61" t="s">
        <v>112</v>
      </c>
      <c r="H652" s="6">
        <f t="shared" si="28"/>
        <v>-97000</v>
      </c>
      <c r="I652" s="23">
        <f t="shared" si="29"/>
        <v>5.319148936170213</v>
      </c>
      <c r="K652" t="s">
        <v>35</v>
      </c>
      <c r="M652" s="2">
        <v>470</v>
      </c>
    </row>
    <row r="653" spans="1:13" s="17" customFormat="1" ht="12.75">
      <c r="A653" s="14"/>
      <c r="B653" s="226">
        <v>2500</v>
      </c>
      <c r="C653" s="14" t="s">
        <v>35</v>
      </c>
      <c r="D653" s="14" t="s">
        <v>300</v>
      </c>
      <c r="E653" s="14" t="s">
        <v>323</v>
      </c>
      <c r="F653" s="30" t="s">
        <v>330</v>
      </c>
      <c r="G653" s="98" t="s">
        <v>114</v>
      </c>
      <c r="H653" s="29">
        <f t="shared" si="28"/>
        <v>-99500</v>
      </c>
      <c r="I653" s="91">
        <f t="shared" si="29"/>
        <v>5.319148936170213</v>
      </c>
      <c r="K653" s="17" t="s">
        <v>35</v>
      </c>
      <c r="M653" s="2">
        <v>470</v>
      </c>
    </row>
    <row r="654" spans="2:13" ht="12.75">
      <c r="B654" s="318">
        <v>2500</v>
      </c>
      <c r="C654" s="14" t="s">
        <v>35</v>
      </c>
      <c r="D654" s="1" t="s">
        <v>300</v>
      </c>
      <c r="E654" s="1" t="s">
        <v>323</v>
      </c>
      <c r="F654" s="27" t="s">
        <v>331</v>
      </c>
      <c r="G654" s="61" t="s">
        <v>162</v>
      </c>
      <c r="H654" s="29">
        <f t="shared" si="28"/>
        <v>-102000</v>
      </c>
      <c r="I654" s="23">
        <f t="shared" si="29"/>
        <v>5.319148936170213</v>
      </c>
      <c r="K654" t="s">
        <v>35</v>
      </c>
      <c r="M654" s="2">
        <v>470</v>
      </c>
    </row>
    <row r="655" spans="2:13" ht="12.75">
      <c r="B655" s="318">
        <v>2500</v>
      </c>
      <c r="C655" s="14" t="s">
        <v>35</v>
      </c>
      <c r="D655" s="1" t="s">
        <v>300</v>
      </c>
      <c r="E655" s="1" t="s">
        <v>323</v>
      </c>
      <c r="F655" s="27" t="s">
        <v>332</v>
      </c>
      <c r="G655" s="61" t="s">
        <v>153</v>
      </c>
      <c r="H655" s="29">
        <f t="shared" si="28"/>
        <v>-104500</v>
      </c>
      <c r="I655" s="23">
        <f t="shared" si="29"/>
        <v>5.319148936170213</v>
      </c>
      <c r="K655" t="s">
        <v>35</v>
      </c>
      <c r="M655" s="2">
        <v>470</v>
      </c>
    </row>
    <row r="656" spans="2:13" ht="12.75">
      <c r="B656" s="318">
        <v>2500</v>
      </c>
      <c r="C656" s="14" t="s">
        <v>35</v>
      </c>
      <c r="D656" s="1" t="s">
        <v>300</v>
      </c>
      <c r="E656" s="1" t="s">
        <v>323</v>
      </c>
      <c r="F656" s="27" t="s">
        <v>333</v>
      </c>
      <c r="G656" s="61" t="s">
        <v>172</v>
      </c>
      <c r="H656" s="6">
        <f t="shared" si="28"/>
        <v>-107000</v>
      </c>
      <c r="I656" s="23">
        <f t="shared" si="29"/>
        <v>5.319148936170213</v>
      </c>
      <c r="K656" t="s">
        <v>35</v>
      </c>
      <c r="M656" s="2">
        <v>470</v>
      </c>
    </row>
    <row r="657" spans="2:13" ht="12.75">
      <c r="B657" s="318">
        <v>2500</v>
      </c>
      <c r="C657" s="14" t="s">
        <v>35</v>
      </c>
      <c r="D657" s="1" t="s">
        <v>300</v>
      </c>
      <c r="E657" s="1" t="s">
        <v>323</v>
      </c>
      <c r="F657" s="27" t="s">
        <v>334</v>
      </c>
      <c r="G657" s="61" t="s">
        <v>231</v>
      </c>
      <c r="H657" s="6">
        <f t="shared" si="28"/>
        <v>-109500</v>
      </c>
      <c r="I657" s="23">
        <f t="shared" si="29"/>
        <v>5.319148936170213</v>
      </c>
      <c r="K657" t="s">
        <v>35</v>
      </c>
      <c r="M657" s="2">
        <v>470</v>
      </c>
    </row>
    <row r="658" spans="2:13" ht="12.75">
      <c r="B658" s="318">
        <v>2500</v>
      </c>
      <c r="C658" s="14" t="s">
        <v>35</v>
      </c>
      <c r="D658" s="1" t="s">
        <v>300</v>
      </c>
      <c r="E658" s="1" t="s">
        <v>323</v>
      </c>
      <c r="F658" s="27" t="s">
        <v>335</v>
      </c>
      <c r="G658" s="61" t="s">
        <v>217</v>
      </c>
      <c r="H658" s="6">
        <f t="shared" si="28"/>
        <v>-112000</v>
      </c>
      <c r="I658" s="23">
        <f t="shared" si="29"/>
        <v>5.319148936170213</v>
      </c>
      <c r="K658" t="s">
        <v>35</v>
      </c>
      <c r="M658" s="2">
        <v>470</v>
      </c>
    </row>
    <row r="659" spans="2:13" ht="12.75">
      <c r="B659" s="318">
        <v>2500</v>
      </c>
      <c r="C659" s="14" t="s">
        <v>35</v>
      </c>
      <c r="D659" s="1" t="s">
        <v>300</v>
      </c>
      <c r="E659" s="1" t="s">
        <v>323</v>
      </c>
      <c r="F659" s="27" t="s">
        <v>336</v>
      </c>
      <c r="G659" s="61" t="s">
        <v>242</v>
      </c>
      <c r="H659" s="6">
        <f t="shared" si="28"/>
        <v>-114500</v>
      </c>
      <c r="I659" s="23">
        <f t="shared" si="29"/>
        <v>5.319148936170213</v>
      </c>
      <c r="K659" t="s">
        <v>35</v>
      </c>
      <c r="M659" s="2">
        <v>470</v>
      </c>
    </row>
    <row r="660" spans="2:13" ht="12.75">
      <c r="B660" s="318">
        <v>2500</v>
      </c>
      <c r="C660" s="14" t="s">
        <v>35</v>
      </c>
      <c r="D660" s="1" t="s">
        <v>300</v>
      </c>
      <c r="E660" s="1" t="s">
        <v>323</v>
      </c>
      <c r="F660" s="27" t="s">
        <v>337</v>
      </c>
      <c r="G660" s="61" t="s">
        <v>142</v>
      </c>
      <c r="H660" s="6">
        <f t="shared" si="28"/>
        <v>-117000</v>
      </c>
      <c r="I660" s="23">
        <f t="shared" si="29"/>
        <v>5.319148936170213</v>
      </c>
      <c r="K660" t="s">
        <v>35</v>
      </c>
      <c r="M660" s="2">
        <v>470</v>
      </c>
    </row>
    <row r="661" spans="2:13" ht="12.75">
      <c r="B661" s="318">
        <v>2500</v>
      </c>
      <c r="C661" s="1" t="s">
        <v>35</v>
      </c>
      <c r="D661" s="1" t="s">
        <v>300</v>
      </c>
      <c r="E661" s="1" t="s">
        <v>323</v>
      </c>
      <c r="F661" s="27" t="s">
        <v>338</v>
      </c>
      <c r="G661" s="61" t="s">
        <v>268</v>
      </c>
      <c r="H661" s="6">
        <f t="shared" si="28"/>
        <v>-119500</v>
      </c>
      <c r="I661" s="23">
        <f t="shared" si="29"/>
        <v>5.319148936170213</v>
      </c>
      <c r="K661" t="s">
        <v>35</v>
      </c>
      <c r="M661" s="2">
        <v>470</v>
      </c>
    </row>
    <row r="662" spans="2:13" ht="12.75">
      <c r="B662" s="318">
        <v>2500</v>
      </c>
      <c r="C662" s="14" t="s">
        <v>35</v>
      </c>
      <c r="D662" s="1" t="s">
        <v>300</v>
      </c>
      <c r="E662" s="1" t="s">
        <v>339</v>
      </c>
      <c r="F662" s="61" t="s">
        <v>340</v>
      </c>
      <c r="G662" s="61" t="s">
        <v>42</v>
      </c>
      <c r="H662" s="6">
        <f t="shared" si="28"/>
        <v>-122000</v>
      </c>
      <c r="I662" s="23">
        <f t="shared" si="29"/>
        <v>5.319148936170213</v>
      </c>
      <c r="K662" t="s">
        <v>35</v>
      </c>
      <c r="M662" s="2">
        <v>470</v>
      </c>
    </row>
    <row r="663" spans="2:13" ht="12.75">
      <c r="B663" s="318">
        <v>2500</v>
      </c>
      <c r="C663" s="14" t="s">
        <v>35</v>
      </c>
      <c r="D663" s="1" t="s">
        <v>300</v>
      </c>
      <c r="E663" s="1" t="s">
        <v>339</v>
      </c>
      <c r="F663" s="61" t="s">
        <v>341</v>
      </c>
      <c r="G663" s="61" t="s">
        <v>91</v>
      </c>
      <c r="H663" s="6">
        <f t="shared" si="28"/>
        <v>-124500</v>
      </c>
      <c r="I663" s="23">
        <f t="shared" si="29"/>
        <v>5.319148936170213</v>
      </c>
      <c r="K663" t="s">
        <v>35</v>
      </c>
      <c r="M663" s="2">
        <v>470</v>
      </c>
    </row>
    <row r="664" spans="2:13" ht="12.75">
      <c r="B664" s="318">
        <v>2500</v>
      </c>
      <c r="C664" s="14" t="s">
        <v>35</v>
      </c>
      <c r="D664" s="1" t="s">
        <v>300</v>
      </c>
      <c r="E664" s="1" t="s">
        <v>339</v>
      </c>
      <c r="F664" s="61" t="s">
        <v>342</v>
      </c>
      <c r="G664" s="61" t="s">
        <v>93</v>
      </c>
      <c r="H664" s="6">
        <f t="shared" si="28"/>
        <v>-127000</v>
      </c>
      <c r="I664" s="23">
        <f t="shared" si="29"/>
        <v>5.319148936170213</v>
      </c>
      <c r="K664" t="s">
        <v>35</v>
      </c>
      <c r="M664" s="2">
        <v>470</v>
      </c>
    </row>
    <row r="665" spans="2:13" ht="12.75">
      <c r="B665" s="318">
        <v>2500</v>
      </c>
      <c r="C665" s="14" t="s">
        <v>35</v>
      </c>
      <c r="D665" s="14" t="s">
        <v>300</v>
      </c>
      <c r="E665" s="1" t="s">
        <v>339</v>
      </c>
      <c r="F665" s="27" t="s">
        <v>343</v>
      </c>
      <c r="G665" s="61" t="s">
        <v>95</v>
      </c>
      <c r="H665" s="6">
        <f t="shared" si="28"/>
        <v>-129500</v>
      </c>
      <c r="I665" s="23">
        <f t="shared" si="29"/>
        <v>5.319148936170213</v>
      </c>
      <c r="K665" t="s">
        <v>35</v>
      </c>
      <c r="M665" s="2">
        <v>470</v>
      </c>
    </row>
    <row r="666" spans="2:13" ht="12.75">
      <c r="B666" s="320">
        <v>2500</v>
      </c>
      <c r="C666" s="14" t="s">
        <v>35</v>
      </c>
      <c r="D666" s="1" t="s">
        <v>300</v>
      </c>
      <c r="E666" s="1" t="s">
        <v>339</v>
      </c>
      <c r="F666" s="27" t="s">
        <v>344</v>
      </c>
      <c r="G666" s="61" t="s">
        <v>109</v>
      </c>
      <c r="H666" s="6">
        <f t="shared" si="28"/>
        <v>-132000</v>
      </c>
      <c r="I666" s="23">
        <f t="shared" si="29"/>
        <v>5.319148936170213</v>
      </c>
      <c r="K666" t="s">
        <v>35</v>
      </c>
      <c r="M666" s="2">
        <v>470</v>
      </c>
    </row>
    <row r="667" spans="2:13" ht="12.75">
      <c r="B667" s="320">
        <v>2500</v>
      </c>
      <c r="C667" s="14" t="s">
        <v>35</v>
      </c>
      <c r="D667" s="1" t="s">
        <v>300</v>
      </c>
      <c r="E667" s="1" t="s">
        <v>339</v>
      </c>
      <c r="F667" s="27" t="s">
        <v>345</v>
      </c>
      <c r="G667" s="61" t="s">
        <v>112</v>
      </c>
      <c r="H667" s="6">
        <f t="shared" si="28"/>
        <v>-134500</v>
      </c>
      <c r="I667" s="23">
        <f t="shared" si="29"/>
        <v>5.319148936170213</v>
      </c>
      <c r="K667" t="s">
        <v>35</v>
      </c>
      <c r="M667" s="2">
        <v>470</v>
      </c>
    </row>
    <row r="668" spans="2:13" ht="12.75">
      <c r="B668" s="318">
        <v>2500</v>
      </c>
      <c r="C668" s="14" t="s">
        <v>35</v>
      </c>
      <c r="D668" s="1" t="s">
        <v>300</v>
      </c>
      <c r="E668" s="1" t="s">
        <v>339</v>
      </c>
      <c r="F668" s="27" t="s">
        <v>346</v>
      </c>
      <c r="G668" s="61" t="s">
        <v>114</v>
      </c>
      <c r="H668" s="6">
        <f t="shared" si="28"/>
        <v>-137000</v>
      </c>
      <c r="I668" s="23">
        <f t="shared" si="29"/>
        <v>5.319148936170213</v>
      </c>
      <c r="K668" t="s">
        <v>35</v>
      </c>
      <c r="M668" s="2">
        <v>470</v>
      </c>
    </row>
    <row r="669" spans="2:13" ht="12.75">
      <c r="B669" s="318">
        <v>2500</v>
      </c>
      <c r="C669" s="14" t="s">
        <v>35</v>
      </c>
      <c r="D669" s="1" t="s">
        <v>300</v>
      </c>
      <c r="E669" s="1" t="s">
        <v>339</v>
      </c>
      <c r="F669" s="27" t="s">
        <v>347</v>
      </c>
      <c r="G669" s="61" t="s">
        <v>153</v>
      </c>
      <c r="H669" s="6">
        <f t="shared" si="28"/>
        <v>-139500</v>
      </c>
      <c r="I669" s="23">
        <f t="shared" si="29"/>
        <v>5.319148936170213</v>
      </c>
      <c r="K669" t="s">
        <v>35</v>
      </c>
      <c r="M669" s="2">
        <v>470</v>
      </c>
    </row>
    <row r="670" spans="1:13" s="43" customFormat="1" ht="12.75">
      <c r="A670" s="1"/>
      <c r="B670" s="318">
        <v>2500</v>
      </c>
      <c r="C670" s="14" t="s">
        <v>35</v>
      </c>
      <c r="D670" s="1" t="s">
        <v>300</v>
      </c>
      <c r="E670" s="1" t="s">
        <v>339</v>
      </c>
      <c r="F670" s="27" t="s">
        <v>348</v>
      </c>
      <c r="G670" s="61" t="s">
        <v>172</v>
      </c>
      <c r="H670" s="6">
        <f t="shared" si="28"/>
        <v>-142000</v>
      </c>
      <c r="I670" s="23">
        <f t="shared" si="29"/>
        <v>5.319148936170213</v>
      </c>
      <c r="J670"/>
      <c r="K670" t="s">
        <v>35</v>
      </c>
      <c r="L670"/>
      <c r="M670" s="2">
        <v>470</v>
      </c>
    </row>
    <row r="671" spans="2:13" ht="12.75">
      <c r="B671" s="318">
        <v>2500</v>
      </c>
      <c r="C671" s="14" t="s">
        <v>35</v>
      </c>
      <c r="D671" s="1" t="s">
        <v>300</v>
      </c>
      <c r="E671" s="1" t="s">
        <v>339</v>
      </c>
      <c r="F671" s="27" t="s">
        <v>349</v>
      </c>
      <c r="G671" s="61" t="s">
        <v>231</v>
      </c>
      <c r="H671" s="6">
        <f t="shared" si="28"/>
        <v>-144500</v>
      </c>
      <c r="I671" s="23">
        <f t="shared" si="29"/>
        <v>5.319148936170213</v>
      </c>
      <c r="K671" t="s">
        <v>35</v>
      </c>
      <c r="M671" s="2">
        <v>470</v>
      </c>
    </row>
    <row r="672" spans="2:13" ht="12.75">
      <c r="B672" s="318">
        <v>2500</v>
      </c>
      <c r="C672" s="14" t="s">
        <v>35</v>
      </c>
      <c r="D672" s="1" t="s">
        <v>300</v>
      </c>
      <c r="E672" s="1" t="s">
        <v>339</v>
      </c>
      <c r="F672" s="27" t="s">
        <v>350</v>
      </c>
      <c r="G672" s="61" t="s">
        <v>142</v>
      </c>
      <c r="H672" s="6">
        <f t="shared" si="28"/>
        <v>-147000</v>
      </c>
      <c r="I672" s="23">
        <f t="shared" si="29"/>
        <v>5.319148936170213</v>
      </c>
      <c r="K672" t="s">
        <v>35</v>
      </c>
      <c r="M672" s="2">
        <v>470</v>
      </c>
    </row>
    <row r="673" spans="2:13" ht="12.75">
      <c r="B673" s="318">
        <v>2500</v>
      </c>
      <c r="C673" s="14" t="s">
        <v>35</v>
      </c>
      <c r="D673" s="1" t="s">
        <v>300</v>
      </c>
      <c r="E673" s="1" t="s">
        <v>339</v>
      </c>
      <c r="F673" s="27" t="s">
        <v>351</v>
      </c>
      <c r="G673" s="61" t="s">
        <v>268</v>
      </c>
      <c r="H673" s="6">
        <f t="shared" si="28"/>
        <v>-149500</v>
      </c>
      <c r="I673" s="23">
        <f t="shared" si="29"/>
        <v>5.319148936170213</v>
      </c>
      <c r="K673" t="s">
        <v>35</v>
      </c>
      <c r="M673" s="2">
        <v>470</v>
      </c>
    </row>
    <row r="674" spans="2:13" ht="12.75">
      <c r="B674" s="318">
        <v>2500</v>
      </c>
      <c r="C674" s="14" t="s">
        <v>35</v>
      </c>
      <c r="D674" s="1" t="s">
        <v>300</v>
      </c>
      <c r="E674" s="1" t="s">
        <v>352</v>
      </c>
      <c r="F674" s="61" t="s">
        <v>353</v>
      </c>
      <c r="G674" s="61" t="s">
        <v>91</v>
      </c>
      <c r="H674" s="6">
        <f t="shared" si="28"/>
        <v>-152000</v>
      </c>
      <c r="I674" s="23">
        <f t="shared" si="29"/>
        <v>5.319148936170213</v>
      </c>
      <c r="K674" t="s">
        <v>35</v>
      </c>
      <c r="M674" s="2">
        <v>470</v>
      </c>
    </row>
    <row r="675" spans="2:13" ht="12.75">
      <c r="B675" s="318">
        <v>2500</v>
      </c>
      <c r="C675" s="14" t="s">
        <v>35</v>
      </c>
      <c r="D675" s="1" t="s">
        <v>300</v>
      </c>
      <c r="E675" s="1" t="s">
        <v>352</v>
      </c>
      <c r="F675" s="61" t="s">
        <v>354</v>
      </c>
      <c r="G675" s="61" t="s">
        <v>93</v>
      </c>
      <c r="H675" s="6">
        <f t="shared" si="28"/>
        <v>-154500</v>
      </c>
      <c r="I675" s="23">
        <f t="shared" si="29"/>
        <v>5.319148936170213</v>
      </c>
      <c r="K675" t="s">
        <v>35</v>
      </c>
      <c r="M675" s="2">
        <v>470</v>
      </c>
    </row>
    <row r="676" spans="2:13" ht="12.75">
      <c r="B676" s="318">
        <v>2500</v>
      </c>
      <c r="C676" s="14" t="s">
        <v>35</v>
      </c>
      <c r="D676" s="1" t="s">
        <v>300</v>
      </c>
      <c r="E676" s="1" t="s">
        <v>352</v>
      </c>
      <c r="F676" s="27" t="s">
        <v>355</v>
      </c>
      <c r="G676" s="61" t="s">
        <v>109</v>
      </c>
      <c r="H676" s="6">
        <f t="shared" si="28"/>
        <v>-157000</v>
      </c>
      <c r="I676" s="23">
        <f t="shared" si="29"/>
        <v>5.319148936170213</v>
      </c>
      <c r="K676" t="s">
        <v>35</v>
      </c>
      <c r="M676" s="2">
        <v>470</v>
      </c>
    </row>
    <row r="677" spans="2:13" ht="12.75">
      <c r="B677" s="318">
        <v>2500</v>
      </c>
      <c r="C677" s="14" t="s">
        <v>35</v>
      </c>
      <c r="D677" s="1" t="s">
        <v>300</v>
      </c>
      <c r="E677" s="1" t="s">
        <v>352</v>
      </c>
      <c r="F677" s="27" t="s">
        <v>356</v>
      </c>
      <c r="G677" s="61" t="s">
        <v>112</v>
      </c>
      <c r="H677" s="6">
        <f t="shared" si="28"/>
        <v>-159500</v>
      </c>
      <c r="I677" s="23">
        <f t="shared" si="29"/>
        <v>5.319148936170213</v>
      </c>
      <c r="K677" t="s">
        <v>35</v>
      </c>
      <c r="M677" s="2">
        <v>470</v>
      </c>
    </row>
    <row r="678" spans="2:13" ht="12.75">
      <c r="B678" s="318">
        <v>2500</v>
      </c>
      <c r="C678" s="14" t="s">
        <v>35</v>
      </c>
      <c r="D678" s="1" t="s">
        <v>300</v>
      </c>
      <c r="E678" s="1" t="s">
        <v>352</v>
      </c>
      <c r="F678" s="27" t="s">
        <v>357</v>
      </c>
      <c r="G678" s="61" t="s">
        <v>114</v>
      </c>
      <c r="H678" s="6">
        <f t="shared" si="28"/>
        <v>-162000</v>
      </c>
      <c r="I678" s="23">
        <f t="shared" si="29"/>
        <v>5.319148936170213</v>
      </c>
      <c r="K678" t="s">
        <v>35</v>
      </c>
      <c r="M678" s="2">
        <v>470</v>
      </c>
    </row>
    <row r="679" spans="2:13" ht="12.75">
      <c r="B679" s="318">
        <v>2500</v>
      </c>
      <c r="C679" s="14" t="s">
        <v>35</v>
      </c>
      <c r="D679" s="1" t="s">
        <v>300</v>
      </c>
      <c r="E679" s="1" t="s">
        <v>352</v>
      </c>
      <c r="F679" s="27" t="s">
        <v>358</v>
      </c>
      <c r="G679" s="61" t="s">
        <v>151</v>
      </c>
      <c r="H679" s="6">
        <f t="shared" si="28"/>
        <v>-164500</v>
      </c>
      <c r="I679" s="23">
        <f t="shared" si="29"/>
        <v>5.319148936170213</v>
      </c>
      <c r="K679" t="s">
        <v>35</v>
      </c>
      <c r="M679" s="2">
        <v>470</v>
      </c>
    </row>
    <row r="680" spans="2:13" ht="12.75">
      <c r="B680" s="318">
        <v>2500</v>
      </c>
      <c r="C680" s="14" t="s">
        <v>35</v>
      </c>
      <c r="D680" s="1" t="s">
        <v>300</v>
      </c>
      <c r="E680" s="1" t="s">
        <v>352</v>
      </c>
      <c r="F680" s="27" t="s">
        <v>359</v>
      </c>
      <c r="G680" s="61" t="s">
        <v>162</v>
      </c>
      <c r="H680" s="6">
        <f t="shared" si="28"/>
        <v>-167000</v>
      </c>
      <c r="I680" s="23">
        <f t="shared" si="29"/>
        <v>5.319148936170213</v>
      </c>
      <c r="K680" t="s">
        <v>35</v>
      </c>
      <c r="M680" s="2">
        <v>470</v>
      </c>
    </row>
    <row r="681" spans="2:13" ht="12.75">
      <c r="B681" s="318">
        <v>5000</v>
      </c>
      <c r="C681" s="14" t="s">
        <v>35</v>
      </c>
      <c r="D681" s="1" t="s">
        <v>300</v>
      </c>
      <c r="E681" s="1" t="s">
        <v>352</v>
      </c>
      <c r="F681" s="27" t="s">
        <v>360</v>
      </c>
      <c r="G681" s="61" t="s">
        <v>153</v>
      </c>
      <c r="H681" s="6">
        <f t="shared" si="28"/>
        <v>-172000</v>
      </c>
      <c r="I681" s="23">
        <f t="shared" si="29"/>
        <v>10.638297872340425</v>
      </c>
      <c r="K681" t="s">
        <v>35</v>
      </c>
      <c r="M681" s="2">
        <v>470</v>
      </c>
    </row>
    <row r="682" spans="2:13" ht="12.75">
      <c r="B682" s="318">
        <v>1000</v>
      </c>
      <c r="C682" s="14" t="s">
        <v>35</v>
      </c>
      <c r="D682" s="1" t="s">
        <v>300</v>
      </c>
      <c r="E682" s="1" t="s">
        <v>352</v>
      </c>
      <c r="F682" s="27" t="s">
        <v>361</v>
      </c>
      <c r="G682" s="61" t="s">
        <v>265</v>
      </c>
      <c r="H682" s="6">
        <f t="shared" si="28"/>
        <v>-173000</v>
      </c>
      <c r="I682" s="23">
        <f t="shared" si="29"/>
        <v>2.127659574468085</v>
      </c>
      <c r="K682" t="s">
        <v>35</v>
      </c>
      <c r="M682" s="2">
        <v>470</v>
      </c>
    </row>
    <row r="683" spans="2:13" ht="12.75">
      <c r="B683" s="318">
        <v>5000</v>
      </c>
      <c r="C683" s="14" t="s">
        <v>35</v>
      </c>
      <c r="D683" s="1" t="s">
        <v>300</v>
      </c>
      <c r="E683" s="1" t="s">
        <v>352</v>
      </c>
      <c r="F683" s="27" t="s">
        <v>362</v>
      </c>
      <c r="G683" s="61" t="s">
        <v>142</v>
      </c>
      <c r="H683" s="6">
        <f t="shared" si="28"/>
        <v>-178000</v>
      </c>
      <c r="I683" s="23">
        <f t="shared" si="29"/>
        <v>10.638297872340425</v>
      </c>
      <c r="K683" t="s">
        <v>35</v>
      </c>
      <c r="M683" s="2">
        <v>470</v>
      </c>
    </row>
    <row r="684" spans="2:13" ht="12.75">
      <c r="B684" s="318">
        <v>2500</v>
      </c>
      <c r="C684" s="14" t="s">
        <v>35</v>
      </c>
      <c r="D684" s="1" t="s">
        <v>300</v>
      </c>
      <c r="E684" s="1" t="s">
        <v>363</v>
      </c>
      <c r="F684" s="27" t="s">
        <v>364</v>
      </c>
      <c r="G684" s="61" t="s">
        <v>112</v>
      </c>
      <c r="H684" s="6">
        <f t="shared" si="28"/>
        <v>-180500</v>
      </c>
      <c r="I684" s="23">
        <f t="shared" si="29"/>
        <v>5.319148936170213</v>
      </c>
      <c r="K684" t="s">
        <v>35</v>
      </c>
      <c r="M684" s="2">
        <v>470</v>
      </c>
    </row>
    <row r="685" spans="2:13" ht="12.75">
      <c r="B685" s="318">
        <v>2500</v>
      </c>
      <c r="C685" s="14" t="s">
        <v>35</v>
      </c>
      <c r="D685" s="1" t="s">
        <v>300</v>
      </c>
      <c r="E685" s="1" t="s">
        <v>363</v>
      </c>
      <c r="F685" s="27" t="s">
        <v>365</v>
      </c>
      <c r="G685" s="61" t="s">
        <v>153</v>
      </c>
      <c r="H685" s="6">
        <f t="shared" si="28"/>
        <v>-183000</v>
      </c>
      <c r="I685" s="23">
        <f t="shared" si="29"/>
        <v>5.319148936170213</v>
      </c>
      <c r="K685" t="s">
        <v>35</v>
      </c>
      <c r="M685" s="2">
        <v>470</v>
      </c>
    </row>
    <row r="686" spans="2:13" ht="12.75">
      <c r="B686" s="318">
        <v>2500</v>
      </c>
      <c r="C686" s="14" t="s">
        <v>35</v>
      </c>
      <c r="D686" s="1" t="s">
        <v>300</v>
      </c>
      <c r="E686" s="1" t="s">
        <v>363</v>
      </c>
      <c r="F686" s="61" t="s">
        <v>353</v>
      </c>
      <c r="G686" s="61" t="s">
        <v>91</v>
      </c>
      <c r="H686" s="6">
        <f t="shared" si="28"/>
        <v>-185500</v>
      </c>
      <c r="I686" s="23">
        <f t="shared" si="29"/>
        <v>5.319148936170213</v>
      </c>
      <c r="K686" t="s">
        <v>35</v>
      </c>
      <c r="M686" s="2">
        <v>470</v>
      </c>
    </row>
    <row r="687" spans="2:13" ht="12.75">
      <c r="B687" s="318">
        <v>2500</v>
      </c>
      <c r="C687" s="14" t="s">
        <v>35</v>
      </c>
      <c r="D687" s="1" t="s">
        <v>300</v>
      </c>
      <c r="E687" s="1" t="s">
        <v>363</v>
      </c>
      <c r="F687" s="27" t="s">
        <v>366</v>
      </c>
      <c r="G687" s="61" t="s">
        <v>231</v>
      </c>
      <c r="H687" s="6">
        <f t="shared" si="28"/>
        <v>-188000</v>
      </c>
      <c r="I687" s="23">
        <f t="shared" si="29"/>
        <v>5.319148936170213</v>
      </c>
      <c r="K687" t="s">
        <v>35</v>
      </c>
      <c r="M687" s="2">
        <v>470</v>
      </c>
    </row>
    <row r="688" spans="2:13" ht="12.75">
      <c r="B688" s="318">
        <v>2500</v>
      </c>
      <c r="C688" s="14" t="s">
        <v>35</v>
      </c>
      <c r="D688" s="1" t="s">
        <v>300</v>
      </c>
      <c r="E688" s="1" t="s">
        <v>367</v>
      </c>
      <c r="F688" s="61" t="s">
        <v>368</v>
      </c>
      <c r="G688" s="61" t="s">
        <v>38</v>
      </c>
      <c r="H688" s="6">
        <f t="shared" si="28"/>
        <v>-190500</v>
      </c>
      <c r="I688" s="23">
        <f t="shared" si="29"/>
        <v>5.319148936170213</v>
      </c>
      <c r="K688" t="s">
        <v>35</v>
      </c>
      <c r="M688" s="2">
        <v>470</v>
      </c>
    </row>
    <row r="689" spans="2:13" ht="12.75">
      <c r="B689" s="318">
        <v>2500</v>
      </c>
      <c r="C689" s="14" t="s">
        <v>35</v>
      </c>
      <c r="D689" s="1" t="s">
        <v>300</v>
      </c>
      <c r="E689" s="1" t="s">
        <v>367</v>
      </c>
      <c r="F689" s="61" t="s">
        <v>369</v>
      </c>
      <c r="G689" s="61" t="s">
        <v>42</v>
      </c>
      <c r="H689" s="6">
        <f t="shared" si="28"/>
        <v>-193000</v>
      </c>
      <c r="I689" s="23">
        <f t="shared" si="29"/>
        <v>5.319148936170213</v>
      </c>
      <c r="K689" t="s">
        <v>35</v>
      </c>
      <c r="M689" s="2">
        <v>470</v>
      </c>
    </row>
    <row r="690" spans="2:13" ht="12.75">
      <c r="B690" s="318">
        <v>2500</v>
      </c>
      <c r="C690" s="14" t="s">
        <v>35</v>
      </c>
      <c r="D690" s="1" t="s">
        <v>300</v>
      </c>
      <c r="E690" s="1" t="s">
        <v>367</v>
      </c>
      <c r="F690" s="61" t="s">
        <v>341</v>
      </c>
      <c r="G690" s="61" t="s">
        <v>91</v>
      </c>
      <c r="H690" s="6">
        <f aca="true" t="shared" si="30" ref="H690:H699">H689-B690</f>
        <v>-195500</v>
      </c>
      <c r="I690" s="23">
        <f aca="true" t="shared" si="31" ref="I690:I753">+B690/M690</f>
        <v>5.319148936170213</v>
      </c>
      <c r="K690" t="s">
        <v>35</v>
      </c>
      <c r="M690" s="2">
        <v>470</v>
      </c>
    </row>
    <row r="691" spans="2:13" ht="12.75">
      <c r="B691" s="318">
        <v>2500</v>
      </c>
      <c r="C691" s="14" t="s">
        <v>35</v>
      </c>
      <c r="D691" s="1" t="s">
        <v>300</v>
      </c>
      <c r="E691" s="1" t="s">
        <v>367</v>
      </c>
      <c r="F691" s="27" t="s">
        <v>370</v>
      </c>
      <c r="G691" s="61" t="s">
        <v>95</v>
      </c>
      <c r="H691" s="6">
        <f t="shared" si="30"/>
        <v>-198000</v>
      </c>
      <c r="I691" s="23">
        <f t="shared" si="31"/>
        <v>5.319148936170213</v>
      </c>
      <c r="K691" t="s">
        <v>35</v>
      </c>
      <c r="M691" s="2">
        <v>470</v>
      </c>
    </row>
    <row r="692" spans="2:13" ht="12.75">
      <c r="B692" s="318">
        <v>2500</v>
      </c>
      <c r="C692" s="14" t="s">
        <v>35</v>
      </c>
      <c r="D692" s="1" t="s">
        <v>300</v>
      </c>
      <c r="E692" s="1" t="s">
        <v>367</v>
      </c>
      <c r="F692" s="27" t="s">
        <v>371</v>
      </c>
      <c r="G692" s="61" t="s">
        <v>109</v>
      </c>
      <c r="H692" s="6">
        <f t="shared" si="30"/>
        <v>-200500</v>
      </c>
      <c r="I692" s="23">
        <f t="shared" si="31"/>
        <v>5.319148936170213</v>
      </c>
      <c r="K692" t="s">
        <v>35</v>
      </c>
      <c r="M692" s="2">
        <v>470</v>
      </c>
    </row>
    <row r="693" spans="2:13" ht="12.75">
      <c r="B693" s="318">
        <v>2500</v>
      </c>
      <c r="C693" s="14" t="s">
        <v>35</v>
      </c>
      <c r="D693" s="1" t="s">
        <v>300</v>
      </c>
      <c r="E693" s="1" t="s">
        <v>367</v>
      </c>
      <c r="F693" s="27" t="s">
        <v>372</v>
      </c>
      <c r="G693" s="61" t="s">
        <v>112</v>
      </c>
      <c r="H693" s="6">
        <f t="shared" si="30"/>
        <v>-203000</v>
      </c>
      <c r="I693" s="23">
        <f t="shared" si="31"/>
        <v>5.319148936170213</v>
      </c>
      <c r="K693" t="s">
        <v>35</v>
      </c>
      <c r="M693" s="2">
        <v>470</v>
      </c>
    </row>
    <row r="694" spans="2:13" ht="12.75">
      <c r="B694" s="318">
        <v>2500</v>
      </c>
      <c r="C694" s="14" t="s">
        <v>35</v>
      </c>
      <c r="D694" s="1" t="s">
        <v>300</v>
      </c>
      <c r="E694" s="1" t="s">
        <v>367</v>
      </c>
      <c r="F694" s="27" t="s">
        <v>373</v>
      </c>
      <c r="G694" s="61" t="s">
        <v>151</v>
      </c>
      <c r="H694" s="6">
        <f t="shared" si="30"/>
        <v>-205500</v>
      </c>
      <c r="I694" s="23">
        <f t="shared" si="31"/>
        <v>5.319148936170213</v>
      </c>
      <c r="K694" t="s">
        <v>35</v>
      </c>
      <c r="M694" s="2">
        <v>470</v>
      </c>
    </row>
    <row r="695" spans="2:13" ht="12.75">
      <c r="B695" s="318">
        <v>2500</v>
      </c>
      <c r="C695" s="14" t="s">
        <v>35</v>
      </c>
      <c r="D695" s="1" t="s">
        <v>300</v>
      </c>
      <c r="E695" s="1" t="s">
        <v>367</v>
      </c>
      <c r="F695" s="27" t="s">
        <v>374</v>
      </c>
      <c r="G695" s="61" t="s">
        <v>162</v>
      </c>
      <c r="H695" s="6">
        <f t="shared" si="30"/>
        <v>-208000</v>
      </c>
      <c r="I695" s="23">
        <f t="shared" si="31"/>
        <v>5.319148936170213</v>
      </c>
      <c r="K695" t="s">
        <v>35</v>
      </c>
      <c r="M695" s="2">
        <v>470</v>
      </c>
    </row>
    <row r="696" spans="2:13" ht="12.75">
      <c r="B696" s="318">
        <v>2500</v>
      </c>
      <c r="C696" s="14" t="s">
        <v>35</v>
      </c>
      <c r="D696" s="1" t="s">
        <v>300</v>
      </c>
      <c r="E696" s="1" t="s">
        <v>367</v>
      </c>
      <c r="F696" s="27" t="s">
        <v>375</v>
      </c>
      <c r="G696" s="61" t="s">
        <v>153</v>
      </c>
      <c r="H696" s="6">
        <f t="shared" si="30"/>
        <v>-210500</v>
      </c>
      <c r="I696" s="23">
        <f t="shared" si="31"/>
        <v>5.319148936170213</v>
      </c>
      <c r="K696" t="s">
        <v>35</v>
      </c>
      <c r="M696" s="2">
        <v>470</v>
      </c>
    </row>
    <row r="697" spans="2:13" ht="12.75">
      <c r="B697" s="318">
        <v>2500</v>
      </c>
      <c r="C697" s="14" t="s">
        <v>35</v>
      </c>
      <c r="D697" s="1" t="s">
        <v>300</v>
      </c>
      <c r="E697" s="1" t="s">
        <v>367</v>
      </c>
      <c r="F697" s="27" t="s">
        <v>376</v>
      </c>
      <c r="G697" s="61" t="s">
        <v>172</v>
      </c>
      <c r="H697" s="6">
        <f t="shared" si="30"/>
        <v>-213000</v>
      </c>
      <c r="I697" s="23">
        <f t="shared" si="31"/>
        <v>5.319148936170213</v>
      </c>
      <c r="K697" t="s">
        <v>35</v>
      </c>
      <c r="M697" s="2">
        <v>470</v>
      </c>
    </row>
    <row r="698" spans="2:13" ht="12.75">
      <c r="B698" s="318">
        <v>2500</v>
      </c>
      <c r="C698" s="14" t="s">
        <v>35</v>
      </c>
      <c r="D698" s="1" t="s">
        <v>300</v>
      </c>
      <c r="E698" s="1" t="s">
        <v>367</v>
      </c>
      <c r="F698" s="27" t="s">
        <v>377</v>
      </c>
      <c r="G698" s="61" t="s">
        <v>142</v>
      </c>
      <c r="H698" s="6">
        <f t="shared" si="30"/>
        <v>-215500</v>
      </c>
      <c r="I698" s="23">
        <f t="shared" si="31"/>
        <v>5.319148936170213</v>
      </c>
      <c r="K698" t="s">
        <v>35</v>
      </c>
      <c r="M698" s="2">
        <v>470</v>
      </c>
    </row>
    <row r="699" spans="2:13" ht="12.75">
      <c r="B699" s="318">
        <v>2500</v>
      </c>
      <c r="C699" s="1" t="s">
        <v>35</v>
      </c>
      <c r="D699" s="1" t="s">
        <v>300</v>
      </c>
      <c r="E699" s="1" t="s">
        <v>367</v>
      </c>
      <c r="F699" s="27" t="s">
        <v>378</v>
      </c>
      <c r="G699" s="61" t="s">
        <v>268</v>
      </c>
      <c r="H699" s="6">
        <f t="shared" si="30"/>
        <v>-218000</v>
      </c>
      <c r="I699" s="23">
        <f t="shared" si="31"/>
        <v>5.319148936170213</v>
      </c>
      <c r="K699" t="s">
        <v>35</v>
      </c>
      <c r="M699" s="2">
        <v>470</v>
      </c>
    </row>
    <row r="700" spans="1:13" s="81" customFormat="1" ht="12.75">
      <c r="A700" s="13"/>
      <c r="B700" s="317">
        <f>SUM(B626:B699)</f>
        <v>218000</v>
      </c>
      <c r="C700" s="13" t="s">
        <v>35</v>
      </c>
      <c r="D700" s="13"/>
      <c r="E700" s="13"/>
      <c r="F700" s="19"/>
      <c r="G700" s="127"/>
      <c r="H700" s="84">
        <v>0</v>
      </c>
      <c r="I700" s="80">
        <f t="shared" si="31"/>
        <v>463.82978723404256</v>
      </c>
      <c r="M700" s="2">
        <v>470</v>
      </c>
    </row>
    <row r="701" spans="2:13" ht="12.75">
      <c r="B701" s="318"/>
      <c r="H701" s="6">
        <f aca="true" t="shared" si="32" ref="H701:H706">H700-B701</f>
        <v>0</v>
      </c>
      <c r="I701" s="23">
        <f t="shared" si="31"/>
        <v>0</v>
      </c>
      <c r="M701" s="2">
        <v>470</v>
      </c>
    </row>
    <row r="702" spans="2:13" ht="12.75">
      <c r="B702" s="318"/>
      <c r="H702" s="6">
        <f t="shared" si="32"/>
        <v>0</v>
      </c>
      <c r="I702" s="23">
        <f t="shared" si="31"/>
        <v>0</v>
      </c>
      <c r="M702" s="2">
        <v>470</v>
      </c>
    </row>
    <row r="703" spans="2:13" ht="12.75">
      <c r="B703" s="318">
        <v>300</v>
      </c>
      <c r="C703" s="1" t="s">
        <v>379</v>
      </c>
      <c r="D703" s="1" t="s">
        <v>20</v>
      </c>
      <c r="E703" s="1" t="s">
        <v>380</v>
      </c>
      <c r="F703" s="27" t="s">
        <v>381</v>
      </c>
      <c r="G703" s="61" t="s">
        <v>42</v>
      </c>
      <c r="H703" s="6">
        <f t="shared" si="32"/>
        <v>-300</v>
      </c>
      <c r="I703" s="23">
        <f t="shared" si="31"/>
        <v>0.6382978723404256</v>
      </c>
      <c r="K703" t="s">
        <v>382</v>
      </c>
      <c r="M703" s="2">
        <v>470</v>
      </c>
    </row>
    <row r="704" spans="2:13" ht="12.75">
      <c r="B704" s="318">
        <v>300</v>
      </c>
      <c r="C704" s="1" t="s">
        <v>379</v>
      </c>
      <c r="D704" s="1" t="s">
        <v>20</v>
      </c>
      <c r="E704" s="1" t="s">
        <v>380</v>
      </c>
      <c r="F704" s="27" t="s">
        <v>381</v>
      </c>
      <c r="G704" s="61" t="s">
        <v>49</v>
      </c>
      <c r="H704" s="6">
        <f t="shared" si="32"/>
        <v>-600</v>
      </c>
      <c r="I704" s="23">
        <f t="shared" si="31"/>
        <v>0.6382978723404256</v>
      </c>
      <c r="K704" t="s">
        <v>382</v>
      </c>
      <c r="M704" s="2">
        <v>470</v>
      </c>
    </row>
    <row r="705" spans="1:13" s="17" customFormat="1" ht="12.75">
      <c r="A705" s="1"/>
      <c r="B705" s="318">
        <v>500</v>
      </c>
      <c r="C705" s="110" t="s">
        <v>379</v>
      </c>
      <c r="D705" s="1" t="s">
        <v>20</v>
      </c>
      <c r="E705" s="1" t="s">
        <v>380</v>
      </c>
      <c r="F705" s="27" t="s">
        <v>383</v>
      </c>
      <c r="G705" s="61" t="s">
        <v>93</v>
      </c>
      <c r="H705" s="6">
        <f t="shared" si="32"/>
        <v>-1100</v>
      </c>
      <c r="I705" s="23">
        <v>1</v>
      </c>
      <c r="J705"/>
      <c r="K705" t="s">
        <v>384</v>
      </c>
      <c r="L705"/>
      <c r="M705" s="2">
        <v>470</v>
      </c>
    </row>
    <row r="706" spans="1:13" s="17" customFormat="1" ht="12.75">
      <c r="A706" s="1"/>
      <c r="B706" s="318">
        <v>500</v>
      </c>
      <c r="C706" s="110" t="s">
        <v>379</v>
      </c>
      <c r="D706" s="1" t="s">
        <v>20</v>
      </c>
      <c r="E706" s="1" t="s">
        <v>380</v>
      </c>
      <c r="F706" s="27" t="s">
        <v>385</v>
      </c>
      <c r="G706" s="61" t="s">
        <v>95</v>
      </c>
      <c r="H706" s="6">
        <f t="shared" si="32"/>
        <v>-1600</v>
      </c>
      <c r="I706" s="23">
        <v>1</v>
      </c>
      <c r="J706"/>
      <c r="K706" t="s">
        <v>384</v>
      </c>
      <c r="L706"/>
      <c r="M706" s="2">
        <v>470</v>
      </c>
    </row>
    <row r="707" spans="1:13" s="116" customFormat="1" ht="12.75">
      <c r="A707" s="111"/>
      <c r="B707" s="326">
        <f>SUM(B703:B706)</f>
        <v>1600</v>
      </c>
      <c r="C707" s="112" t="s">
        <v>1</v>
      </c>
      <c r="D707" s="112"/>
      <c r="E707" s="112"/>
      <c r="F707" s="113"/>
      <c r="G707" s="383"/>
      <c r="H707" s="114">
        <v>0</v>
      </c>
      <c r="I707" s="115">
        <f t="shared" si="31"/>
        <v>3.404255319148936</v>
      </c>
      <c r="M707" s="2">
        <v>470</v>
      </c>
    </row>
    <row r="708" spans="1:13" s="17" customFormat="1" ht="12.75">
      <c r="A708" s="14"/>
      <c r="B708" s="226"/>
      <c r="C708" s="33"/>
      <c r="D708" s="33"/>
      <c r="E708" s="33"/>
      <c r="F708" s="31"/>
      <c r="G708" s="124"/>
      <c r="H708" s="6">
        <f>H707-B708</f>
        <v>0</v>
      </c>
      <c r="I708" s="23">
        <f t="shared" si="31"/>
        <v>0</v>
      </c>
      <c r="M708" s="2">
        <v>470</v>
      </c>
    </row>
    <row r="709" spans="1:13" s="17" customFormat="1" ht="12.75">
      <c r="A709" s="14"/>
      <c r="B709" s="327"/>
      <c r="C709" s="33"/>
      <c r="D709" s="33"/>
      <c r="E709" s="33"/>
      <c r="F709" s="31"/>
      <c r="G709" s="124"/>
      <c r="H709" s="6">
        <f aca="true" t="shared" si="33" ref="H709:H772">H708-B709</f>
        <v>0</v>
      </c>
      <c r="I709" s="23">
        <f t="shared" si="31"/>
        <v>0</v>
      </c>
      <c r="M709" s="2">
        <v>470</v>
      </c>
    </row>
    <row r="710" spans="2:13" ht="12.75">
      <c r="B710" s="318">
        <v>2000</v>
      </c>
      <c r="C710" s="1" t="s">
        <v>386</v>
      </c>
      <c r="D710" s="1" t="s">
        <v>20</v>
      </c>
      <c r="E710" s="1" t="s">
        <v>387</v>
      </c>
      <c r="F710" s="117" t="s">
        <v>388</v>
      </c>
      <c r="G710" s="61" t="s">
        <v>162</v>
      </c>
      <c r="H710" s="6">
        <f t="shared" si="33"/>
        <v>-2000</v>
      </c>
      <c r="I710" s="23">
        <f t="shared" si="31"/>
        <v>4.25531914893617</v>
      </c>
      <c r="K710" t="s">
        <v>382</v>
      </c>
      <c r="M710" s="2">
        <v>470</v>
      </c>
    </row>
    <row r="711" spans="1:14" s="17" customFormat="1" ht="12.75">
      <c r="A711" s="14"/>
      <c r="B711" s="318">
        <v>2000</v>
      </c>
      <c r="C711" s="110" t="s">
        <v>389</v>
      </c>
      <c r="D711" s="110" t="s">
        <v>20</v>
      </c>
      <c r="E711" s="110" t="s">
        <v>387</v>
      </c>
      <c r="F711" s="117" t="s">
        <v>390</v>
      </c>
      <c r="G711" s="142" t="s">
        <v>153</v>
      </c>
      <c r="H711" s="6">
        <f t="shared" si="33"/>
        <v>-4000</v>
      </c>
      <c r="I711" s="23">
        <f t="shared" si="31"/>
        <v>4.25531914893617</v>
      </c>
      <c r="K711" s="118" t="s">
        <v>382</v>
      </c>
      <c r="L711" s="38"/>
      <c r="M711" s="2">
        <v>470</v>
      </c>
      <c r="N711" s="99"/>
    </row>
    <row r="712" spans="2:13" ht="12.75">
      <c r="B712" s="318">
        <v>3000</v>
      </c>
      <c r="C712" s="1" t="s">
        <v>391</v>
      </c>
      <c r="D712" s="1" t="s">
        <v>20</v>
      </c>
      <c r="E712" s="1" t="s">
        <v>387</v>
      </c>
      <c r="F712" s="27" t="s">
        <v>392</v>
      </c>
      <c r="G712" s="61" t="s">
        <v>91</v>
      </c>
      <c r="H712" s="6">
        <f t="shared" si="33"/>
        <v>-7000</v>
      </c>
      <c r="I712" s="23">
        <f t="shared" si="31"/>
        <v>6.382978723404255</v>
      </c>
      <c r="K712" t="s">
        <v>384</v>
      </c>
      <c r="M712" s="2">
        <v>470</v>
      </c>
    </row>
    <row r="713" spans="2:13" ht="12.75">
      <c r="B713" s="318">
        <v>3000</v>
      </c>
      <c r="C713" s="1" t="s">
        <v>393</v>
      </c>
      <c r="D713" s="1" t="s">
        <v>20</v>
      </c>
      <c r="E713" s="1" t="s">
        <v>387</v>
      </c>
      <c r="F713" s="27" t="s">
        <v>394</v>
      </c>
      <c r="G713" s="61" t="s">
        <v>109</v>
      </c>
      <c r="H713" s="6">
        <f t="shared" si="33"/>
        <v>-10000</v>
      </c>
      <c r="I713" s="23">
        <f t="shared" si="31"/>
        <v>6.382978723404255</v>
      </c>
      <c r="K713" t="s">
        <v>384</v>
      </c>
      <c r="M713" s="2">
        <v>470</v>
      </c>
    </row>
    <row r="714" spans="2:13" ht="12.75">
      <c r="B714" s="318">
        <v>3000</v>
      </c>
      <c r="C714" s="1" t="s">
        <v>395</v>
      </c>
      <c r="D714" s="1" t="s">
        <v>20</v>
      </c>
      <c r="E714" s="1" t="s">
        <v>387</v>
      </c>
      <c r="F714" s="117" t="s">
        <v>396</v>
      </c>
      <c r="G714" s="61" t="s">
        <v>162</v>
      </c>
      <c r="H714" s="6">
        <f t="shared" si="33"/>
        <v>-13000</v>
      </c>
      <c r="I714" s="23">
        <f t="shared" si="31"/>
        <v>6.382978723404255</v>
      </c>
      <c r="K714" t="s">
        <v>384</v>
      </c>
      <c r="M714" s="2">
        <v>470</v>
      </c>
    </row>
    <row r="715" spans="2:13" ht="12.75">
      <c r="B715" s="226">
        <v>1500</v>
      </c>
      <c r="C715" s="1" t="s">
        <v>286</v>
      </c>
      <c r="D715" s="1" t="s">
        <v>20</v>
      </c>
      <c r="E715" s="1" t="s">
        <v>387</v>
      </c>
      <c r="F715" s="27" t="s">
        <v>397</v>
      </c>
      <c r="G715" s="61" t="s">
        <v>231</v>
      </c>
      <c r="H715" s="6">
        <f t="shared" si="33"/>
        <v>-14500</v>
      </c>
      <c r="I715" s="23">
        <f t="shared" si="31"/>
        <v>3.1914893617021276</v>
      </c>
      <c r="K715" t="s">
        <v>384</v>
      </c>
      <c r="M715" s="2">
        <v>470</v>
      </c>
    </row>
    <row r="716" spans="2:13" ht="12.75">
      <c r="B716" s="226">
        <v>3000</v>
      </c>
      <c r="C716" s="1" t="s">
        <v>398</v>
      </c>
      <c r="D716" s="1" t="s">
        <v>20</v>
      </c>
      <c r="E716" s="1" t="s">
        <v>387</v>
      </c>
      <c r="F716" s="27" t="s">
        <v>397</v>
      </c>
      <c r="G716" s="61" t="s">
        <v>231</v>
      </c>
      <c r="H716" s="6">
        <f t="shared" si="33"/>
        <v>-17500</v>
      </c>
      <c r="I716" s="23">
        <f t="shared" si="31"/>
        <v>6.382978723404255</v>
      </c>
      <c r="K716" t="s">
        <v>384</v>
      </c>
      <c r="M716" s="2">
        <v>470</v>
      </c>
    </row>
    <row r="717" spans="1:13" s="17" customFormat="1" ht="12.75">
      <c r="A717" s="14"/>
      <c r="B717" s="318">
        <v>3000</v>
      </c>
      <c r="C717" s="1" t="s">
        <v>391</v>
      </c>
      <c r="D717" s="1" t="s">
        <v>20</v>
      </c>
      <c r="E717" s="1" t="s">
        <v>387</v>
      </c>
      <c r="F717" s="117" t="s">
        <v>399</v>
      </c>
      <c r="G717" s="61" t="s">
        <v>400</v>
      </c>
      <c r="H717" s="6">
        <f t="shared" si="33"/>
        <v>-20500</v>
      </c>
      <c r="I717" s="23">
        <f t="shared" si="31"/>
        <v>6.382978723404255</v>
      </c>
      <c r="J717"/>
      <c r="K717" t="s">
        <v>384</v>
      </c>
      <c r="M717" s="2">
        <v>470</v>
      </c>
    </row>
    <row r="718" spans="2:13" ht="12.75">
      <c r="B718" s="318">
        <v>3000</v>
      </c>
      <c r="C718" s="1" t="s">
        <v>393</v>
      </c>
      <c r="D718" s="1" t="s">
        <v>20</v>
      </c>
      <c r="E718" s="1" t="s">
        <v>387</v>
      </c>
      <c r="F718" s="117" t="s">
        <v>401</v>
      </c>
      <c r="G718" s="61" t="s">
        <v>273</v>
      </c>
      <c r="H718" s="6">
        <f t="shared" si="33"/>
        <v>-23500</v>
      </c>
      <c r="I718" s="23">
        <f t="shared" si="31"/>
        <v>6.382978723404255</v>
      </c>
      <c r="K718" t="s">
        <v>384</v>
      </c>
      <c r="M718" s="2">
        <v>470</v>
      </c>
    </row>
    <row r="719" spans="2:13" ht="12.75">
      <c r="B719" s="318">
        <v>3000</v>
      </c>
      <c r="C719" s="1" t="s">
        <v>395</v>
      </c>
      <c r="D719" s="1" t="s">
        <v>20</v>
      </c>
      <c r="E719" s="1" t="s">
        <v>387</v>
      </c>
      <c r="F719" s="27" t="s">
        <v>402</v>
      </c>
      <c r="G719" s="61" t="s">
        <v>162</v>
      </c>
      <c r="H719" s="6">
        <f t="shared" si="33"/>
        <v>-26500</v>
      </c>
      <c r="I719" s="23">
        <f t="shared" si="31"/>
        <v>6.382978723404255</v>
      </c>
      <c r="K719" t="s">
        <v>403</v>
      </c>
      <c r="M719" s="2">
        <v>470</v>
      </c>
    </row>
    <row r="720" spans="2:13" ht="12.75">
      <c r="B720" s="318">
        <v>3000</v>
      </c>
      <c r="C720" s="1" t="s">
        <v>404</v>
      </c>
      <c r="D720" s="1" t="s">
        <v>20</v>
      </c>
      <c r="E720" s="1" t="s">
        <v>387</v>
      </c>
      <c r="F720" s="27" t="s">
        <v>405</v>
      </c>
      <c r="G720" s="61" t="s">
        <v>153</v>
      </c>
      <c r="H720" s="6">
        <f t="shared" si="33"/>
        <v>-29500</v>
      </c>
      <c r="I720" s="23">
        <f t="shared" si="31"/>
        <v>6.382978723404255</v>
      </c>
      <c r="K720" t="s">
        <v>403</v>
      </c>
      <c r="M720" s="2">
        <v>470</v>
      </c>
    </row>
    <row r="721" spans="2:13" ht="12.75">
      <c r="B721" s="318">
        <v>1700</v>
      </c>
      <c r="C721" s="1" t="s">
        <v>406</v>
      </c>
      <c r="D721" s="1" t="s">
        <v>20</v>
      </c>
      <c r="E721" s="1" t="s">
        <v>387</v>
      </c>
      <c r="F721" s="117" t="s">
        <v>407</v>
      </c>
      <c r="G721" s="61" t="s">
        <v>95</v>
      </c>
      <c r="H721" s="6">
        <f t="shared" si="33"/>
        <v>-31200</v>
      </c>
      <c r="I721" s="23">
        <f t="shared" si="31"/>
        <v>3.617021276595745</v>
      </c>
      <c r="K721" s="118" t="s">
        <v>408</v>
      </c>
      <c r="M721" s="2">
        <v>470</v>
      </c>
    </row>
    <row r="722" spans="2:13" ht="12.75">
      <c r="B722" s="318">
        <v>1700</v>
      </c>
      <c r="C722" s="110" t="s">
        <v>409</v>
      </c>
      <c r="D722" s="110" t="s">
        <v>20</v>
      </c>
      <c r="E722" s="110" t="s">
        <v>387</v>
      </c>
      <c r="F722" s="117" t="s">
        <v>410</v>
      </c>
      <c r="G722" s="142" t="s">
        <v>109</v>
      </c>
      <c r="H722" s="6">
        <f t="shared" si="33"/>
        <v>-32900</v>
      </c>
      <c r="I722" s="23">
        <f t="shared" si="31"/>
        <v>3.617021276595745</v>
      </c>
      <c r="K722" s="118" t="s">
        <v>408</v>
      </c>
      <c r="M722" s="2">
        <v>470</v>
      </c>
    </row>
    <row r="723" spans="2:13" ht="12.75">
      <c r="B723" s="318">
        <v>6000</v>
      </c>
      <c r="C723" s="1" t="s">
        <v>411</v>
      </c>
      <c r="D723" s="1" t="s">
        <v>20</v>
      </c>
      <c r="E723" s="1" t="s">
        <v>387</v>
      </c>
      <c r="F723" s="117" t="s">
        <v>412</v>
      </c>
      <c r="G723" s="61" t="s">
        <v>151</v>
      </c>
      <c r="H723" s="6">
        <f t="shared" si="33"/>
        <v>-38900</v>
      </c>
      <c r="I723" s="23">
        <f t="shared" si="31"/>
        <v>12.76595744680851</v>
      </c>
      <c r="K723" s="118" t="s">
        <v>408</v>
      </c>
      <c r="M723" s="2">
        <v>470</v>
      </c>
    </row>
    <row r="724" spans="2:14" ht="12.75">
      <c r="B724" s="318">
        <v>10000</v>
      </c>
      <c r="C724" s="1" t="s">
        <v>202</v>
      </c>
      <c r="D724" s="1" t="s">
        <v>20</v>
      </c>
      <c r="E724" s="1" t="s">
        <v>387</v>
      </c>
      <c r="F724" s="117" t="s">
        <v>413</v>
      </c>
      <c r="G724" s="61" t="s">
        <v>162</v>
      </c>
      <c r="H724" s="6">
        <f t="shared" si="33"/>
        <v>-48900</v>
      </c>
      <c r="I724" s="23">
        <f t="shared" si="31"/>
        <v>21.27659574468085</v>
      </c>
      <c r="K724" s="118" t="s">
        <v>408</v>
      </c>
      <c r="L724" s="37"/>
      <c r="M724" s="2">
        <v>470</v>
      </c>
      <c r="N724" s="39"/>
    </row>
    <row r="725" spans="2:14" ht="12.75">
      <c r="B725" s="318">
        <v>10000</v>
      </c>
      <c r="C725" s="1" t="s">
        <v>237</v>
      </c>
      <c r="D725" s="1" t="s">
        <v>20</v>
      </c>
      <c r="E725" s="1" t="s">
        <v>387</v>
      </c>
      <c r="F725" s="117" t="s">
        <v>414</v>
      </c>
      <c r="G725" s="61" t="s">
        <v>153</v>
      </c>
      <c r="H725" s="6">
        <f t="shared" si="33"/>
        <v>-58900</v>
      </c>
      <c r="I725" s="23">
        <f t="shared" si="31"/>
        <v>21.27659574468085</v>
      </c>
      <c r="K725" s="118" t="s">
        <v>408</v>
      </c>
      <c r="L725" s="37"/>
      <c r="M725" s="2">
        <v>470</v>
      </c>
      <c r="N725" s="39"/>
    </row>
    <row r="726" spans="2:13" ht="12.75">
      <c r="B726" s="318">
        <v>6000</v>
      </c>
      <c r="C726" s="1" t="s">
        <v>415</v>
      </c>
      <c r="D726" s="1" t="s">
        <v>20</v>
      </c>
      <c r="E726" s="1" t="s">
        <v>387</v>
      </c>
      <c r="F726" s="119" t="s">
        <v>416</v>
      </c>
      <c r="G726" s="61" t="s">
        <v>172</v>
      </c>
      <c r="H726" s="6">
        <f t="shared" si="33"/>
        <v>-64900</v>
      </c>
      <c r="I726" s="23">
        <f t="shared" si="31"/>
        <v>12.76595744680851</v>
      </c>
      <c r="K726" s="118" t="s">
        <v>408</v>
      </c>
      <c r="M726" s="2">
        <v>470</v>
      </c>
    </row>
    <row r="727" spans="1:13" s="116" customFormat="1" ht="12.75">
      <c r="A727" s="111"/>
      <c r="B727" s="326">
        <f>SUM(B710:B726)</f>
        <v>64900</v>
      </c>
      <c r="C727" s="111" t="s">
        <v>417</v>
      </c>
      <c r="D727" s="112"/>
      <c r="E727" s="112"/>
      <c r="F727" s="113"/>
      <c r="G727" s="383"/>
      <c r="H727" s="114">
        <v>0</v>
      </c>
      <c r="I727" s="115">
        <f t="shared" si="31"/>
        <v>138.08510638297872</v>
      </c>
      <c r="M727" s="2">
        <v>470</v>
      </c>
    </row>
    <row r="728" spans="2:13" ht="12.75">
      <c r="B728" s="318"/>
      <c r="C728" s="110"/>
      <c r="D728" s="110"/>
      <c r="E728" s="110"/>
      <c r="F728" s="117"/>
      <c r="G728" s="142"/>
      <c r="H728" s="6">
        <f t="shared" si="33"/>
        <v>0</v>
      </c>
      <c r="I728" s="23">
        <f t="shared" si="31"/>
        <v>0</v>
      </c>
      <c r="K728" s="17"/>
      <c r="M728" s="2">
        <v>470</v>
      </c>
    </row>
    <row r="729" spans="2:13" ht="12.75">
      <c r="B729" s="318"/>
      <c r="C729" s="110"/>
      <c r="D729" s="110"/>
      <c r="E729" s="110"/>
      <c r="F729" s="117"/>
      <c r="G729" s="142"/>
      <c r="H729" s="6">
        <f t="shared" si="33"/>
        <v>0</v>
      </c>
      <c r="I729" s="23">
        <f t="shared" si="31"/>
        <v>0</v>
      </c>
      <c r="K729" s="17"/>
      <c r="M729" s="2">
        <v>470</v>
      </c>
    </row>
    <row r="730" spans="2:13" ht="12.75">
      <c r="B730" s="318">
        <v>600</v>
      </c>
      <c r="C730" s="1" t="s">
        <v>418</v>
      </c>
      <c r="D730" s="1" t="s">
        <v>20</v>
      </c>
      <c r="E730" s="1" t="s">
        <v>419</v>
      </c>
      <c r="F730" s="27" t="s">
        <v>420</v>
      </c>
      <c r="G730" s="61" t="s">
        <v>93</v>
      </c>
      <c r="H730" s="6">
        <f t="shared" si="33"/>
        <v>-600</v>
      </c>
      <c r="I730" s="23">
        <f t="shared" si="31"/>
        <v>1.2765957446808511</v>
      </c>
      <c r="K730" t="s">
        <v>421</v>
      </c>
      <c r="M730" s="2">
        <v>470</v>
      </c>
    </row>
    <row r="731" spans="2:13" ht="12.75">
      <c r="B731" s="318">
        <v>600</v>
      </c>
      <c r="C731" s="1" t="s">
        <v>418</v>
      </c>
      <c r="D731" s="1" t="s">
        <v>20</v>
      </c>
      <c r="E731" s="1" t="s">
        <v>419</v>
      </c>
      <c r="F731" s="27" t="s">
        <v>420</v>
      </c>
      <c r="G731" s="61" t="s">
        <v>95</v>
      </c>
      <c r="H731" s="6">
        <f t="shared" si="33"/>
        <v>-1200</v>
      </c>
      <c r="I731" s="23">
        <f t="shared" si="31"/>
        <v>1.2765957446808511</v>
      </c>
      <c r="K731" t="s">
        <v>421</v>
      </c>
      <c r="M731" s="2">
        <v>470</v>
      </c>
    </row>
    <row r="732" spans="2:13" ht="12.75">
      <c r="B732" s="318">
        <v>800</v>
      </c>
      <c r="C732" s="1" t="s">
        <v>418</v>
      </c>
      <c r="D732" s="1" t="s">
        <v>20</v>
      </c>
      <c r="E732" s="1" t="s">
        <v>419</v>
      </c>
      <c r="F732" s="27" t="s">
        <v>420</v>
      </c>
      <c r="G732" s="61" t="s">
        <v>109</v>
      </c>
      <c r="H732" s="6">
        <f t="shared" si="33"/>
        <v>-2000</v>
      </c>
      <c r="I732" s="23">
        <f t="shared" si="31"/>
        <v>1.702127659574468</v>
      </c>
      <c r="K732" t="s">
        <v>421</v>
      </c>
      <c r="L732" s="37"/>
      <c r="M732" s="2">
        <v>470</v>
      </c>
    </row>
    <row r="733" spans="1:13" ht="12.75">
      <c r="A733" s="14"/>
      <c r="B733" s="318">
        <v>600</v>
      </c>
      <c r="C733" s="1" t="s">
        <v>418</v>
      </c>
      <c r="D733" s="1" t="s">
        <v>20</v>
      </c>
      <c r="E733" s="1" t="s">
        <v>419</v>
      </c>
      <c r="F733" s="27" t="s">
        <v>420</v>
      </c>
      <c r="G733" s="61" t="s">
        <v>112</v>
      </c>
      <c r="H733" s="6">
        <f t="shared" si="33"/>
        <v>-2600</v>
      </c>
      <c r="I733" s="23">
        <f t="shared" si="31"/>
        <v>1.2765957446808511</v>
      </c>
      <c r="J733" s="17"/>
      <c r="K733" s="17" t="s">
        <v>421</v>
      </c>
      <c r="L733" s="38"/>
      <c r="M733" s="2">
        <v>470</v>
      </c>
    </row>
    <row r="734" spans="2:13" ht="12.75">
      <c r="B734" s="318">
        <v>600</v>
      </c>
      <c r="C734" s="1" t="s">
        <v>418</v>
      </c>
      <c r="D734" s="1" t="s">
        <v>20</v>
      </c>
      <c r="E734" s="1" t="s">
        <v>419</v>
      </c>
      <c r="F734" s="27" t="s">
        <v>420</v>
      </c>
      <c r="G734" s="61" t="s">
        <v>162</v>
      </c>
      <c r="H734" s="6">
        <f t="shared" si="33"/>
        <v>-3200</v>
      </c>
      <c r="I734" s="23">
        <f t="shared" si="31"/>
        <v>1.2765957446808511</v>
      </c>
      <c r="K734" t="s">
        <v>421</v>
      </c>
      <c r="L734" s="37"/>
      <c r="M734" s="2">
        <v>470</v>
      </c>
    </row>
    <row r="735" spans="2:13" ht="12.75">
      <c r="B735" s="318">
        <v>600</v>
      </c>
      <c r="C735" s="1" t="s">
        <v>418</v>
      </c>
      <c r="D735" s="1" t="s">
        <v>20</v>
      </c>
      <c r="E735" s="1" t="s">
        <v>419</v>
      </c>
      <c r="F735" s="27" t="s">
        <v>420</v>
      </c>
      <c r="G735" s="61" t="s">
        <v>153</v>
      </c>
      <c r="H735" s="6">
        <f t="shared" si="33"/>
        <v>-3800</v>
      </c>
      <c r="I735" s="23">
        <f t="shared" si="31"/>
        <v>1.2765957446808511</v>
      </c>
      <c r="K735" t="s">
        <v>421</v>
      </c>
      <c r="L735" s="37"/>
      <c r="M735" s="2">
        <v>470</v>
      </c>
    </row>
    <row r="736" spans="1:13" ht="12.75">
      <c r="A736" s="14"/>
      <c r="B736" s="226">
        <v>600</v>
      </c>
      <c r="C736" s="14" t="s">
        <v>418</v>
      </c>
      <c r="D736" s="14" t="s">
        <v>20</v>
      </c>
      <c r="E736" s="1" t="s">
        <v>419</v>
      </c>
      <c r="F736" s="30" t="s">
        <v>420</v>
      </c>
      <c r="G736" s="98" t="s">
        <v>172</v>
      </c>
      <c r="H736" s="6">
        <f t="shared" si="33"/>
        <v>-4400</v>
      </c>
      <c r="I736" s="23">
        <f t="shared" si="31"/>
        <v>1.2765957446808511</v>
      </c>
      <c r="J736" s="17"/>
      <c r="K736" s="17" t="s">
        <v>421</v>
      </c>
      <c r="L736" s="17"/>
      <c r="M736" s="2">
        <v>470</v>
      </c>
    </row>
    <row r="737" spans="1:13" ht="12.75">
      <c r="A737" s="14"/>
      <c r="B737" s="226">
        <v>800</v>
      </c>
      <c r="C737" s="14" t="s">
        <v>418</v>
      </c>
      <c r="D737" s="14" t="s">
        <v>20</v>
      </c>
      <c r="E737" s="1" t="s">
        <v>419</v>
      </c>
      <c r="F737" s="30" t="s">
        <v>420</v>
      </c>
      <c r="G737" s="98" t="s">
        <v>231</v>
      </c>
      <c r="H737" s="6">
        <f t="shared" si="33"/>
        <v>-5200</v>
      </c>
      <c r="I737" s="23">
        <f t="shared" si="31"/>
        <v>1.702127659574468</v>
      </c>
      <c r="J737" s="17"/>
      <c r="K737" s="17" t="s">
        <v>421</v>
      </c>
      <c r="L737" s="17"/>
      <c r="M737" s="2">
        <v>470</v>
      </c>
    </row>
    <row r="738" spans="1:13" ht="12.75">
      <c r="A738" s="14"/>
      <c r="B738" s="226">
        <v>600</v>
      </c>
      <c r="C738" s="14" t="s">
        <v>418</v>
      </c>
      <c r="D738" s="14" t="s">
        <v>20</v>
      </c>
      <c r="E738" s="1" t="s">
        <v>419</v>
      </c>
      <c r="F738" s="30" t="s">
        <v>420</v>
      </c>
      <c r="G738" s="98" t="s">
        <v>212</v>
      </c>
      <c r="H738" s="6">
        <f t="shared" si="33"/>
        <v>-5800</v>
      </c>
      <c r="I738" s="23">
        <f t="shared" si="31"/>
        <v>1.2765957446808511</v>
      </c>
      <c r="J738" s="17"/>
      <c r="K738" s="17" t="s">
        <v>421</v>
      </c>
      <c r="L738" s="17"/>
      <c r="M738" s="2">
        <v>470</v>
      </c>
    </row>
    <row r="739" spans="1:13" ht="12.75">
      <c r="A739" s="14"/>
      <c r="B739" s="226">
        <v>600</v>
      </c>
      <c r="C739" s="14" t="s">
        <v>418</v>
      </c>
      <c r="D739" s="14" t="s">
        <v>20</v>
      </c>
      <c r="E739" s="1" t="s">
        <v>419</v>
      </c>
      <c r="F739" s="30" t="s">
        <v>420</v>
      </c>
      <c r="G739" s="98" t="s">
        <v>224</v>
      </c>
      <c r="H739" s="6">
        <f t="shared" si="33"/>
        <v>-6400</v>
      </c>
      <c r="I739" s="23">
        <f t="shared" si="31"/>
        <v>1.2765957446808511</v>
      </c>
      <c r="J739" s="17"/>
      <c r="K739" s="17" t="s">
        <v>421</v>
      </c>
      <c r="L739" s="17"/>
      <c r="M739" s="2">
        <v>470</v>
      </c>
    </row>
    <row r="740" spans="1:13" ht="12.75">
      <c r="A740" s="14"/>
      <c r="B740" s="226">
        <v>600</v>
      </c>
      <c r="C740" s="14" t="s">
        <v>418</v>
      </c>
      <c r="D740" s="14" t="s">
        <v>20</v>
      </c>
      <c r="E740" s="1" t="s">
        <v>419</v>
      </c>
      <c r="F740" s="30" t="s">
        <v>420</v>
      </c>
      <c r="G740" s="98" t="s">
        <v>239</v>
      </c>
      <c r="H740" s="6">
        <f t="shared" si="33"/>
        <v>-7000</v>
      </c>
      <c r="I740" s="23">
        <f t="shared" si="31"/>
        <v>1.2765957446808511</v>
      </c>
      <c r="J740" s="17"/>
      <c r="K740" s="17" t="s">
        <v>421</v>
      </c>
      <c r="L740" s="17"/>
      <c r="M740" s="2">
        <v>470</v>
      </c>
    </row>
    <row r="741" spans="1:13" ht="12.75">
      <c r="A741" s="14"/>
      <c r="B741" s="226">
        <v>600</v>
      </c>
      <c r="C741" s="14" t="s">
        <v>418</v>
      </c>
      <c r="D741" s="14" t="s">
        <v>20</v>
      </c>
      <c r="E741" s="1" t="s">
        <v>419</v>
      </c>
      <c r="F741" s="30" t="s">
        <v>420</v>
      </c>
      <c r="G741" s="98" t="s">
        <v>242</v>
      </c>
      <c r="H741" s="6">
        <f t="shared" si="33"/>
        <v>-7600</v>
      </c>
      <c r="I741" s="23">
        <f t="shared" si="31"/>
        <v>1.2765957446808511</v>
      </c>
      <c r="J741" s="17"/>
      <c r="K741" s="17" t="s">
        <v>421</v>
      </c>
      <c r="L741" s="17"/>
      <c r="M741" s="2">
        <v>470</v>
      </c>
    </row>
    <row r="742" spans="1:13" ht="12.75">
      <c r="A742" s="14"/>
      <c r="B742" s="226">
        <v>1000</v>
      </c>
      <c r="C742" s="14" t="s">
        <v>418</v>
      </c>
      <c r="D742" s="14" t="s">
        <v>20</v>
      </c>
      <c r="E742" s="14" t="s">
        <v>419</v>
      </c>
      <c r="F742" s="30" t="s">
        <v>420</v>
      </c>
      <c r="G742" s="98" t="s">
        <v>271</v>
      </c>
      <c r="H742" s="6">
        <f t="shared" si="33"/>
        <v>-8600</v>
      </c>
      <c r="I742" s="23">
        <f t="shared" si="31"/>
        <v>2.127659574468085</v>
      </c>
      <c r="J742" s="17"/>
      <c r="K742" s="17" t="s">
        <v>421</v>
      </c>
      <c r="L742" s="17"/>
      <c r="M742" s="2">
        <v>470</v>
      </c>
    </row>
    <row r="743" spans="1:13" ht="12.75">
      <c r="A743" s="14"/>
      <c r="B743" s="226">
        <v>600</v>
      </c>
      <c r="C743" s="14" t="s">
        <v>418</v>
      </c>
      <c r="D743" s="14" t="s">
        <v>20</v>
      </c>
      <c r="E743" s="14" t="s">
        <v>419</v>
      </c>
      <c r="F743" s="30" t="s">
        <v>420</v>
      </c>
      <c r="G743" s="98" t="s">
        <v>272</v>
      </c>
      <c r="H743" s="6">
        <f t="shared" si="33"/>
        <v>-9200</v>
      </c>
      <c r="I743" s="23">
        <f t="shared" si="31"/>
        <v>1.2765957446808511</v>
      </c>
      <c r="J743" s="17"/>
      <c r="K743" s="17" t="s">
        <v>421</v>
      </c>
      <c r="L743" s="17"/>
      <c r="M743" s="2">
        <v>470</v>
      </c>
    </row>
    <row r="744" spans="1:13" ht="12.75">
      <c r="A744" s="14"/>
      <c r="B744" s="226">
        <v>600</v>
      </c>
      <c r="C744" s="14" t="s">
        <v>418</v>
      </c>
      <c r="D744" s="14" t="s">
        <v>20</v>
      </c>
      <c r="E744" s="14" t="s">
        <v>419</v>
      </c>
      <c r="F744" s="30" t="s">
        <v>420</v>
      </c>
      <c r="G744" s="98" t="s">
        <v>422</v>
      </c>
      <c r="H744" s="6">
        <f t="shared" si="33"/>
        <v>-9800</v>
      </c>
      <c r="I744" s="23">
        <f t="shared" si="31"/>
        <v>1.2765957446808511</v>
      </c>
      <c r="J744" s="17"/>
      <c r="K744" s="17" t="s">
        <v>421</v>
      </c>
      <c r="L744" s="17"/>
      <c r="M744" s="2">
        <v>470</v>
      </c>
    </row>
    <row r="745" spans="1:13" ht="12.75">
      <c r="A745" s="14"/>
      <c r="B745" s="226">
        <v>600</v>
      </c>
      <c r="C745" s="14" t="s">
        <v>418</v>
      </c>
      <c r="D745" s="14" t="s">
        <v>20</v>
      </c>
      <c r="E745" s="14" t="s">
        <v>419</v>
      </c>
      <c r="F745" s="30" t="s">
        <v>420</v>
      </c>
      <c r="G745" s="98" t="s">
        <v>265</v>
      </c>
      <c r="H745" s="6">
        <f t="shared" si="33"/>
        <v>-10400</v>
      </c>
      <c r="I745" s="23">
        <f t="shared" si="31"/>
        <v>1.2765957446808511</v>
      </c>
      <c r="J745" s="17"/>
      <c r="K745" s="17" t="s">
        <v>421</v>
      </c>
      <c r="L745" s="17"/>
      <c r="M745" s="2">
        <v>470</v>
      </c>
    </row>
    <row r="746" spans="1:13" s="17" customFormat="1" ht="12.75">
      <c r="A746" s="1"/>
      <c r="B746" s="318">
        <v>600</v>
      </c>
      <c r="C746" s="1" t="s">
        <v>418</v>
      </c>
      <c r="D746" s="1" t="s">
        <v>20</v>
      </c>
      <c r="E746" s="1" t="s">
        <v>419</v>
      </c>
      <c r="F746" s="27" t="s">
        <v>420</v>
      </c>
      <c r="G746" s="61" t="s">
        <v>273</v>
      </c>
      <c r="H746" s="6">
        <f t="shared" si="33"/>
        <v>-11000</v>
      </c>
      <c r="I746" s="23">
        <f t="shared" si="31"/>
        <v>1.2765957446808511</v>
      </c>
      <c r="J746"/>
      <c r="K746" t="s">
        <v>421</v>
      </c>
      <c r="L746"/>
      <c r="M746" s="2">
        <v>470</v>
      </c>
    </row>
    <row r="747" spans="1:13" s="17" customFormat="1" ht="12.75">
      <c r="A747" s="1"/>
      <c r="B747" s="318">
        <v>600</v>
      </c>
      <c r="C747" s="1" t="s">
        <v>418</v>
      </c>
      <c r="D747" s="1" t="s">
        <v>20</v>
      </c>
      <c r="E747" s="1" t="s">
        <v>419</v>
      </c>
      <c r="F747" s="27" t="s">
        <v>420</v>
      </c>
      <c r="G747" s="61" t="s">
        <v>274</v>
      </c>
      <c r="H747" s="6">
        <f t="shared" si="33"/>
        <v>-11600</v>
      </c>
      <c r="I747" s="23">
        <f t="shared" si="31"/>
        <v>1.2765957446808511</v>
      </c>
      <c r="J747"/>
      <c r="K747" t="s">
        <v>421</v>
      </c>
      <c r="L747" s="37"/>
      <c r="M747" s="2">
        <v>470</v>
      </c>
    </row>
    <row r="748" spans="1:13" s="17" customFormat="1" ht="12.75">
      <c r="A748" s="14"/>
      <c r="B748" s="318">
        <v>600</v>
      </c>
      <c r="C748" s="1" t="s">
        <v>418</v>
      </c>
      <c r="D748" s="1" t="s">
        <v>20</v>
      </c>
      <c r="E748" s="1" t="s">
        <v>419</v>
      </c>
      <c r="F748" s="27" t="s">
        <v>420</v>
      </c>
      <c r="G748" s="61" t="s">
        <v>142</v>
      </c>
      <c r="H748" s="6">
        <f t="shared" si="33"/>
        <v>-12200</v>
      </c>
      <c r="I748" s="23">
        <f t="shared" si="31"/>
        <v>1.2765957446808511</v>
      </c>
      <c r="K748" s="17" t="s">
        <v>421</v>
      </c>
      <c r="L748" s="38"/>
      <c r="M748" s="2">
        <v>470</v>
      </c>
    </row>
    <row r="749" spans="1:13" s="17" customFormat="1" ht="12.75">
      <c r="A749" s="14"/>
      <c r="B749" s="318">
        <v>1200</v>
      </c>
      <c r="C749" s="1" t="s">
        <v>418</v>
      </c>
      <c r="D749" s="1" t="s">
        <v>20</v>
      </c>
      <c r="E749" s="1" t="s">
        <v>419</v>
      </c>
      <c r="F749" s="27" t="s">
        <v>420</v>
      </c>
      <c r="G749" s="61" t="s">
        <v>268</v>
      </c>
      <c r="H749" s="6">
        <f t="shared" si="33"/>
        <v>-13400</v>
      </c>
      <c r="I749" s="23">
        <f t="shared" si="31"/>
        <v>2.5531914893617023</v>
      </c>
      <c r="K749" s="17" t="s">
        <v>421</v>
      </c>
      <c r="L749" s="38"/>
      <c r="M749" s="2">
        <v>470</v>
      </c>
    </row>
    <row r="750" spans="1:13" s="17" customFormat="1" ht="12.75">
      <c r="A750" s="1"/>
      <c r="B750" s="318">
        <v>1400</v>
      </c>
      <c r="C750" s="1" t="s">
        <v>418</v>
      </c>
      <c r="D750" s="1" t="s">
        <v>20</v>
      </c>
      <c r="E750" s="1" t="s">
        <v>419</v>
      </c>
      <c r="F750" s="27" t="s">
        <v>381</v>
      </c>
      <c r="G750" s="61" t="s">
        <v>38</v>
      </c>
      <c r="H750" s="6">
        <f t="shared" si="33"/>
        <v>-14800</v>
      </c>
      <c r="I750" s="23">
        <f t="shared" si="31"/>
        <v>2.978723404255319</v>
      </c>
      <c r="J750"/>
      <c r="K750" t="s">
        <v>382</v>
      </c>
      <c r="L750"/>
      <c r="M750" s="2">
        <v>470</v>
      </c>
    </row>
    <row r="751" spans="1:13" s="17" customFormat="1" ht="12.75">
      <c r="A751" s="1"/>
      <c r="B751" s="318">
        <v>1800</v>
      </c>
      <c r="C751" s="1" t="s">
        <v>418</v>
      </c>
      <c r="D751" s="1" t="s">
        <v>20</v>
      </c>
      <c r="E751" s="1" t="s">
        <v>419</v>
      </c>
      <c r="F751" s="27" t="s">
        <v>381</v>
      </c>
      <c r="G751" s="61" t="s">
        <v>91</v>
      </c>
      <c r="H751" s="6">
        <f t="shared" si="33"/>
        <v>-16600</v>
      </c>
      <c r="I751" s="23">
        <f t="shared" si="31"/>
        <v>3.8297872340425534</v>
      </c>
      <c r="J751"/>
      <c r="K751" t="s">
        <v>382</v>
      </c>
      <c r="L751"/>
      <c r="M751" s="2">
        <v>470</v>
      </c>
    </row>
    <row r="752" spans="1:13" s="17" customFormat="1" ht="12.75">
      <c r="A752" s="1"/>
      <c r="B752" s="318">
        <v>1200</v>
      </c>
      <c r="C752" s="1" t="s">
        <v>418</v>
      </c>
      <c r="D752" s="1" t="s">
        <v>20</v>
      </c>
      <c r="E752" s="1" t="s">
        <v>419</v>
      </c>
      <c r="F752" s="27" t="s">
        <v>381</v>
      </c>
      <c r="G752" s="61" t="s">
        <v>93</v>
      </c>
      <c r="H752" s="6">
        <f t="shared" si="33"/>
        <v>-17800</v>
      </c>
      <c r="I752" s="23">
        <f t="shared" si="31"/>
        <v>2.5531914893617023</v>
      </c>
      <c r="J752"/>
      <c r="K752" t="s">
        <v>382</v>
      </c>
      <c r="L752"/>
      <c r="M752" s="2">
        <v>470</v>
      </c>
    </row>
    <row r="753" spans="1:13" s="17" customFormat="1" ht="12.75">
      <c r="A753" s="1"/>
      <c r="B753" s="318">
        <v>1500</v>
      </c>
      <c r="C753" s="1" t="s">
        <v>418</v>
      </c>
      <c r="D753" s="1" t="s">
        <v>20</v>
      </c>
      <c r="E753" s="1" t="s">
        <v>419</v>
      </c>
      <c r="F753" s="27" t="s">
        <v>381</v>
      </c>
      <c r="G753" s="61" t="s">
        <v>95</v>
      </c>
      <c r="H753" s="6">
        <f t="shared" si="33"/>
        <v>-19300</v>
      </c>
      <c r="I753" s="23">
        <f t="shared" si="31"/>
        <v>3.1914893617021276</v>
      </c>
      <c r="J753"/>
      <c r="K753" t="s">
        <v>382</v>
      </c>
      <c r="L753"/>
      <c r="M753" s="2">
        <v>470</v>
      </c>
    </row>
    <row r="754" spans="1:13" s="17" customFormat="1" ht="12.75">
      <c r="A754" s="14"/>
      <c r="B754" s="318">
        <v>1700</v>
      </c>
      <c r="C754" s="1" t="s">
        <v>418</v>
      </c>
      <c r="D754" s="1" t="s">
        <v>20</v>
      </c>
      <c r="E754" s="1" t="s">
        <v>419</v>
      </c>
      <c r="F754" s="27" t="s">
        <v>381</v>
      </c>
      <c r="G754" s="61" t="s">
        <v>109</v>
      </c>
      <c r="H754" s="6">
        <f t="shared" si="33"/>
        <v>-21000</v>
      </c>
      <c r="I754" s="23">
        <f aca="true" t="shared" si="34" ref="I754:I817">+B754/M754</f>
        <v>3.617021276595745</v>
      </c>
      <c r="J754"/>
      <c r="K754" t="s">
        <v>382</v>
      </c>
      <c r="M754" s="2">
        <v>470</v>
      </c>
    </row>
    <row r="755" spans="1:13" s="17" customFormat="1" ht="12.75">
      <c r="A755" s="1"/>
      <c r="B755" s="318">
        <v>1400</v>
      </c>
      <c r="C755" s="1" t="s">
        <v>418</v>
      </c>
      <c r="D755" s="1" t="s">
        <v>20</v>
      </c>
      <c r="E755" s="1" t="s">
        <v>419</v>
      </c>
      <c r="F755" s="27" t="s">
        <v>381</v>
      </c>
      <c r="G755" s="61" t="s">
        <v>112</v>
      </c>
      <c r="H755" s="6">
        <f t="shared" si="33"/>
        <v>-22400</v>
      </c>
      <c r="I755" s="23">
        <f t="shared" si="34"/>
        <v>2.978723404255319</v>
      </c>
      <c r="J755"/>
      <c r="K755" t="s">
        <v>382</v>
      </c>
      <c r="L755"/>
      <c r="M755" s="2">
        <v>470</v>
      </c>
    </row>
    <row r="756" spans="1:13" s="17" customFormat="1" ht="12.75">
      <c r="A756" s="1"/>
      <c r="B756" s="318">
        <v>1000</v>
      </c>
      <c r="C756" s="1" t="s">
        <v>418</v>
      </c>
      <c r="D756" s="1" t="s">
        <v>20</v>
      </c>
      <c r="E756" s="1" t="s">
        <v>419</v>
      </c>
      <c r="F756" s="27" t="s">
        <v>381</v>
      </c>
      <c r="G756" s="61" t="s">
        <v>114</v>
      </c>
      <c r="H756" s="6">
        <f t="shared" si="33"/>
        <v>-23400</v>
      </c>
      <c r="I756" s="23">
        <f t="shared" si="34"/>
        <v>2.127659574468085</v>
      </c>
      <c r="J756"/>
      <c r="K756" t="s">
        <v>382</v>
      </c>
      <c r="L756"/>
      <c r="M756" s="2">
        <v>470</v>
      </c>
    </row>
    <row r="757" spans="1:13" s="17" customFormat="1" ht="12.75">
      <c r="A757" s="1"/>
      <c r="B757" s="318">
        <v>1800</v>
      </c>
      <c r="C757" s="1" t="s">
        <v>418</v>
      </c>
      <c r="D757" s="1" t="s">
        <v>20</v>
      </c>
      <c r="E757" s="1" t="s">
        <v>419</v>
      </c>
      <c r="F757" s="27" t="s">
        <v>381</v>
      </c>
      <c r="G757" s="61" t="s">
        <v>162</v>
      </c>
      <c r="H757" s="6">
        <f t="shared" si="33"/>
        <v>-25200</v>
      </c>
      <c r="I757" s="23">
        <f t="shared" si="34"/>
        <v>3.8297872340425534</v>
      </c>
      <c r="J757"/>
      <c r="K757" t="s">
        <v>382</v>
      </c>
      <c r="L757"/>
      <c r="M757" s="2">
        <v>470</v>
      </c>
    </row>
    <row r="758" spans="1:13" s="17" customFormat="1" ht="12.75">
      <c r="A758" s="1"/>
      <c r="B758" s="318">
        <v>1500</v>
      </c>
      <c r="C758" s="1" t="s">
        <v>418</v>
      </c>
      <c r="D758" s="1" t="s">
        <v>20</v>
      </c>
      <c r="E758" s="1" t="s">
        <v>419</v>
      </c>
      <c r="F758" s="27" t="s">
        <v>381</v>
      </c>
      <c r="G758" s="61" t="s">
        <v>153</v>
      </c>
      <c r="H758" s="6">
        <f t="shared" si="33"/>
        <v>-26700</v>
      </c>
      <c r="I758" s="23">
        <f t="shared" si="34"/>
        <v>3.1914893617021276</v>
      </c>
      <c r="J758"/>
      <c r="K758" t="s">
        <v>382</v>
      </c>
      <c r="L758" s="37"/>
      <c r="M758" s="2">
        <v>470</v>
      </c>
    </row>
    <row r="759" spans="1:13" s="17" customFormat="1" ht="12.75">
      <c r="A759" s="1"/>
      <c r="B759" s="318">
        <v>1500</v>
      </c>
      <c r="C759" s="1" t="s">
        <v>418</v>
      </c>
      <c r="D759" s="1" t="s">
        <v>20</v>
      </c>
      <c r="E759" s="1" t="s">
        <v>419</v>
      </c>
      <c r="F759" s="27" t="s">
        <v>381</v>
      </c>
      <c r="G759" s="61" t="s">
        <v>172</v>
      </c>
      <c r="H759" s="6">
        <f t="shared" si="33"/>
        <v>-28200</v>
      </c>
      <c r="I759" s="23">
        <f t="shared" si="34"/>
        <v>3.1914893617021276</v>
      </c>
      <c r="J759"/>
      <c r="K759" t="s">
        <v>382</v>
      </c>
      <c r="L759" s="37"/>
      <c r="M759" s="2">
        <v>470</v>
      </c>
    </row>
    <row r="760" spans="1:13" s="17" customFormat="1" ht="12.75">
      <c r="A760" s="1"/>
      <c r="B760" s="318">
        <v>1700</v>
      </c>
      <c r="C760" s="1" t="s">
        <v>418</v>
      </c>
      <c r="D760" s="1" t="s">
        <v>20</v>
      </c>
      <c r="E760" s="1" t="s">
        <v>419</v>
      </c>
      <c r="F760" s="27" t="s">
        <v>381</v>
      </c>
      <c r="G760" s="61" t="s">
        <v>231</v>
      </c>
      <c r="H760" s="6">
        <f t="shared" si="33"/>
        <v>-29900</v>
      </c>
      <c r="I760" s="23">
        <f t="shared" si="34"/>
        <v>3.617021276595745</v>
      </c>
      <c r="J760"/>
      <c r="K760" t="s">
        <v>382</v>
      </c>
      <c r="L760" s="37"/>
      <c r="M760" s="2">
        <v>470</v>
      </c>
    </row>
    <row r="761" spans="1:13" s="17" customFormat="1" ht="12.75">
      <c r="A761" s="1"/>
      <c r="B761" s="318">
        <v>1400</v>
      </c>
      <c r="C761" s="1" t="s">
        <v>418</v>
      </c>
      <c r="D761" s="1" t="s">
        <v>20</v>
      </c>
      <c r="E761" s="1" t="s">
        <v>419</v>
      </c>
      <c r="F761" s="27" t="s">
        <v>381</v>
      </c>
      <c r="G761" s="61" t="s">
        <v>212</v>
      </c>
      <c r="H761" s="6">
        <f t="shared" si="33"/>
        <v>-31300</v>
      </c>
      <c r="I761" s="23">
        <f t="shared" si="34"/>
        <v>2.978723404255319</v>
      </c>
      <c r="J761"/>
      <c r="K761" t="s">
        <v>382</v>
      </c>
      <c r="L761" s="37"/>
      <c r="M761" s="2">
        <v>470</v>
      </c>
    </row>
    <row r="762" spans="1:13" s="17" customFormat="1" ht="12.75">
      <c r="A762" s="1"/>
      <c r="B762" s="318">
        <v>1000</v>
      </c>
      <c r="C762" s="1" t="s">
        <v>418</v>
      </c>
      <c r="D762" s="1" t="s">
        <v>20</v>
      </c>
      <c r="E762" s="1" t="s">
        <v>419</v>
      </c>
      <c r="F762" s="27" t="s">
        <v>381</v>
      </c>
      <c r="G762" s="61" t="s">
        <v>217</v>
      </c>
      <c r="H762" s="6">
        <f t="shared" si="33"/>
        <v>-32300</v>
      </c>
      <c r="I762" s="23">
        <f t="shared" si="34"/>
        <v>2.127659574468085</v>
      </c>
      <c r="J762"/>
      <c r="K762" t="s">
        <v>382</v>
      </c>
      <c r="L762"/>
      <c r="M762" s="2">
        <v>470</v>
      </c>
    </row>
    <row r="763" spans="1:13" s="17" customFormat="1" ht="12.75">
      <c r="A763" s="1"/>
      <c r="B763" s="318">
        <v>1500</v>
      </c>
      <c r="C763" s="1" t="s">
        <v>418</v>
      </c>
      <c r="D763" s="1" t="s">
        <v>20</v>
      </c>
      <c r="E763" s="1" t="s">
        <v>419</v>
      </c>
      <c r="F763" s="27" t="s">
        <v>381</v>
      </c>
      <c r="G763" s="61" t="s">
        <v>224</v>
      </c>
      <c r="H763" s="6">
        <f t="shared" si="33"/>
        <v>-33800</v>
      </c>
      <c r="I763" s="23">
        <f t="shared" si="34"/>
        <v>3.1914893617021276</v>
      </c>
      <c r="J763"/>
      <c r="K763" t="s">
        <v>382</v>
      </c>
      <c r="L763"/>
      <c r="M763" s="2">
        <v>470</v>
      </c>
    </row>
    <row r="764" spans="1:13" s="17" customFormat="1" ht="12.75">
      <c r="A764" s="1"/>
      <c r="B764" s="318">
        <v>1000</v>
      </c>
      <c r="C764" s="1" t="s">
        <v>418</v>
      </c>
      <c r="D764" s="1" t="s">
        <v>20</v>
      </c>
      <c r="E764" s="1" t="s">
        <v>419</v>
      </c>
      <c r="F764" s="27" t="s">
        <v>381</v>
      </c>
      <c r="G764" s="61" t="s">
        <v>239</v>
      </c>
      <c r="H764" s="6">
        <f t="shared" si="33"/>
        <v>-34800</v>
      </c>
      <c r="I764" s="23">
        <f t="shared" si="34"/>
        <v>2.127659574468085</v>
      </c>
      <c r="J764"/>
      <c r="K764" t="s">
        <v>382</v>
      </c>
      <c r="L764"/>
      <c r="M764" s="2">
        <v>470</v>
      </c>
    </row>
    <row r="765" spans="1:13" s="17" customFormat="1" ht="12.75">
      <c r="A765" s="1"/>
      <c r="B765" s="318">
        <v>1500</v>
      </c>
      <c r="C765" s="1" t="s">
        <v>418</v>
      </c>
      <c r="D765" s="1" t="s">
        <v>20</v>
      </c>
      <c r="E765" s="1" t="s">
        <v>419</v>
      </c>
      <c r="F765" s="27" t="s">
        <v>381</v>
      </c>
      <c r="G765" s="61" t="s">
        <v>242</v>
      </c>
      <c r="H765" s="6">
        <f t="shared" si="33"/>
        <v>-36300</v>
      </c>
      <c r="I765" s="23">
        <f t="shared" si="34"/>
        <v>3.1914893617021276</v>
      </c>
      <c r="J765"/>
      <c r="K765" t="s">
        <v>382</v>
      </c>
      <c r="L765"/>
      <c r="M765" s="2">
        <v>470</v>
      </c>
    </row>
    <row r="766" spans="1:13" s="17" customFormat="1" ht="12.75">
      <c r="A766" s="1"/>
      <c r="B766" s="318">
        <v>1000</v>
      </c>
      <c r="C766" s="1" t="s">
        <v>418</v>
      </c>
      <c r="D766" s="1" t="s">
        <v>20</v>
      </c>
      <c r="E766" s="1" t="s">
        <v>419</v>
      </c>
      <c r="F766" s="27" t="s">
        <v>381</v>
      </c>
      <c r="G766" s="61" t="s">
        <v>271</v>
      </c>
      <c r="H766" s="6">
        <f t="shared" si="33"/>
        <v>-37300</v>
      </c>
      <c r="I766" s="23">
        <f t="shared" si="34"/>
        <v>2.127659574468085</v>
      </c>
      <c r="J766"/>
      <c r="K766" t="s">
        <v>382</v>
      </c>
      <c r="L766"/>
      <c r="M766" s="2">
        <v>470</v>
      </c>
    </row>
    <row r="767" spans="1:13" s="17" customFormat="1" ht="12.75">
      <c r="A767" s="1"/>
      <c r="B767" s="318">
        <v>1400</v>
      </c>
      <c r="C767" s="1" t="s">
        <v>418</v>
      </c>
      <c r="D767" s="1" t="s">
        <v>20</v>
      </c>
      <c r="E767" s="1" t="s">
        <v>419</v>
      </c>
      <c r="F767" s="27" t="s">
        <v>381</v>
      </c>
      <c r="G767" s="61" t="s">
        <v>272</v>
      </c>
      <c r="H767" s="6">
        <f t="shared" si="33"/>
        <v>-38700</v>
      </c>
      <c r="I767" s="23">
        <f t="shared" si="34"/>
        <v>2.978723404255319</v>
      </c>
      <c r="J767"/>
      <c r="K767" t="s">
        <v>382</v>
      </c>
      <c r="L767"/>
      <c r="M767" s="2">
        <v>470</v>
      </c>
    </row>
    <row r="768" spans="2:13" ht="12.75">
      <c r="B768" s="318">
        <v>1000</v>
      </c>
      <c r="C768" s="1" t="s">
        <v>418</v>
      </c>
      <c r="D768" s="1" t="s">
        <v>20</v>
      </c>
      <c r="E768" s="1" t="s">
        <v>419</v>
      </c>
      <c r="F768" s="27" t="s">
        <v>381</v>
      </c>
      <c r="G768" s="61" t="s">
        <v>265</v>
      </c>
      <c r="H768" s="6">
        <f t="shared" si="33"/>
        <v>-39700</v>
      </c>
      <c r="I768" s="23">
        <f t="shared" si="34"/>
        <v>2.127659574468085</v>
      </c>
      <c r="K768" t="s">
        <v>382</v>
      </c>
      <c r="M768" s="2">
        <v>470</v>
      </c>
    </row>
    <row r="769" spans="2:13" ht="12.75">
      <c r="B769" s="318">
        <v>1500</v>
      </c>
      <c r="C769" s="1" t="s">
        <v>418</v>
      </c>
      <c r="D769" s="1" t="s">
        <v>20</v>
      </c>
      <c r="E769" s="1" t="s">
        <v>419</v>
      </c>
      <c r="F769" s="27" t="s">
        <v>381</v>
      </c>
      <c r="G769" s="61" t="s">
        <v>273</v>
      </c>
      <c r="H769" s="6">
        <f t="shared" si="33"/>
        <v>-41200</v>
      </c>
      <c r="I769" s="23">
        <f t="shared" si="34"/>
        <v>3.1914893617021276</v>
      </c>
      <c r="K769" t="s">
        <v>382</v>
      </c>
      <c r="M769" s="2">
        <v>470</v>
      </c>
    </row>
    <row r="770" spans="1:13" ht="12.75">
      <c r="A770" s="14"/>
      <c r="B770" s="226">
        <v>1200</v>
      </c>
      <c r="C770" s="14" t="s">
        <v>418</v>
      </c>
      <c r="D770" s="14" t="s">
        <v>20</v>
      </c>
      <c r="E770" s="14" t="s">
        <v>419</v>
      </c>
      <c r="F770" s="30" t="s">
        <v>381</v>
      </c>
      <c r="G770" s="98" t="s">
        <v>274</v>
      </c>
      <c r="H770" s="6">
        <f t="shared" si="33"/>
        <v>-42400</v>
      </c>
      <c r="I770" s="23">
        <f t="shared" si="34"/>
        <v>2.5531914893617023</v>
      </c>
      <c r="J770" s="17"/>
      <c r="K770" t="s">
        <v>382</v>
      </c>
      <c r="L770" s="17"/>
      <c r="M770" s="2">
        <v>470</v>
      </c>
    </row>
    <row r="771" spans="1:13" ht="12.75">
      <c r="A771" s="14"/>
      <c r="B771" s="226">
        <v>1500</v>
      </c>
      <c r="C771" s="14" t="s">
        <v>418</v>
      </c>
      <c r="D771" s="14" t="s">
        <v>20</v>
      </c>
      <c r="E771" s="14" t="s">
        <v>419</v>
      </c>
      <c r="F771" s="30" t="s">
        <v>381</v>
      </c>
      <c r="G771" s="98" t="s">
        <v>142</v>
      </c>
      <c r="H771" s="6">
        <f t="shared" si="33"/>
        <v>-43900</v>
      </c>
      <c r="I771" s="23">
        <f t="shared" si="34"/>
        <v>3.1914893617021276</v>
      </c>
      <c r="J771" s="17"/>
      <c r="K771" t="s">
        <v>382</v>
      </c>
      <c r="L771" s="17"/>
      <c r="M771" s="2">
        <v>470</v>
      </c>
    </row>
    <row r="772" spans="2:13" ht="12.75">
      <c r="B772" s="318">
        <v>1400</v>
      </c>
      <c r="C772" s="1" t="s">
        <v>418</v>
      </c>
      <c r="D772" s="1" t="s">
        <v>20</v>
      </c>
      <c r="E772" s="1" t="s">
        <v>419</v>
      </c>
      <c r="F772" s="27" t="s">
        <v>381</v>
      </c>
      <c r="G772" s="61" t="s">
        <v>268</v>
      </c>
      <c r="H772" s="6">
        <f t="shared" si="33"/>
        <v>-45300</v>
      </c>
      <c r="I772" s="23">
        <f t="shared" si="34"/>
        <v>2.978723404255319</v>
      </c>
      <c r="K772" t="s">
        <v>382</v>
      </c>
      <c r="M772" s="2">
        <v>470</v>
      </c>
    </row>
    <row r="773" spans="2:13" ht="12.75">
      <c r="B773" s="318">
        <v>1600</v>
      </c>
      <c r="C773" s="1" t="s">
        <v>418</v>
      </c>
      <c r="D773" s="1" t="s">
        <v>20</v>
      </c>
      <c r="E773" s="1" t="s">
        <v>419</v>
      </c>
      <c r="F773" s="27" t="s">
        <v>397</v>
      </c>
      <c r="G773" s="61" t="s">
        <v>38</v>
      </c>
      <c r="H773" s="6">
        <f aca="true" t="shared" si="35" ref="H773:H834">H772-B773</f>
        <v>-46900</v>
      </c>
      <c r="I773" s="23">
        <f t="shared" si="34"/>
        <v>3.404255319148936</v>
      </c>
      <c r="K773" t="s">
        <v>384</v>
      </c>
      <c r="M773" s="2">
        <v>470</v>
      </c>
    </row>
    <row r="774" spans="2:13" ht="12.75">
      <c r="B774" s="318">
        <v>1800</v>
      </c>
      <c r="C774" s="1" t="s">
        <v>418</v>
      </c>
      <c r="D774" s="1" t="s">
        <v>20</v>
      </c>
      <c r="E774" s="1" t="s">
        <v>419</v>
      </c>
      <c r="F774" s="27" t="s">
        <v>397</v>
      </c>
      <c r="G774" s="61" t="s">
        <v>91</v>
      </c>
      <c r="H774" s="6">
        <f t="shared" si="35"/>
        <v>-48700</v>
      </c>
      <c r="I774" s="23">
        <f t="shared" si="34"/>
        <v>3.8297872340425534</v>
      </c>
      <c r="K774" t="s">
        <v>384</v>
      </c>
      <c r="M774" s="2">
        <v>470</v>
      </c>
    </row>
    <row r="775" spans="2:13" ht="12.75">
      <c r="B775" s="318">
        <v>1850</v>
      </c>
      <c r="C775" s="1" t="s">
        <v>418</v>
      </c>
      <c r="D775" s="1" t="s">
        <v>20</v>
      </c>
      <c r="E775" s="1" t="s">
        <v>419</v>
      </c>
      <c r="F775" s="27" t="s">
        <v>397</v>
      </c>
      <c r="G775" s="61" t="s">
        <v>93</v>
      </c>
      <c r="H775" s="6">
        <f t="shared" si="35"/>
        <v>-50550</v>
      </c>
      <c r="I775" s="23">
        <f t="shared" si="34"/>
        <v>3.9361702127659575</v>
      </c>
      <c r="K775" t="s">
        <v>384</v>
      </c>
      <c r="M775" s="2">
        <v>470</v>
      </c>
    </row>
    <row r="776" spans="2:13" ht="12.75">
      <c r="B776" s="318">
        <v>1900</v>
      </c>
      <c r="C776" s="1" t="s">
        <v>418</v>
      </c>
      <c r="D776" s="1" t="s">
        <v>20</v>
      </c>
      <c r="E776" s="1" t="s">
        <v>419</v>
      </c>
      <c r="F776" s="27" t="s">
        <v>397</v>
      </c>
      <c r="G776" s="61" t="s">
        <v>95</v>
      </c>
      <c r="H776" s="6">
        <f t="shared" si="35"/>
        <v>-52450</v>
      </c>
      <c r="I776" s="23">
        <f t="shared" si="34"/>
        <v>4.042553191489362</v>
      </c>
      <c r="K776" t="s">
        <v>384</v>
      </c>
      <c r="M776" s="2">
        <v>470</v>
      </c>
    </row>
    <row r="777" spans="1:13" ht="12.75">
      <c r="A777" s="14"/>
      <c r="B777" s="226">
        <v>2000</v>
      </c>
      <c r="C777" s="1" t="s">
        <v>418</v>
      </c>
      <c r="D777" s="1" t="s">
        <v>20</v>
      </c>
      <c r="E777" s="1" t="s">
        <v>419</v>
      </c>
      <c r="F777" s="27" t="s">
        <v>397</v>
      </c>
      <c r="G777" s="61" t="s">
        <v>109</v>
      </c>
      <c r="H777" s="6">
        <f t="shared" si="35"/>
        <v>-54450</v>
      </c>
      <c r="I777" s="23">
        <f t="shared" si="34"/>
        <v>4.25531914893617</v>
      </c>
      <c r="K777" t="s">
        <v>384</v>
      </c>
      <c r="L777" s="17"/>
      <c r="M777" s="2">
        <v>470</v>
      </c>
    </row>
    <row r="778" spans="2:13" ht="12.75">
      <c r="B778" s="318">
        <v>1300</v>
      </c>
      <c r="C778" s="1" t="s">
        <v>418</v>
      </c>
      <c r="D778" s="1" t="s">
        <v>20</v>
      </c>
      <c r="E778" s="1" t="s">
        <v>419</v>
      </c>
      <c r="F778" s="27" t="s">
        <v>397</v>
      </c>
      <c r="G778" s="61" t="s">
        <v>112</v>
      </c>
      <c r="H778" s="6">
        <f t="shared" si="35"/>
        <v>-55750</v>
      </c>
      <c r="I778" s="23">
        <f t="shared" si="34"/>
        <v>2.765957446808511</v>
      </c>
      <c r="K778" t="s">
        <v>384</v>
      </c>
      <c r="M778" s="2">
        <v>470</v>
      </c>
    </row>
    <row r="779" spans="2:13" ht="12.75">
      <c r="B779" s="318">
        <v>1000</v>
      </c>
      <c r="C779" s="1" t="s">
        <v>418</v>
      </c>
      <c r="D779" s="1" t="s">
        <v>20</v>
      </c>
      <c r="E779" s="1" t="s">
        <v>419</v>
      </c>
      <c r="F779" s="27" t="s">
        <v>397</v>
      </c>
      <c r="G779" s="61" t="s">
        <v>114</v>
      </c>
      <c r="H779" s="6">
        <f t="shared" si="35"/>
        <v>-56750</v>
      </c>
      <c r="I779" s="23">
        <f t="shared" si="34"/>
        <v>2.127659574468085</v>
      </c>
      <c r="K779" t="s">
        <v>384</v>
      </c>
      <c r="M779" s="2">
        <v>470</v>
      </c>
    </row>
    <row r="780" spans="2:13" ht="12.75">
      <c r="B780" s="318">
        <v>1800</v>
      </c>
      <c r="C780" s="1" t="s">
        <v>418</v>
      </c>
      <c r="D780" s="1" t="s">
        <v>20</v>
      </c>
      <c r="E780" s="1" t="s">
        <v>419</v>
      </c>
      <c r="F780" s="27" t="s">
        <v>397</v>
      </c>
      <c r="G780" s="61" t="s">
        <v>162</v>
      </c>
      <c r="H780" s="6">
        <f t="shared" si="35"/>
        <v>-58550</v>
      </c>
      <c r="I780" s="23">
        <f t="shared" si="34"/>
        <v>3.8297872340425534</v>
      </c>
      <c r="K780" t="s">
        <v>384</v>
      </c>
      <c r="M780" s="2">
        <v>470</v>
      </c>
    </row>
    <row r="781" spans="2:13" ht="12.75">
      <c r="B781" s="318">
        <v>1500</v>
      </c>
      <c r="C781" s="1" t="s">
        <v>418</v>
      </c>
      <c r="D781" s="1" t="s">
        <v>20</v>
      </c>
      <c r="E781" s="1" t="s">
        <v>419</v>
      </c>
      <c r="F781" s="27" t="s">
        <v>397</v>
      </c>
      <c r="G781" s="61" t="s">
        <v>153</v>
      </c>
      <c r="H781" s="6">
        <f t="shared" si="35"/>
        <v>-60050</v>
      </c>
      <c r="I781" s="23">
        <f t="shared" si="34"/>
        <v>3.1914893617021276</v>
      </c>
      <c r="K781" t="s">
        <v>384</v>
      </c>
      <c r="L781" s="37"/>
      <c r="M781" s="2">
        <v>470</v>
      </c>
    </row>
    <row r="782" spans="2:13" ht="12.75">
      <c r="B782" s="226">
        <v>5000</v>
      </c>
      <c r="C782" s="1" t="s">
        <v>418</v>
      </c>
      <c r="D782" s="1" t="s">
        <v>20</v>
      </c>
      <c r="E782" s="1" t="s">
        <v>419</v>
      </c>
      <c r="F782" s="27" t="s">
        <v>397</v>
      </c>
      <c r="G782" s="61" t="s">
        <v>172</v>
      </c>
      <c r="H782" s="6">
        <f t="shared" si="35"/>
        <v>-65050</v>
      </c>
      <c r="I782" s="23">
        <f t="shared" si="34"/>
        <v>10.638297872340425</v>
      </c>
      <c r="K782" t="s">
        <v>384</v>
      </c>
      <c r="L782" s="37"/>
      <c r="M782" s="2">
        <v>470</v>
      </c>
    </row>
    <row r="783" spans="2:13" ht="12.75">
      <c r="B783" s="226">
        <v>1000</v>
      </c>
      <c r="C783" s="1" t="s">
        <v>418</v>
      </c>
      <c r="D783" s="1" t="s">
        <v>20</v>
      </c>
      <c r="E783" s="1" t="s">
        <v>419</v>
      </c>
      <c r="F783" s="27" t="s">
        <v>397</v>
      </c>
      <c r="G783" s="61" t="s">
        <v>172</v>
      </c>
      <c r="H783" s="6">
        <f t="shared" si="35"/>
        <v>-66050</v>
      </c>
      <c r="I783" s="23">
        <f t="shared" si="34"/>
        <v>2.127659574468085</v>
      </c>
      <c r="K783" t="s">
        <v>384</v>
      </c>
      <c r="M783" s="2">
        <v>470</v>
      </c>
    </row>
    <row r="784" spans="2:13" ht="12.75">
      <c r="B784" s="226">
        <v>1800</v>
      </c>
      <c r="C784" s="1" t="s">
        <v>418</v>
      </c>
      <c r="D784" s="1" t="s">
        <v>20</v>
      </c>
      <c r="E784" s="1" t="s">
        <v>419</v>
      </c>
      <c r="F784" s="27" t="s">
        <v>397</v>
      </c>
      <c r="G784" s="61" t="s">
        <v>231</v>
      </c>
      <c r="H784" s="6">
        <f t="shared" si="35"/>
        <v>-67850</v>
      </c>
      <c r="I784" s="23">
        <f t="shared" si="34"/>
        <v>3.8297872340425534</v>
      </c>
      <c r="K784" t="s">
        <v>384</v>
      </c>
      <c r="M784" s="2">
        <v>470</v>
      </c>
    </row>
    <row r="785" spans="2:13" ht="12.75">
      <c r="B785" s="226">
        <v>1500</v>
      </c>
      <c r="C785" s="1" t="s">
        <v>418</v>
      </c>
      <c r="D785" s="1" t="s">
        <v>20</v>
      </c>
      <c r="E785" s="1" t="s">
        <v>419</v>
      </c>
      <c r="F785" s="27" t="s">
        <v>397</v>
      </c>
      <c r="G785" s="61" t="s">
        <v>231</v>
      </c>
      <c r="H785" s="6">
        <f t="shared" si="35"/>
        <v>-69350</v>
      </c>
      <c r="I785" s="23">
        <f t="shared" si="34"/>
        <v>3.1914893617021276</v>
      </c>
      <c r="K785" t="s">
        <v>384</v>
      </c>
      <c r="M785" s="2">
        <v>470</v>
      </c>
    </row>
    <row r="786" spans="1:13" ht="12.75">
      <c r="A786" s="14"/>
      <c r="B786" s="226">
        <v>1300</v>
      </c>
      <c r="C786" s="14" t="s">
        <v>418</v>
      </c>
      <c r="D786" s="14" t="s">
        <v>20</v>
      </c>
      <c r="E786" s="14" t="s">
        <v>419</v>
      </c>
      <c r="F786" s="30" t="s">
        <v>397</v>
      </c>
      <c r="G786" s="98" t="s">
        <v>212</v>
      </c>
      <c r="H786" s="6">
        <f t="shared" si="35"/>
        <v>-70650</v>
      </c>
      <c r="I786" s="23">
        <f t="shared" si="34"/>
        <v>2.765957446808511</v>
      </c>
      <c r="J786" s="17"/>
      <c r="K786" s="17" t="s">
        <v>384</v>
      </c>
      <c r="L786" s="17"/>
      <c r="M786" s="2">
        <v>470</v>
      </c>
    </row>
    <row r="787" spans="1:13" ht="12.75">
      <c r="A787" s="14"/>
      <c r="B787" s="226">
        <v>1000</v>
      </c>
      <c r="C787" s="14" t="s">
        <v>418</v>
      </c>
      <c r="D787" s="14" t="s">
        <v>20</v>
      </c>
      <c r="E787" s="14" t="s">
        <v>419</v>
      </c>
      <c r="F787" s="30" t="s">
        <v>397</v>
      </c>
      <c r="G787" s="98" t="s">
        <v>217</v>
      </c>
      <c r="H787" s="6">
        <f t="shared" si="35"/>
        <v>-71650</v>
      </c>
      <c r="I787" s="23">
        <f t="shared" si="34"/>
        <v>2.127659574468085</v>
      </c>
      <c r="J787" s="17"/>
      <c r="K787" s="17" t="s">
        <v>384</v>
      </c>
      <c r="L787" s="17"/>
      <c r="M787" s="2">
        <v>470</v>
      </c>
    </row>
    <row r="788" spans="2:13" ht="12.75">
      <c r="B788" s="318">
        <v>1300</v>
      </c>
      <c r="C788" s="1" t="s">
        <v>418</v>
      </c>
      <c r="D788" s="1" t="s">
        <v>20</v>
      </c>
      <c r="E788" s="1" t="s">
        <v>419</v>
      </c>
      <c r="F788" s="27" t="s">
        <v>397</v>
      </c>
      <c r="G788" s="61" t="s">
        <v>224</v>
      </c>
      <c r="H788" s="6">
        <f t="shared" si="35"/>
        <v>-72950</v>
      </c>
      <c r="I788" s="23">
        <f t="shared" si="34"/>
        <v>2.765957446808511</v>
      </c>
      <c r="K788" t="s">
        <v>384</v>
      </c>
      <c r="M788" s="2">
        <v>470</v>
      </c>
    </row>
    <row r="789" spans="2:13" ht="12.75">
      <c r="B789" s="318">
        <v>1200</v>
      </c>
      <c r="C789" s="1" t="s">
        <v>418</v>
      </c>
      <c r="D789" s="1" t="s">
        <v>20</v>
      </c>
      <c r="E789" s="1" t="s">
        <v>419</v>
      </c>
      <c r="F789" s="27" t="s">
        <v>397</v>
      </c>
      <c r="G789" s="61" t="s">
        <v>239</v>
      </c>
      <c r="H789" s="6">
        <f t="shared" si="35"/>
        <v>-74150</v>
      </c>
      <c r="I789" s="23">
        <f t="shared" si="34"/>
        <v>2.5531914893617023</v>
      </c>
      <c r="K789" t="s">
        <v>384</v>
      </c>
      <c r="M789" s="2">
        <v>470</v>
      </c>
    </row>
    <row r="790" spans="2:13" ht="12.75">
      <c r="B790" s="318">
        <v>1400</v>
      </c>
      <c r="C790" s="1" t="s">
        <v>418</v>
      </c>
      <c r="D790" s="1" t="s">
        <v>20</v>
      </c>
      <c r="E790" s="1" t="s">
        <v>419</v>
      </c>
      <c r="F790" s="27" t="s">
        <v>397</v>
      </c>
      <c r="G790" s="61" t="s">
        <v>242</v>
      </c>
      <c r="H790" s="6">
        <f t="shared" si="35"/>
        <v>-75550</v>
      </c>
      <c r="I790" s="23">
        <f t="shared" si="34"/>
        <v>2.978723404255319</v>
      </c>
      <c r="K790" t="s">
        <v>384</v>
      </c>
      <c r="M790" s="2">
        <v>470</v>
      </c>
    </row>
    <row r="791" spans="2:13" ht="12.75">
      <c r="B791" s="318">
        <v>1200</v>
      </c>
      <c r="C791" s="1" t="s">
        <v>418</v>
      </c>
      <c r="D791" s="1" t="s">
        <v>20</v>
      </c>
      <c r="E791" s="1" t="s">
        <v>419</v>
      </c>
      <c r="F791" s="27" t="s">
        <v>397</v>
      </c>
      <c r="G791" s="61" t="s">
        <v>271</v>
      </c>
      <c r="H791" s="6">
        <f t="shared" si="35"/>
        <v>-76750</v>
      </c>
      <c r="I791" s="23">
        <f t="shared" si="34"/>
        <v>2.5531914893617023</v>
      </c>
      <c r="K791" t="s">
        <v>384</v>
      </c>
      <c r="M791" s="2">
        <v>470</v>
      </c>
    </row>
    <row r="792" spans="1:13" ht="12.75">
      <c r="A792" s="14"/>
      <c r="B792" s="318">
        <v>1400</v>
      </c>
      <c r="C792" s="1" t="s">
        <v>418</v>
      </c>
      <c r="D792" s="1" t="s">
        <v>20</v>
      </c>
      <c r="E792" s="1" t="s">
        <v>419</v>
      </c>
      <c r="F792" s="27" t="s">
        <v>397</v>
      </c>
      <c r="G792" s="61" t="s">
        <v>272</v>
      </c>
      <c r="H792" s="6">
        <f t="shared" si="35"/>
        <v>-78150</v>
      </c>
      <c r="I792" s="23">
        <f t="shared" si="34"/>
        <v>2.978723404255319</v>
      </c>
      <c r="K792" t="s">
        <v>384</v>
      </c>
      <c r="L792" s="17"/>
      <c r="M792" s="2">
        <v>470</v>
      </c>
    </row>
    <row r="793" spans="2:13" ht="12.75">
      <c r="B793" s="318">
        <v>1500</v>
      </c>
      <c r="C793" s="1" t="s">
        <v>418</v>
      </c>
      <c r="D793" s="1" t="s">
        <v>20</v>
      </c>
      <c r="E793" s="1" t="s">
        <v>419</v>
      </c>
      <c r="F793" s="27" t="s">
        <v>397</v>
      </c>
      <c r="G793" s="61" t="s">
        <v>400</v>
      </c>
      <c r="H793" s="6">
        <f t="shared" si="35"/>
        <v>-79650</v>
      </c>
      <c r="I793" s="23">
        <f t="shared" si="34"/>
        <v>3.1914893617021276</v>
      </c>
      <c r="K793" t="s">
        <v>384</v>
      </c>
      <c r="M793" s="2">
        <v>470</v>
      </c>
    </row>
    <row r="794" spans="2:13" ht="12.75">
      <c r="B794" s="318">
        <v>1700</v>
      </c>
      <c r="C794" s="1" t="s">
        <v>418</v>
      </c>
      <c r="D794" s="1" t="s">
        <v>20</v>
      </c>
      <c r="E794" s="1" t="s">
        <v>419</v>
      </c>
      <c r="F794" s="27" t="s">
        <v>397</v>
      </c>
      <c r="G794" s="61" t="s">
        <v>265</v>
      </c>
      <c r="H794" s="6">
        <f t="shared" si="35"/>
        <v>-81350</v>
      </c>
      <c r="I794" s="23">
        <f t="shared" si="34"/>
        <v>3.617021276595745</v>
      </c>
      <c r="K794" t="s">
        <v>384</v>
      </c>
      <c r="M794" s="2">
        <v>470</v>
      </c>
    </row>
    <row r="795" spans="2:13" ht="12.75">
      <c r="B795" s="318">
        <v>1850</v>
      </c>
      <c r="C795" s="1" t="s">
        <v>418</v>
      </c>
      <c r="D795" s="1" t="s">
        <v>20</v>
      </c>
      <c r="E795" s="1" t="s">
        <v>419</v>
      </c>
      <c r="F795" s="27" t="s">
        <v>397</v>
      </c>
      <c r="G795" s="61" t="s">
        <v>273</v>
      </c>
      <c r="H795" s="6">
        <f t="shared" si="35"/>
        <v>-83200</v>
      </c>
      <c r="I795" s="23">
        <f t="shared" si="34"/>
        <v>3.9361702127659575</v>
      </c>
      <c r="K795" t="s">
        <v>384</v>
      </c>
      <c r="M795" s="2">
        <v>470</v>
      </c>
    </row>
    <row r="796" spans="2:13" ht="12.75">
      <c r="B796" s="318">
        <v>1300</v>
      </c>
      <c r="C796" s="1" t="s">
        <v>418</v>
      </c>
      <c r="D796" s="1" t="s">
        <v>20</v>
      </c>
      <c r="E796" s="1" t="s">
        <v>419</v>
      </c>
      <c r="F796" s="27" t="s">
        <v>397</v>
      </c>
      <c r="G796" s="61" t="s">
        <v>274</v>
      </c>
      <c r="H796" s="6">
        <f t="shared" si="35"/>
        <v>-84500</v>
      </c>
      <c r="I796" s="23">
        <f t="shared" si="34"/>
        <v>2.765957446808511</v>
      </c>
      <c r="K796" t="s">
        <v>384</v>
      </c>
      <c r="M796" s="2">
        <v>470</v>
      </c>
    </row>
    <row r="797" spans="2:13" ht="12.75">
      <c r="B797" s="318">
        <v>1400</v>
      </c>
      <c r="C797" s="1" t="s">
        <v>418</v>
      </c>
      <c r="D797" s="1" t="s">
        <v>20</v>
      </c>
      <c r="E797" s="1" t="s">
        <v>419</v>
      </c>
      <c r="F797" s="27" t="s">
        <v>397</v>
      </c>
      <c r="G797" s="61" t="s">
        <v>142</v>
      </c>
      <c r="H797" s="6">
        <f t="shared" si="35"/>
        <v>-85900</v>
      </c>
      <c r="I797" s="23">
        <f t="shared" si="34"/>
        <v>2.978723404255319</v>
      </c>
      <c r="K797" t="s">
        <v>384</v>
      </c>
      <c r="M797" s="2">
        <v>470</v>
      </c>
    </row>
    <row r="798" spans="1:13" ht="12.75">
      <c r="A798" s="14"/>
      <c r="B798" s="226">
        <v>1200</v>
      </c>
      <c r="C798" s="14" t="s">
        <v>418</v>
      </c>
      <c r="D798" s="14" t="s">
        <v>20</v>
      </c>
      <c r="E798" s="14" t="s">
        <v>419</v>
      </c>
      <c r="F798" s="30" t="s">
        <v>397</v>
      </c>
      <c r="G798" s="98" t="s">
        <v>268</v>
      </c>
      <c r="H798" s="6">
        <f t="shared" si="35"/>
        <v>-87100</v>
      </c>
      <c r="I798" s="23">
        <f t="shared" si="34"/>
        <v>2.5531914893617023</v>
      </c>
      <c r="J798" s="17"/>
      <c r="K798" s="17" t="s">
        <v>384</v>
      </c>
      <c r="L798" s="17"/>
      <c r="M798" s="2">
        <v>470</v>
      </c>
    </row>
    <row r="799" spans="2:13" ht="12.75">
      <c r="B799" s="318">
        <v>1800</v>
      </c>
      <c r="C799" s="1" t="s">
        <v>418</v>
      </c>
      <c r="D799" s="14" t="s">
        <v>20</v>
      </c>
      <c r="E799" s="1" t="s">
        <v>419</v>
      </c>
      <c r="F799" s="27" t="s">
        <v>423</v>
      </c>
      <c r="G799" s="61" t="s">
        <v>91</v>
      </c>
      <c r="H799" s="6">
        <f t="shared" si="35"/>
        <v>-88900</v>
      </c>
      <c r="I799" s="23">
        <f t="shared" si="34"/>
        <v>3.8297872340425534</v>
      </c>
      <c r="K799" t="s">
        <v>298</v>
      </c>
      <c r="M799" s="2">
        <v>470</v>
      </c>
    </row>
    <row r="800" spans="2:13" ht="12.75">
      <c r="B800" s="226">
        <v>1600</v>
      </c>
      <c r="C800" s="59" t="s">
        <v>418</v>
      </c>
      <c r="D800" s="59" t="s">
        <v>20</v>
      </c>
      <c r="E800" s="59" t="s">
        <v>419</v>
      </c>
      <c r="F800" s="120" t="s">
        <v>423</v>
      </c>
      <c r="G800" s="384" t="s">
        <v>93</v>
      </c>
      <c r="H800" s="6">
        <f t="shared" si="35"/>
        <v>-90500</v>
      </c>
      <c r="I800" s="23">
        <f t="shared" si="34"/>
        <v>3.404255319148936</v>
      </c>
      <c r="K800" t="s">
        <v>298</v>
      </c>
      <c r="M800" s="2">
        <v>470</v>
      </c>
    </row>
    <row r="801" spans="2:13" ht="12.75">
      <c r="B801" s="226">
        <v>1800</v>
      </c>
      <c r="C801" s="59" t="s">
        <v>418</v>
      </c>
      <c r="D801" s="59" t="s">
        <v>20</v>
      </c>
      <c r="E801" s="59" t="s">
        <v>419</v>
      </c>
      <c r="F801" s="120" t="s">
        <v>423</v>
      </c>
      <c r="G801" s="384" t="s">
        <v>95</v>
      </c>
      <c r="H801" s="6">
        <f t="shared" si="35"/>
        <v>-92300</v>
      </c>
      <c r="I801" s="23">
        <f t="shared" si="34"/>
        <v>3.8297872340425534</v>
      </c>
      <c r="K801" t="s">
        <v>298</v>
      </c>
      <c r="M801" s="2">
        <v>470</v>
      </c>
    </row>
    <row r="802" spans="2:13" ht="12.75">
      <c r="B802" s="226">
        <v>1500</v>
      </c>
      <c r="C802" s="59" t="s">
        <v>418</v>
      </c>
      <c r="D802" s="59" t="s">
        <v>20</v>
      </c>
      <c r="E802" s="59" t="s">
        <v>419</v>
      </c>
      <c r="F802" s="120" t="s">
        <v>423</v>
      </c>
      <c r="G802" s="384" t="s">
        <v>109</v>
      </c>
      <c r="H802" s="6">
        <f t="shared" si="35"/>
        <v>-93800</v>
      </c>
      <c r="I802" s="23">
        <f t="shared" si="34"/>
        <v>3.1914893617021276</v>
      </c>
      <c r="K802" t="s">
        <v>298</v>
      </c>
      <c r="M802" s="2">
        <v>470</v>
      </c>
    </row>
    <row r="803" spans="2:13" ht="12.75">
      <c r="B803" s="226">
        <v>1650</v>
      </c>
      <c r="C803" s="59" t="s">
        <v>418</v>
      </c>
      <c r="D803" s="59" t="s">
        <v>20</v>
      </c>
      <c r="E803" s="59" t="s">
        <v>419</v>
      </c>
      <c r="F803" s="120" t="s">
        <v>423</v>
      </c>
      <c r="G803" s="384" t="s">
        <v>112</v>
      </c>
      <c r="H803" s="6">
        <f t="shared" si="35"/>
        <v>-95450</v>
      </c>
      <c r="I803" s="23">
        <f t="shared" si="34"/>
        <v>3.5106382978723403</v>
      </c>
      <c r="K803" t="s">
        <v>298</v>
      </c>
      <c r="M803" s="2">
        <v>470</v>
      </c>
    </row>
    <row r="804" spans="2:13" ht="12.75">
      <c r="B804" s="226">
        <v>1500</v>
      </c>
      <c r="C804" s="59" t="s">
        <v>418</v>
      </c>
      <c r="D804" s="59" t="s">
        <v>20</v>
      </c>
      <c r="E804" s="59" t="s">
        <v>419</v>
      </c>
      <c r="F804" s="120" t="s">
        <v>423</v>
      </c>
      <c r="G804" s="384" t="s">
        <v>114</v>
      </c>
      <c r="H804" s="6">
        <f t="shared" si="35"/>
        <v>-96950</v>
      </c>
      <c r="I804" s="23">
        <f t="shared" si="34"/>
        <v>3.1914893617021276</v>
      </c>
      <c r="K804" t="s">
        <v>298</v>
      </c>
      <c r="M804" s="2">
        <v>470</v>
      </c>
    </row>
    <row r="805" spans="1:13" ht="12.75">
      <c r="A805" s="14"/>
      <c r="B805" s="226">
        <v>1800</v>
      </c>
      <c r="C805" s="59" t="s">
        <v>418</v>
      </c>
      <c r="D805" s="59" t="s">
        <v>20</v>
      </c>
      <c r="E805" s="59" t="s">
        <v>419</v>
      </c>
      <c r="F805" s="120" t="s">
        <v>423</v>
      </c>
      <c r="G805" s="384" t="s">
        <v>162</v>
      </c>
      <c r="H805" s="6">
        <f t="shared" si="35"/>
        <v>-98750</v>
      </c>
      <c r="I805" s="23">
        <f t="shared" si="34"/>
        <v>3.8297872340425534</v>
      </c>
      <c r="J805" s="17"/>
      <c r="K805" t="s">
        <v>298</v>
      </c>
      <c r="L805" s="17"/>
      <c r="M805" s="2">
        <v>470</v>
      </c>
    </row>
    <row r="806" spans="2:13" ht="12.75">
      <c r="B806" s="226">
        <v>1700</v>
      </c>
      <c r="C806" s="14" t="s">
        <v>418</v>
      </c>
      <c r="D806" s="14" t="s">
        <v>20</v>
      </c>
      <c r="E806" s="14" t="s">
        <v>419</v>
      </c>
      <c r="F806" s="30" t="s">
        <v>423</v>
      </c>
      <c r="G806" s="61" t="s">
        <v>153</v>
      </c>
      <c r="H806" s="6">
        <f t="shared" si="35"/>
        <v>-100450</v>
      </c>
      <c r="I806" s="23">
        <f t="shared" si="34"/>
        <v>3.617021276595745</v>
      </c>
      <c r="K806" t="s">
        <v>298</v>
      </c>
      <c r="M806" s="2">
        <v>470</v>
      </c>
    </row>
    <row r="807" spans="2:13" ht="12.75">
      <c r="B807" s="226">
        <v>1850</v>
      </c>
      <c r="C807" s="14" t="s">
        <v>418</v>
      </c>
      <c r="D807" s="14" t="s">
        <v>20</v>
      </c>
      <c r="E807" s="14" t="s">
        <v>419</v>
      </c>
      <c r="F807" s="30" t="s">
        <v>423</v>
      </c>
      <c r="G807" s="61" t="s">
        <v>172</v>
      </c>
      <c r="H807" s="6">
        <f t="shared" si="35"/>
        <v>-102300</v>
      </c>
      <c r="I807" s="23">
        <f t="shared" si="34"/>
        <v>3.9361702127659575</v>
      </c>
      <c r="K807" t="s">
        <v>298</v>
      </c>
      <c r="M807" s="2">
        <v>470</v>
      </c>
    </row>
    <row r="808" spans="2:13" ht="12.75">
      <c r="B808" s="226">
        <v>1600</v>
      </c>
      <c r="C808" s="14" t="s">
        <v>418</v>
      </c>
      <c r="D808" s="14" t="s">
        <v>20</v>
      </c>
      <c r="E808" s="14" t="s">
        <v>419</v>
      </c>
      <c r="F808" s="30" t="s">
        <v>423</v>
      </c>
      <c r="G808" s="61" t="s">
        <v>231</v>
      </c>
      <c r="H808" s="6">
        <f t="shared" si="35"/>
        <v>-103900</v>
      </c>
      <c r="I808" s="23">
        <f t="shared" si="34"/>
        <v>3.404255319148936</v>
      </c>
      <c r="K808" t="s">
        <v>298</v>
      </c>
      <c r="M808" s="2">
        <v>470</v>
      </c>
    </row>
    <row r="809" spans="2:13" ht="12.75">
      <c r="B809" s="226">
        <v>1800</v>
      </c>
      <c r="C809" s="14" t="s">
        <v>418</v>
      </c>
      <c r="D809" s="14" t="s">
        <v>20</v>
      </c>
      <c r="E809" s="14" t="s">
        <v>419</v>
      </c>
      <c r="F809" s="30" t="s">
        <v>423</v>
      </c>
      <c r="G809" s="61" t="s">
        <v>212</v>
      </c>
      <c r="H809" s="6">
        <f t="shared" si="35"/>
        <v>-105700</v>
      </c>
      <c r="I809" s="23">
        <f t="shared" si="34"/>
        <v>3.8297872340425534</v>
      </c>
      <c r="J809" s="37"/>
      <c r="K809" t="s">
        <v>298</v>
      </c>
      <c r="L809" s="37"/>
      <c r="M809" s="2">
        <v>470</v>
      </c>
    </row>
    <row r="810" spans="2:13" ht="12.75">
      <c r="B810" s="226">
        <v>1400</v>
      </c>
      <c r="C810" s="14" t="s">
        <v>418</v>
      </c>
      <c r="D810" s="14" t="s">
        <v>20</v>
      </c>
      <c r="E810" s="14" t="s">
        <v>419</v>
      </c>
      <c r="F810" s="30" t="s">
        <v>423</v>
      </c>
      <c r="G810" s="61" t="s">
        <v>217</v>
      </c>
      <c r="H810" s="6">
        <f t="shared" si="35"/>
        <v>-107100</v>
      </c>
      <c r="I810" s="23">
        <f t="shared" si="34"/>
        <v>2.978723404255319</v>
      </c>
      <c r="K810" t="s">
        <v>298</v>
      </c>
      <c r="M810" s="2">
        <v>470</v>
      </c>
    </row>
    <row r="811" spans="2:13" ht="12.75">
      <c r="B811" s="226">
        <v>1700</v>
      </c>
      <c r="C811" s="14" t="s">
        <v>418</v>
      </c>
      <c r="D811" s="14" t="s">
        <v>20</v>
      </c>
      <c r="E811" s="14" t="s">
        <v>419</v>
      </c>
      <c r="F811" s="30" t="s">
        <v>423</v>
      </c>
      <c r="G811" s="61" t="s">
        <v>224</v>
      </c>
      <c r="H811" s="6">
        <f t="shared" si="35"/>
        <v>-108800</v>
      </c>
      <c r="I811" s="23">
        <f t="shared" si="34"/>
        <v>3.617021276595745</v>
      </c>
      <c r="K811" t="s">
        <v>298</v>
      </c>
      <c r="M811" s="2">
        <v>470</v>
      </c>
    </row>
    <row r="812" spans="2:13" ht="12.75">
      <c r="B812" s="226">
        <v>1500</v>
      </c>
      <c r="C812" s="14" t="s">
        <v>418</v>
      </c>
      <c r="D812" s="14" t="s">
        <v>20</v>
      </c>
      <c r="E812" s="14" t="s">
        <v>419</v>
      </c>
      <c r="F812" s="30" t="s">
        <v>423</v>
      </c>
      <c r="G812" s="61" t="s">
        <v>239</v>
      </c>
      <c r="H812" s="6">
        <f t="shared" si="35"/>
        <v>-110300</v>
      </c>
      <c r="I812" s="23">
        <f t="shared" si="34"/>
        <v>3.1914893617021276</v>
      </c>
      <c r="K812" t="s">
        <v>298</v>
      </c>
      <c r="M812" s="2">
        <v>470</v>
      </c>
    </row>
    <row r="813" spans="2:13" ht="12.75">
      <c r="B813" s="226">
        <v>1800</v>
      </c>
      <c r="C813" s="14" t="s">
        <v>418</v>
      </c>
      <c r="D813" s="14" t="s">
        <v>20</v>
      </c>
      <c r="E813" s="14" t="s">
        <v>419</v>
      </c>
      <c r="F813" s="30" t="s">
        <v>423</v>
      </c>
      <c r="G813" s="61" t="s">
        <v>242</v>
      </c>
      <c r="H813" s="6">
        <f t="shared" si="35"/>
        <v>-112100</v>
      </c>
      <c r="I813" s="23">
        <f t="shared" si="34"/>
        <v>3.8297872340425534</v>
      </c>
      <c r="K813" t="s">
        <v>298</v>
      </c>
      <c r="M813" s="2">
        <v>470</v>
      </c>
    </row>
    <row r="814" spans="2:13" ht="12.75">
      <c r="B814" s="226">
        <v>1600</v>
      </c>
      <c r="C814" s="14" t="s">
        <v>418</v>
      </c>
      <c r="D814" s="14" t="s">
        <v>20</v>
      </c>
      <c r="E814" s="14" t="s">
        <v>419</v>
      </c>
      <c r="F814" s="30" t="s">
        <v>423</v>
      </c>
      <c r="G814" s="61" t="s">
        <v>271</v>
      </c>
      <c r="H814" s="6">
        <f t="shared" si="35"/>
        <v>-113700</v>
      </c>
      <c r="I814" s="23">
        <f t="shared" si="34"/>
        <v>3.404255319148936</v>
      </c>
      <c r="K814" t="s">
        <v>298</v>
      </c>
      <c r="M814" s="2">
        <v>470</v>
      </c>
    </row>
    <row r="815" spans="2:13" ht="12.75">
      <c r="B815" s="226">
        <v>1450</v>
      </c>
      <c r="C815" s="105" t="s">
        <v>418</v>
      </c>
      <c r="D815" s="105" t="s">
        <v>20</v>
      </c>
      <c r="E815" s="105" t="s">
        <v>419</v>
      </c>
      <c r="F815" s="107" t="s">
        <v>423</v>
      </c>
      <c r="G815" s="382" t="s">
        <v>272</v>
      </c>
      <c r="H815" s="6">
        <f t="shared" si="35"/>
        <v>-115150</v>
      </c>
      <c r="I815" s="23">
        <f t="shared" si="34"/>
        <v>3.0851063829787235</v>
      </c>
      <c r="K815" t="s">
        <v>298</v>
      </c>
      <c r="M815" s="2">
        <v>470</v>
      </c>
    </row>
    <row r="816" spans="2:13" ht="12.75">
      <c r="B816" s="328">
        <v>1700</v>
      </c>
      <c r="C816" s="105" t="s">
        <v>418</v>
      </c>
      <c r="D816" s="105" t="s">
        <v>20</v>
      </c>
      <c r="E816" s="105" t="s">
        <v>419</v>
      </c>
      <c r="F816" s="107" t="s">
        <v>423</v>
      </c>
      <c r="G816" s="382" t="s">
        <v>265</v>
      </c>
      <c r="H816" s="6">
        <f t="shared" si="35"/>
        <v>-116850</v>
      </c>
      <c r="I816" s="23">
        <f t="shared" si="34"/>
        <v>3.617021276595745</v>
      </c>
      <c r="K816" t="s">
        <v>298</v>
      </c>
      <c r="M816" s="2">
        <v>470</v>
      </c>
    </row>
    <row r="817" spans="2:13" ht="12.75">
      <c r="B817" s="328">
        <v>1850</v>
      </c>
      <c r="C817" s="105" t="s">
        <v>418</v>
      </c>
      <c r="D817" s="105" t="s">
        <v>20</v>
      </c>
      <c r="E817" s="105" t="s">
        <v>419</v>
      </c>
      <c r="F817" s="107" t="s">
        <v>423</v>
      </c>
      <c r="G817" s="382" t="s">
        <v>273</v>
      </c>
      <c r="H817" s="6">
        <f t="shared" si="35"/>
        <v>-118700</v>
      </c>
      <c r="I817" s="23">
        <f t="shared" si="34"/>
        <v>3.9361702127659575</v>
      </c>
      <c r="K817" t="s">
        <v>298</v>
      </c>
      <c r="M817" s="2">
        <v>470</v>
      </c>
    </row>
    <row r="818" spans="2:13" ht="12.75">
      <c r="B818" s="328">
        <v>1900</v>
      </c>
      <c r="C818" s="105" t="s">
        <v>418</v>
      </c>
      <c r="D818" s="105" t="s">
        <v>20</v>
      </c>
      <c r="E818" s="105" t="s">
        <v>419</v>
      </c>
      <c r="F818" s="107" t="s">
        <v>423</v>
      </c>
      <c r="G818" s="382" t="s">
        <v>274</v>
      </c>
      <c r="H818" s="6">
        <f t="shared" si="35"/>
        <v>-120600</v>
      </c>
      <c r="I818" s="23">
        <f aca="true" t="shared" si="36" ref="I818:I876">+B818/M818</f>
        <v>4.042553191489362</v>
      </c>
      <c r="K818" t="s">
        <v>298</v>
      </c>
      <c r="M818" s="2">
        <v>470</v>
      </c>
    </row>
    <row r="819" spans="2:13" ht="12.75">
      <c r="B819" s="328">
        <v>1700</v>
      </c>
      <c r="C819" s="105" t="s">
        <v>418</v>
      </c>
      <c r="D819" s="105" t="s">
        <v>20</v>
      </c>
      <c r="E819" s="105" t="s">
        <v>419</v>
      </c>
      <c r="F819" s="107" t="s">
        <v>423</v>
      </c>
      <c r="G819" s="382" t="s">
        <v>142</v>
      </c>
      <c r="H819" s="6">
        <f t="shared" si="35"/>
        <v>-122300</v>
      </c>
      <c r="I819" s="23">
        <f t="shared" si="36"/>
        <v>3.617021276595745</v>
      </c>
      <c r="K819" t="s">
        <v>298</v>
      </c>
      <c r="M819" s="2">
        <v>470</v>
      </c>
    </row>
    <row r="820" spans="2:13" ht="12.75">
      <c r="B820" s="328">
        <v>1800</v>
      </c>
      <c r="C820" s="105" t="s">
        <v>418</v>
      </c>
      <c r="D820" s="105" t="s">
        <v>20</v>
      </c>
      <c r="E820" s="105" t="s">
        <v>419</v>
      </c>
      <c r="F820" s="107" t="s">
        <v>423</v>
      </c>
      <c r="G820" s="382" t="s">
        <v>268</v>
      </c>
      <c r="H820" s="6">
        <f t="shared" si="35"/>
        <v>-124100</v>
      </c>
      <c r="I820" s="23">
        <f t="shared" si="36"/>
        <v>3.8297872340425534</v>
      </c>
      <c r="K820" t="s">
        <v>298</v>
      </c>
      <c r="M820" s="2">
        <v>470</v>
      </c>
    </row>
    <row r="821" spans="2:13" ht="12.75">
      <c r="B821" s="318">
        <v>1500</v>
      </c>
      <c r="C821" s="1" t="s">
        <v>418</v>
      </c>
      <c r="D821" s="1" t="s">
        <v>20</v>
      </c>
      <c r="E821" s="1" t="s">
        <v>419</v>
      </c>
      <c r="F821" s="27" t="s">
        <v>424</v>
      </c>
      <c r="G821" s="61" t="s">
        <v>38</v>
      </c>
      <c r="H821" s="6">
        <f t="shared" si="35"/>
        <v>-125600</v>
      </c>
      <c r="I821" s="23">
        <f t="shared" si="36"/>
        <v>3.1914893617021276</v>
      </c>
      <c r="K821" s="118" t="s">
        <v>408</v>
      </c>
      <c r="M821" s="2">
        <v>470</v>
      </c>
    </row>
    <row r="822" spans="2:13" ht="12.75">
      <c r="B822" s="318">
        <v>1800</v>
      </c>
      <c r="C822" s="1" t="s">
        <v>418</v>
      </c>
      <c r="D822" s="1" t="s">
        <v>20</v>
      </c>
      <c r="E822" s="1" t="s">
        <v>419</v>
      </c>
      <c r="F822" s="27" t="s">
        <v>424</v>
      </c>
      <c r="G822" s="61" t="s">
        <v>91</v>
      </c>
      <c r="H822" s="6">
        <f t="shared" si="35"/>
        <v>-127400</v>
      </c>
      <c r="I822" s="23">
        <f t="shared" si="36"/>
        <v>3.8297872340425534</v>
      </c>
      <c r="K822" s="118" t="s">
        <v>408</v>
      </c>
      <c r="M822" s="2">
        <v>470</v>
      </c>
    </row>
    <row r="823" spans="2:13" ht="12.75">
      <c r="B823" s="318">
        <v>1600</v>
      </c>
      <c r="C823" s="1" t="s">
        <v>418</v>
      </c>
      <c r="D823" s="1" t="s">
        <v>20</v>
      </c>
      <c r="E823" s="1" t="s">
        <v>419</v>
      </c>
      <c r="F823" s="27" t="s">
        <v>424</v>
      </c>
      <c r="G823" s="61" t="s">
        <v>93</v>
      </c>
      <c r="H823" s="6">
        <f t="shared" si="35"/>
        <v>-129000</v>
      </c>
      <c r="I823" s="23">
        <f t="shared" si="36"/>
        <v>3.404255319148936</v>
      </c>
      <c r="K823" s="118" t="s">
        <v>408</v>
      </c>
      <c r="M823" s="2">
        <v>470</v>
      </c>
    </row>
    <row r="824" spans="2:13" ht="12.75">
      <c r="B824" s="318">
        <v>1500</v>
      </c>
      <c r="C824" s="1" t="s">
        <v>418</v>
      </c>
      <c r="D824" s="1" t="s">
        <v>20</v>
      </c>
      <c r="E824" s="1" t="s">
        <v>419</v>
      </c>
      <c r="F824" s="27" t="s">
        <v>424</v>
      </c>
      <c r="G824" s="61" t="s">
        <v>95</v>
      </c>
      <c r="H824" s="6">
        <f t="shared" si="35"/>
        <v>-130500</v>
      </c>
      <c r="I824" s="23">
        <f t="shared" si="36"/>
        <v>3.1914893617021276</v>
      </c>
      <c r="K824" s="118" t="s">
        <v>408</v>
      </c>
      <c r="M824" s="2">
        <v>470</v>
      </c>
    </row>
    <row r="825" spans="2:13" ht="12.75">
      <c r="B825" s="318">
        <v>1500</v>
      </c>
      <c r="C825" s="1" t="s">
        <v>418</v>
      </c>
      <c r="D825" s="1" t="s">
        <v>20</v>
      </c>
      <c r="E825" s="1" t="s">
        <v>419</v>
      </c>
      <c r="F825" s="117" t="s">
        <v>424</v>
      </c>
      <c r="G825" s="61" t="s">
        <v>109</v>
      </c>
      <c r="H825" s="6">
        <f t="shared" si="35"/>
        <v>-132000</v>
      </c>
      <c r="I825" s="23">
        <f t="shared" si="36"/>
        <v>3.1914893617021276</v>
      </c>
      <c r="K825" s="118" t="s">
        <v>408</v>
      </c>
      <c r="M825" s="2">
        <v>470</v>
      </c>
    </row>
    <row r="826" spans="2:13" ht="12.75">
      <c r="B826" s="318">
        <v>1700</v>
      </c>
      <c r="C826" s="1" t="s">
        <v>418</v>
      </c>
      <c r="D826" s="1" t="s">
        <v>20</v>
      </c>
      <c r="E826" s="110" t="s">
        <v>419</v>
      </c>
      <c r="F826" s="117" t="s">
        <v>424</v>
      </c>
      <c r="G826" s="61" t="s">
        <v>109</v>
      </c>
      <c r="H826" s="6">
        <f t="shared" si="35"/>
        <v>-133700</v>
      </c>
      <c r="I826" s="23">
        <f t="shared" si="36"/>
        <v>3.617021276595745</v>
      </c>
      <c r="K826" s="118" t="s">
        <v>408</v>
      </c>
      <c r="M826" s="2">
        <v>470</v>
      </c>
    </row>
    <row r="827" spans="1:13" ht="12.75">
      <c r="A827" s="14"/>
      <c r="B827" s="318">
        <v>1600</v>
      </c>
      <c r="C827" s="1" t="s">
        <v>418</v>
      </c>
      <c r="D827" s="1" t="s">
        <v>20</v>
      </c>
      <c r="E827" s="1" t="s">
        <v>419</v>
      </c>
      <c r="F827" s="117" t="s">
        <v>424</v>
      </c>
      <c r="G827" s="61" t="s">
        <v>112</v>
      </c>
      <c r="H827" s="6">
        <f t="shared" si="35"/>
        <v>-135300</v>
      </c>
      <c r="I827" s="23">
        <f t="shared" si="36"/>
        <v>3.404255319148936</v>
      </c>
      <c r="K827" s="118" t="s">
        <v>408</v>
      </c>
      <c r="L827" s="17"/>
      <c r="M827" s="2">
        <v>470</v>
      </c>
    </row>
    <row r="828" spans="2:13" ht="12.75">
      <c r="B828" s="318">
        <v>1400</v>
      </c>
      <c r="C828" s="1" t="s">
        <v>418</v>
      </c>
      <c r="D828" s="1" t="s">
        <v>20</v>
      </c>
      <c r="E828" s="1" t="s">
        <v>419</v>
      </c>
      <c r="F828" s="117" t="s">
        <v>424</v>
      </c>
      <c r="G828" s="61" t="s">
        <v>114</v>
      </c>
      <c r="H828" s="6">
        <f t="shared" si="35"/>
        <v>-136700</v>
      </c>
      <c r="I828" s="23">
        <f t="shared" si="36"/>
        <v>2.978723404255319</v>
      </c>
      <c r="K828" s="118" t="s">
        <v>408</v>
      </c>
      <c r="M828" s="2">
        <v>470</v>
      </c>
    </row>
    <row r="829" spans="2:13" ht="12.75">
      <c r="B829" s="318">
        <v>1500</v>
      </c>
      <c r="C829" s="1" t="s">
        <v>418</v>
      </c>
      <c r="D829" s="1" t="s">
        <v>20</v>
      </c>
      <c r="E829" s="1" t="s">
        <v>419</v>
      </c>
      <c r="F829" s="117" t="s">
        <v>424</v>
      </c>
      <c r="G829" s="61" t="s">
        <v>151</v>
      </c>
      <c r="H829" s="6">
        <f t="shared" si="35"/>
        <v>-138200</v>
      </c>
      <c r="I829" s="23">
        <f t="shared" si="36"/>
        <v>3.1914893617021276</v>
      </c>
      <c r="K829" s="118" t="s">
        <v>408</v>
      </c>
      <c r="M829" s="2">
        <v>470</v>
      </c>
    </row>
    <row r="830" spans="2:13" ht="12.75">
      <c r="B830" s="318">
        <v>1400</v>
      </c>
      <c r="C830" s="1" t="s">
        <v>418</v>
      </c>
      <c r="D830" s="1" t="s">
        <v>20</v>
      </c>
      <c r="E830" s="1" t="s">
        <v>419</v>
      </c>
      <c r="F830" s="117" t="s">
        <v>424</v>
      </c>
      <c r="G830" s="61" t="s">
        <v>162</v>
      </c>
      <c r="H830" s="6">
        <f t="shared" si="35"/>
        <v>-139600</v>
      </c>
      <c r="I830" s="23">
        <f t="shared" si="36"/>
        <v>2.978723404255319</v>
      </c>
      <c r="K830" s="118" t="s">
        <v>408</v>
      </c>
      <c r="M830" s="2">
        <v>470</v>
      </c>
    </row>
    <row r="831" spans="2:13" ht="12.75">
      <c r="B831" s="318">
        <v>1500</v>
      </c>
      <c r="C831" s="1" t="s">
        <v>418</v>
      </c>
      <c r="D831" s="1" t="s">
        <v>20</v>
      </c>
      <c r="E831" s="1" t="s">
        <v>419</v>
      </c>
      <c r="F831" s="117" t="s">
        <v>424</v>
      </c>
      <c r="G831" s="61" t="s">
        <v>153</v>
      </c>
      <c r="H831" s="6">
        <f t="shared" si="35"/>
        <v>-141100</v>
      </c>
      <c r="I831" s="23">
        <f t="shared" si="36"/>
        <v>3.1914893617021276</v>
      </c>
      <c r="K831" s="118" t="s">
        <v>408</v>
      </c>
      <c r="L831" s="37"/>
      <c r="M831" s="2">
        <v>470</v>
      </c>
    </row>
    <row r="832" spans="2:13" ht="12.75">
      <c r="B832" s="318">
        <v>1600</v>
      </c>
      <c r="C832" s="1" t="s">
        <v>418</v>
      </c>
      <c r="D832" s="1" t="s">
        <v>20</v>
      </c>
      <c r="E832" s="1" t="s">
        <v>419</v>
      </c>
      <c r="F832" s="117" t="s">
        <v>424</v>
      </c>
      <c r="G832" s="61" t="s">
        <v>172</v>
      </c>
      <c r="H832" s="6">
        <f t="shared" si="35"/>
        <v>-142700</v>
      </c>
      <c r="I832" s="23">
        <f t="shared" si="36"/>
        <v>3.404255319148936</v>
      </c>
      <c r="K832" s="118" t="s">
        <v>408</v>
      </c>
      <c r="M832" s="2">
        <v>470</v>
      </c>
    </row>
    <row r="833" spans="2:13" ht="12.75">
      <c r="B833" s="318">
        <v>1400</v>
      </c>
      <c r="C833" s="1" t="s">
        <v>418</v>
      </c>
      <c r="D833" s="1" t="s">
        <v>20</v>
      </c>
      <c r="E833" s="1" t="s">
        <v>419</v>
      </c>
      <c r="F833" s="117" t="s">
        <v>424</v>
      </c>
      <c r="G833" s="61" t="s">
        <v>231</v>
      </c>
      <c r="H833" s="6">
        <f t="shared" si="35"/>
        <v>-144100</v>
      </c>
      <c r="I833" s="23">
        <f t="shared" si="36"/>
        <v>2.978723404255319</v>
      </c>
      <c r="K833" s="118" t="s">
        <v>408</v>
      </c>
      <c r="M833" s="2">
        <v>470</v>
      </c>
    </row>
    <row r="834" spans="2:13" ht="12.75">
      <c r="B834" s="318">
        <v>1400</v>
      </c>
      <c r="C834" s="1" t="s">
        <v>418</v>
      </c>
      <c r="D834" s="1" t="s">
        <v>20</v>
      </c>
      <c r="E834" s="1" t="s">
        <v>419</v>
      </c>
      <c r="F834" s="117" t="s">
        <v>424</v>
      </c>
      <c r="G834" s="61" t="s">
        <v>212</v>
      </c>
      <c r="H834" s="6">
        <f t="shared" si="35"/>
        <v>-145500</v>
      </c>
      <c r="I834" s="23">
        <f t="shared" si="36"/>
        <v>2.978723404255319</v>
      </c>
      <c r="K834" s="118" t="s">
        <v>408</v>
      </c>
      <c r="M834" s="2">
        <v>470</v>
      </c>
    </row>
    <row r="835" spans="2:13" ht="12.75">
      <c r="B835" s="318">
        <v>1000</v>
      </c>
      <c r="C835" s="1" t="s">
        <v>418</v>
      </c>
      <c r="D835" s="1" t="s">
        <v>20</v>
      </c>
      <c r="E835" s="1" t="s">
        <v>419</v>
      </c>
      <c r="F835" s="117" t="s">
        <v>424</v>
      </c>
      <c r="G835" s="61" t="s">
        <v>217</v>
      </c>
      <c r="H835" s="6">
        <f aca="true" t="shared" si="37" ref="H835:H893">H834-B835</f>
        <v>-146500</v>
      </c>
      <c r="I835" s="23">
        <f t="shared" si="36"/>
        <v>2.127659574468085</v>
      </c>
      <c r="K835" s="118" t="s">
        <v>408</v>
      </c>
      <c r="M835" s="2">
        <v>470</v>
      </c>
    </row>
    <row r="836" spans="2:13" ht="12.75">
      <c r="B836" s="318">
        <v>1000</v>
      </c>
      <c r="C836" s="1" t="s">
        <v>418</v>
      </c>
      <c r="D836" s="1" t="s">
        <v>20</v>
      </c>
      <c r="E836" s="1" t="s">
        <v>419</v>
      </c>
      <c r="F836" s="117" t="s">
        <v>424</v>
      </c>
      <c r="G836" s="61" t="s">
        <v>224</v>
      </c>
      <c r="H836" s="6">
        <f t="shared" si="37"/>
        <v>-147500</v>
      </c>
      <c r="I836" s="23">
        <f t="shared" si="36"/>
        <v>2.127659574468085</v>
      </c>
      <c r="K836" s="118" t="s">
        <v>408</v>
      </c>
      <c r="M836" s="2">
        <v>470</v>
      </c>
    </row>
    <row r="837" spans="1:13" ht="12.75">
      <c r="A837" s="14"/>
      <c r="B837" s="226">
        <v>1200</v>
      </c>
      <c r="C837" s="14" t="s">
        <v>418</v>
      </c>
      <c r="D837" s="14" t="s">
        <v>20</v>
      </c>
      <c r="E837" s="14" t="s">
        <v>419</v>
      </c>
      <c r="F837" s="31" t="s">
        <v>424</v>
      </c>
      <c r="G837" s="98" t="s">
        <v>239</v>
      </c>
      <c r="H837" s="6">
        <f t="shared" si="37"/>
        <v>-148700</v>
      </c>
      <c r="I837" s="23">
        <f t="shared" si="36"/>
        <v>2.5531914893617023</v>
      </c>
      <c r="J837" s="17"/>
      <c r="K837" s="118" t="s">
        <v>408</v>
      </c>
      <c r="L837" s="17"/>
      <c r="M837" s="2">
        <v>470</v>
      </c>
    </row>
    <row r="838" spans="1:13" ht="12.75">
      <c r="A838" s="14"/>
      <c r="B838" s="226">
        <v>1000</v>
      </c>
      <c r="C838" s="14" t="s">
        <v>418</v>
      </c>
      <c r="D838" s="14" t="s">
        <v>20</v>
      </c>
      <c r="E838" s="14" t="s">
        <v>419</v>
      </c>
      <c r="F838" s="31" t="s">
        <v>424</v>
      </c>
      <c r="G838" s="98" t="s">
        <v>242</v>
      </c>
      <c r="H838" s="6">
        <f t="shared" si="37"/>
        <v>-149700</v>
      </c>
      <c r="I838" s="23">
        <f t="shared" si="36"/>
        <v>2.127659574468085</v>
      </c>
      <c r="J838" s="17"/>
      <c r="K838" s="118" t="s">
        <v>408</v>
      </c>
      <c r="L838" s="17"/>
      <c r="M838" s="2">
        <v>470</v>
      </c>
    </row>
    <row r="839" spans="2:13" ht="12.75">
      <c r="B839" s="318">
        <v>1000</v>
      </c>
      <c r="C839" s="1" t="s">
        <v>418</v>
      </c>
      <c r="D839" s="1" t="s">
        <v>20</v>
      </c>
      <c r="E839" s="1" t="s">
        <v>419</v>
      </c>
      <c r="F839" s="117" t="s">
        <v>424</v>
      </c>
      <c r="G839" s="61" t="s">
        <v>271</v>
      </c>
      <c r="H839" s="6">
        <f t="shared" si="37"/>
        <v>-150700</v>
      </c>
      <c r="I839" s="23">
        <f t="shared" si="36"/>
        <v>2.127659574468085</v>
      </c>
      <c r="K839" s="118" t="s">
        <v>408</v>
      </c>
      <c r="M839" s="2">
        <v>470</v>
      </c>
    </row>
    <row r="840" spans="2:13" ht="12.75">
      <c r="B840" s="318">
        <v>1200</v>
      </c>
      <c r="C840" s="1" t="s">
        <v>418</v>
      </c>
      <c r="D840" s="1" t="s">
        <v>20</v>
      </c>
      <c r="E840" s="1" t="s">
        <v>419</v>
      </c>
      <c r="F840" s="117" t="s">
        <v>424</v>
      </c>
      <c r="G840" s="61" t="s">
        <v>272</v>
      </c>
      <c r="H840" s="6">
        <f t="shared" si="37"/>
        <v>-151900</v>
      </c>
      <c r="I840" s="23">
        <f t="shared" si="36"/>
        <v>2.5531914893617023</v>
      </c>
      <c r="K840" s="118" t="s">
        <v>408</v>
      </c>
      <c r="M840" s="2">
        <v>470</v>
      </c>
    </row>
    <row r="841" spans="2:13" ht="12.75">
      <c r="B841" s="318">
        <v>1000</v>
      </c>
      <c r="C841" s="1" t="s">
        <v>418</v>
      </c>
      <c r="D841" s="1" t="s">
        <v>20</v>
      </c>
      <c r="E841" s="1" t="s">
        <v>419</v>
      </c>
      <c r="F841" s="117" t="s">
        <v>424</v>
      </c>
      <c r="G841" s="61" t="s">
        <v>422</v>
      </c>
      <c r="H841" s="6">
        <f t="shared" si="37"/>
        <v>-152900</v>
      </c>
      <c r="I841" s="23">
        <f t="shared" si="36"/>
        <v>2.127659574468085</v>
      </c>
      <c r="K841" s="118" t="s">
        <v>408</v>
      </c>
      <c r="M841" s="2">
        <v>470</v>
      </c>
    </row>
    <row r="842" spans="2:13" ht="12.75">
      <c r="B842" s="318">
        <v>1200</v>
      </c>
      <c r="C842" s="1" t="s">
        <v>418</v>
      </c>
      <c r="D842" s="1" t="s">
        <v>20</v>
      </c>
      <c r="E842" s="1" t="s">
        <v>419</v>
      </c>
      <c r="F842" s="117" t="s">
        <v>424</v>
      </c>
      <c r="G842" s="61" t="s">
        <v>265</v>
      </c>
      <c r="H842" s="6">
        <f t="shared" si="37"/>
        <v>-154100</v>
      </c>
      <c r="I842" s="23">
        <f t="shared" si="36"/>
        <v>2.5531914893617023</v>
      </c>
      <c r="K842" s="118" t="s">
        <v>408</v>
      </c>
      <c r="M842" s="2">
        <v>470</v>
      </c>
    </row>
    <row r="843" spans="1:13" ht="12.75">
      <c r="A843" s="14"/>
      <c r="B843" s="318">
        <v>1000</v>
      </c>
      <c r="C843" s="1" t="s">
        <v>418</v>
      </c>
      <c r="D843" s="1" t="s">
        <v>20</v>
      </c>
      <c r="E843" s="1" t="s">
        <v>419</v>
      </c>
      <c r="F843" s="117" t="s">
        <v>424</v>
      </c>
      <c r="G843" s="61" t="s">
        <v>273</v>
      </c>
      <c r="H843" s="6">
        <f t="shared" si="37"/>
        <v>-155100</v>
      </c>
      <c r="I843" s="23">
        <f t="shared" si="36"/>
        <v>2.127659574468085</v>
      </c>
      <c r="K843" s="118" t="s">
        <v>408</v>
      </c>
      <c r="L843" s="17"/>
      <c r="M843" s="2">
        <v>470</v>
      </c>
    </row>
    <row r="844" spans="1:13" ht="12.75">
      <c r="A844" s="14"/>
      <c r="B844" s="318">
        <v>1000</v>
      </c>
      <c r="C844" s="1" t="s">
        <v>418</v>
      </c>
      <c r="D844" s="1" t="s">
        <v>20</v>
      </c>
      <c r="E844" s="1" t="s">
        <v>419</v>
      </c>
      <c r="F844" s="117" t="s">
        <v>424</v>
      </c>
      <c r="G844" s="61" t="s">
        <v>268</v>
      </c>
      <c r="H844" s="6">
        <f t="shared" si="37"/>
        <v>-156100</v>
      </c>
      <c r="I844" s="23">
        <f t="shared" si="36"/>
        <v>2.127659574468085</v>
      </c>
      <c r="K844" s="118" t="s">
        <v>408</v>
      </c>
      <c r="L844" s="17"/>
      <c r="M844" s="2">
        <v>470</v>
      </c>
    </row>
    <row r="845" spans="1:13" s="116" customFormat="1" ht="12.75">
      <c r="A845" s="111"/>
      <c r="B845" s="326">
        <f>SUM(B730:B844)</f>
        <v>156100</v>
      </c>
      <c r="C845" s="112" t="s">
        <v>419</v>
      </c>
      <c r="D845" s="111"/>
      <c r="E845" s="111"/>
      <c r="F845" s="121"/>
      <c r="G845" s="385"/>
      <c r="H845" s="114">
        <v>0</v>
      </c>
      <c r="I845" s="115">
        <f t="shared" si="36"/>
        <v>332.1276595744681</v>
      </c>
      <c r="M845" s="2">
        <v>470</v>
      </c>
    </row>
    <row r="846" spans="2:13" ht="12.75">
      <c r="B846" s="318"/>
      <c r="H846" s="6">
        <f t="shared" si="37"/>
        <v>0</v>
      </c>
      <c r="I846" s="23">
        <f t="shared" si="36"/>
        <v>0</v>
      </c>
      <c r="M846" s="2">
        <v>470</v>
      </c>
    </row>
    <row r="847" spans="2:13" ht="12.75">
      <c r="B847" s="318"/>
      <c r="H847" s="6">
        <f t="shared" si="37"/>
        <v>0</v>
      </c>
      <c r="I847" s="23">
        <f t="shared" si="36"/>
        <v>0</v>
      </c>
      <c r="M847" s="2">
        <v>470</v>
      </c>
    </row>
    <row r="848" spans="1:13" ht="12.75">
      <c r="A848" s="14"/>
      <c r="B848" s="226">
        <v>5000</v>
      </c>
      <c r="C848" s="1" t="s">
        <v>425</v>
      </c>
      <c r="D848" s="1" t="s">
        <v>20</v>
      </c>
      <c r="E848" s="1" t="s">
        <v>387</v>
      </c>
      <c r="F848" s="117" t="s">
        <v>426</v>
      </c>
      <c r="G848" s="61" t="s">
        <v>162</v>
      </c>
      <c r="H848" s="6">
        <f t="shared" si="37"/>
        <v>-5000</v>
      </c>
      <c r="I848" s="23">
        <f t="shared" si="36"/>
        <v>10.638297872340425</v>
      </c>
      <c r="J848" t="s">
        <v>781</v>
      </c>
      <c r="K848" t="s">
        <v>382</v>
      </c>
      <c r="M848" s="2">
        <v>470</v>
      </c>
    </row>
    <row r="849" spans="1:13" ht="12.75">
      <c r="A849" s="14"/>
      <c r="B849" s="318">
        <v>6000</v>
      </c>
      <c r="C849" s="1" t="s">
        <v>425</v>
      </c>
      <c r="D849" s="1" t="s">
        <v>20</v>
      </c>
      <c r="E849" s="1" t="s">
        <v>387</v>
      </c>
      <c r="F849" s="27" t="s">
        <v>427</v>
      </c>
      <c r="G849" s="61" t="s">
        <v>91</v>
      </c>
      <c r="H849" s="6">
        <f t="shared" si="37"/>
        <v>-11000</v>
      </c>
      <c r="I849" s="23">
        <f t="shared" si="36"/>
        <v>12.76595744680851</v>
      </c>
      <c r="K849" t="s">
        <v>384</v>
      </c>
      <c r="M849" s="2">
        <v>470</v>
      </c>
    </row>
    <row r="850" spans="1:13" ht="12.75">
      <c r="A850" s="14"/>
      <c r="B850" s="318">
        <v>6000</v>
      </c>
      <c r="C850" s="1" t="s">
        <v>425</v>
      </c>
      <c r="D850" s="1" t="s">
        <v>20</v>
      </c>
      <c r="E850" s="1" t="s">
        <v>387</v>
      </c>
      <c r="F850" s="27" t="s">
        <v>427</v>
      </c>
      <c r="G850" s="61" t="s">
        <v>93</v>
      </c>
      <c r="H850" s="6">
        <f t="shared" si="37"/>
        <v>-17000</v>
      </c>
      <c r="I850" s="23">
        <f t="shared" si="36"/>
        <v>12.76595744680851</v>
      </c>
      <c r="K850" t="s">
        <v>384</v>
      </c>
      <c r="M850" s="2">
        <v>470</v>
      </c>
    </row>
    <row r="851" spans="1:13" ht="12.75">
      <c r="A851" s="14"/>
      <c r="B851" s="318">
        <v>6000</v>
      </c>
      <c r="C851" s="1" t="s">
        <v>425</v>
      </c>
      <c r="D851" s="1" t="s">
        <v>20</v>
      </c>
      <c r="E851" s="1" t="s">
        <v>387</v>
      </c>
      <c r="F851" s="27" t="s">
        <v>427</v>
      </c>
      <c r="G851" s="61" t="s">
        <v>95</v>
      </c>
      <c r="H851" s="6">
        <f t="shared" si="37"/>
        <v>-23000</v>
      </c>
      <c r="I851" s="23">
        <f t="shared" si="36"/>
        <v>12.76595744680851</v>
      </c>
      <c r="K851" t="s">
        <v>384</v>
      </c>
      <c r="M851" s="2">
        <v>470</v>
      </c>
    </row>
    <row r="852" spans="1:13" ht="12.75">
      <c r="A852" s="14"/>
      <c r="B852" s="318">
        <v>5000</v>
      </c>
      <c r="C852" s="1" t="s">
        <v>425</v>
      </c>
      <c r="D852" s="1" t="s">
        <v>20</v>
      </c>
      <c r="E852" s="1" t="s">
        <v>387</v>
      </c>
      <c r="F852" s="117" t="s">
        <v>428</v>
      </c>
      <c r="G852" s="61" t="s">
        <v>162</v>
      </c>
      <c r="H852" s="6">
        <f t="shared" si="37"/>
        <v>-28000</v>
      </c>
      <c r="I852" s="23">
        <f t="shared" si="36"/>
        <v>10.638297872340425</v>
      </c>
      <c r="J852" s="17"/>
      <c r="K852" s="17" t="s">
        <v>384</v>
      </c>
      <c r="L852" s="38"/>
      <c r="M852" s="2">
        <v>470</v>
      </c>
    </row>
    <row r="853" spans="1:13" ht="12.75">
      <c r="A853" s="14"/>
      <c r="B853" s="318">
        <v>5000</v>
      </c>
      <c r="C853" s="1" t="s">
        <v>425</v>
      </c>
      <c r="D853" s="1" t="s">
        <v>20</v>
      </c>
      <c r="E853" s="1" t="s">
        <v>387</v>
      </c>
      <c r="F853" s="117" t="s">
        <v>428</v>
      </c>
      <c r="G853" s="61" t="s">
        <v>153</v>
      </c>
      <c r="H853" s="6">
        <f t="shared" si="37"/>
        <v>-33000</v>
      </c>
      <c r="I853" s="23">
        <f t="shared" si="36"/>
        <v>10.638297872340425</v>
      </c>
      <c r="K853" t="s">
        <v>384</v>
      </c>
      <c r="L853" s="37"/>
      <c r="M853" s="2">
        <v>470</v>
      </c>
    </row>
    <row r="854" spans="1:13" ht="12.75">
      <c r="A854" s="14"/>
      <c r="B854" s="318">
        <v>5000</v>
      </c>
      <c r="C854" s="1" t="s">
        <v>425</v>
      </c>
      <c r="D854" s="1" t="s">
        <v>20</v>
      </c>
      <c r="E854" s="1" t="s">
        <v>387</v>
      </c>
      <c r="F854" s="117" t="s">
        <v>428</v>
      </c>
      <c r="G854" s="61" t="s">
        <v>172</v>
      </c>
      <c r="H854" s="6">
        <f t="shared" si="37"/>
        <v>-38000</v>
      </c>
      <c r="I854" s="23">
        <f t="shared" si="36"/>
        <v>10.638297872340425</v>
      </c>
      <c r="K854" t="s">
        <v>384</v>
      </c>
      <c r="M854" s="2">
        <v>470</v>
      </c>
    </row>
    <row r="855" spans="1:13" ht="12.75">
      <c r="A855" s="14"/>
      <c r="B855" s="318">
        <v>6000</v>
      </c>
      <c r="C855" s="1" t="s">
        <v>425</v>
      </c>
      <c r="D855" s="1" t="s">
        <v>20</v>
      </c>
      <c r="E855" s="1" t="s">
        <v>387</v>
      </c>
      <c r="F855" s="117" t="s">
        <v>429</v>
      </c>
      <c r="G855" s="61" t="s">
        <v>400</v>
      </c>
      <c r="H855" s="6">
        <f t="shared" si="37"/>
        <v>-44000</v>
      </c>
      <c r="I855" s="23">
        <f t="shared" si="36"/>
        <v>12.76595744680851</v>
      </c>
      <c r="K855" t="s">
        <v>384</v>
      </c>
      <c r="M855" s="2">
        <v>470</v>
      </c>
    </row>
    <row r="856" spans="1:13" ht="12.75">
      <c r="A856" s="14"/>
      <c r="B856" s="318">
        <v>6000</v>
      </c>
      <c r="C856" s="1" t="s">
        <v>425</v>
      </c>
      <c r="D856" s="1" t="s">
        <v>20</v>
      </c>
      <c r="E856" s="1" t="s">
        <v>387</v>
      </c>
      <c r="F856" s="117" t="s">
        <v>429</v>
      </c>
      <c r="G856" s="61" t="s">
        <v>265</v>
      </c>
      <c r="H856" s="6">
        <f t="shared" si="37"/>
        <v>-50000</v>
      </c>
      <c r="I856" s="23">
        <f t="shared" si="36"/>
        <v>12.76595744680851</v>
      </c>
      <c r="K856" t="s">
        <v>384</v>
      </c>
      <c r="M856" s="2">
        <v>470</v>
      </c>
    </row>
    <row r="857" spans="1:13" ht="12.75">
      <c r="A857" s="14"/>
      <c r="B857" s="226">
        <v>7000</v>
      </c>
      <c r="C857" s="1" t="s">
        <v>425</v>
      </c>
      <c r="D857" s="1" t="s">
        <v>20</v>
      </c>
      <c r="E857" s="1" t="s">
        <v>387</v>
      </c>
      <c r="F857" s="117" t="s">
        <v>430</v>
      </c>
      <c r="G857" s="61" t="s">
        <v>95</v>
      </c>
      <c r="H857" s="6">
        <f t="shared" si="37"/>
        <v>-57000</v>
      </c>
      <c r="I857" s="23">
        <f t="shared" si="36"/>
        <v>14.893617021276595</v>
      </c>
      <c r="K857" s="118" t="s">
        <v>408</v>
      </c>
      <c r="M857" s="2">
        <v>470</v>
      </c>
    </row>
    <row r="858" spans="1:13" ht="12.75">
      <c r="A858" s="14"/>
      <c r="B858" s="318">
        <v>5000</v>
      </c>
      <c r="C858" s="1" t="s">
        <v>425</v>
      </c>
      <c r="D858" s="1" t="s">
        <v>20</v>
      </c>
      <c r="E858" s="1" t="s">
        <v>387</v>
      </c>
      <c r="F858" s="117" t="s">
        <v>431</v>
      </c>
      <c r="G858" s="61" t="s">
        <v>151</v>
      </c>
      <c r="H858" s="6">
        <f t="shared" si="37"/>
        <v>-62000</v>
      </c>
      <c r="I858" s="23">
        <f t="shared" si="36"/>
        <v>10.638297872340425</v>
      </c>
      <c r="K858" s="118" t="s">
        <v>408</v>
      </c>
      <c r="M858" s="2">
        <v>470</v>
      </c>
    </row>
    <row r="859" spans="2:13" ht="12.75">
      <c r="B859" s="318">
        <v>5000</v>
      </c>
      <c r="C859" s="1" t="s">
        <v>425</v>
      </c>
      <c r="D859" s="1" t="s">
        <v>20</v>
      </c>
      <c r="E859" s="110" t="s">
        <v>387</v>
      </c>
      <c r="F859" s="117" t="s">
        <v>432</v>
      </c>
      <c r="G859" s="61" t="s">
        <v>162</v>
      </c>
      <c r="H859" s="6">
        <f t="shared" si="37"/>
        <v>-67000</v>
      </c>
      <c r="I859" s="23">
        <f t="shared" si="36"/>
        <v>10.638297872340425</v>
      </c>
      <c r="K859" s="118" t="s">
        <v>408</v>
      </c>
      <c r="L859" s="37"/>
      <c r="M859" s="2">
        <v>470</v>
      </c>
    </row>
    <row r="860" spans="2:13" ht="12.75">
      <c r="B860" s="318">
        <v>5000</v>
      </c>
      <c r="C860" s="1" t="s">
        <v>425</v>
      </c>
      <c r="D860" s="1" t="s">
        <v>20</v>
      </c>
      <c r="E860" s="1" t="s">
        <v>387</v>
      </c>
      <c r="F860" s="117" t="s">
        <v>433</v>
      </c>
      <c r="G860" s="61" t="s">
        <v>153</v>
      </c>
      <c r="H860" s="6">
        <f t="shared" si="37"/>
        <v>-72000</v>
      </c>
      <c r="I860" s="23">
        <f t="shared" si="36"/>
        <v>10.638297872340425</v>
      </c>
      <c r="K860" s="118" t="s">
        <v>408</v>
      </c>
      <c r="M860" s="2">
        <v>470</v>
      </c>
    </row>
    <row r="861" spans="1:13" s="116" customFormat="1" ht="12.75">
      <c r="A861" s="112"/>
      <c r="B861" s="326">
        <f>SUM(B848:B860)</f>
        <v>72000</v>
      </c>
      <c r="C861" s="112" t="s">
        <v>425</v>
      </c>
      <c r="D861" s="111"/>
      <c r="E861" s="111"/>
      <c r="F861" s="121"/>
      <c r="G861" s="385"/>
      <c r="H861" s="114">
        <v>0</v>
      </c>
      <c r="I861" s="115">
        <f t="shared" si="36"/>
        <v>153.19148936170214</v>
      </c>
      <c r="M861" s="2">
        <v>470</v>
      </c>
    </row>
    <row r="862" spans="2:13" ht="12.75">
      <c r="B862" s="318"/>
      <c r="H862" s="6">
        <f t="shared" si="37"/>
        <v>0</v>
      </c>
      <c r="I862" s="23">
        <f t="shared" si="36"/>
        <v>0</v>
      </c>
      <c r="M862" s="2">
        <v>470</v>
      </c>
    </row>
    <row r="863" spans="2:13" ht="12.75">
      <c r="B863" s="318"/>
      <c r="H863" s="6">
        <f t="shared" si="37"/>
        <v>0</v>
      </c>
      <c r="I863" s="23">
        <f t="shared" si="36"/>
        <v>0</v>
      </c>
      <c r="M863" s="2">
        <v>470</v>
      </c>
    </row>
    <row r="864" spans="2:13" ht="12.75">
      <c r="B864" s="318">
        <v>2000</v>
      </c>
      <c r="C864" s="1" t="s">
        <v>434</v>
      </c>
      <c r="D864" s="1" t="s">
        <v>20</v>
      </c>
      <c r="E864" s="1" t="s">
        <v>387</v>
      </c>
      <c r="F864" s="27" t="s">
        <v>381</v>
      </c>
      <c r="G864" s="61" t="s">
        <v>162</v>
      </c>
      <c r="H864" s="6">
        <f t="shared" si="37"/>
        <v>-2000</v>
      </c>
      <c r="I864" s="23">
        <f t="shared" si="36"/>
        <v>4.25531914893617</v>
      </c>
      <c r="K864" t="s">
        <v>382</v>
      </c>
      <c r="M864" s="2">
        <v>470</v>
      </c>
    </row>
    <row r="865" spans="1:13" ht="12.75">
      <c r="A865" s="14"/>
      <c r="B865" s="318">
        <v>2000</v>
      </c>
      <c r="C865" s="1" t="s">
        <v>434</v>
      </c>
      <c r="D865" s="1" t="s">
        <v>20</v>
      </c>
      <c r="E865" s="1" t="s">
        <v>387</v>
      </c>
      <c r="F865" s="27" t="s">
        <v>381</v>
      </c>
      <c r="G865" s="61" t="s">
        <v>153</v>
      </c>
      <c r="H865" s="6">
        <f t="shared" si="37"/>
        <v>-4000</v>
      </c>
      <c r="I865" s="23">
        <f t="shared" si="36"/>
        <v>4.25531914893617</v>
      </c>
      <c r="J865" s="17"/>
      <c r="K865" t="s">
        <v>382</v>
      </c>
      <c r="L865" s="38"/>
      <c r="M865" s="2">
        <v>470</v>
      </c>
    </row>
    <row r="866" spans="2:13" ht="12.75">
      <c r="B866" s="318">
        <v>2000</v>
      </c>
      <c r="C866" s="1" t="s">
        <v>434</v>
      </c>
      <c r="D866" s="1" t="s">
        <v>20</v>
      </c>
      <c r="E866" s="1" t="s">
        <v>387</v>
      </c>
      <c r="F866" s="27" t="s">
        <v>397</v>
      </c>
      <c r="G866" s="61" t="s">
        <v>91</v>
      </c>
      <c r="H866" s="6">
        <f t="shared" si="37"/>
        <v>-6000</v>
      </c>
      <c r="I866" s="23">
        <f t="shared" si="36"/>
        <v>4.25531914893617</v>
      </c>
      <c r="K866" t="s">
        <v>384</v>
      </c>
      <c r="M866" s="2">
        <v>470</v>
      </c>
    </row>
    <row r="867" spans="2:13" ht="12.75">
      <c r="B867" s="318">
        <v>2000</v>
      </c>
      <c r="C867" s="1" t="s">
        <v>434</v>
      </c>
      <c r="D867" s="1" t="s">
        <v>20</v>
      </c>
      <c r="E867" s="1" t="s">
        <v>387</v>
      </c>
      <c r="F867" s="27" t="s">
        <v>397</v>
      </c>
      <c r="G867" s="61" t="s">
        <v>93</v>
      </c>
      <c r="H867" s="6">
        <f t="shared" si="37"/>
        <v>-8000</v>
      </c>
      <c r="I867" s="23">
        <f t="shared" si="36"/>
        <v>4.25531914893617</v>
      </c>
      <c r="K867" t="s">
        <v>384</v>
      </c>
      <c r="M867" s="2">
        <v>470</v>
      </c>
    </row>
    <row r="868" spans="2:13" ht="12.75">
      <c r="B868" s="318">
        <v>2000</v>
      </c>
      <c r="C868" s="1" t="s">
        <v>434</v>
      </c>
      <c r="D868" s="1" t="s">
        <v>20</v>
      </c>
      <c r="E868" s="1" t="s">
        <v>387</v>
      </c>
      <c r="F868" s="27" t="s">
        <v>397</v>
      </c>
      <c r="G868" s="61" t="s">
        <v>95</v>
      </c>
      <c r="H868" s="6">
        <f t="shared" si="37"/>
        <v>-10000</v>
      </c>
      <c r="I868" s="23">
        <f t="shared" si="36"/>
        <v>4.25531914893617</v>
      </c>
      <c r="K868" t="s">
        <v>384</v>
      </c>
      <c r="M868" s="2">
        <v>470</v>
      </c>
    </row>
    <row r="869" spans="2:13" ht="12.75">
      <c r="B869" s="318">
        <v>2000</v>
      </c>
      <c r="C869" s="1" t="s">
        <v>434</v>
      </c>
      <c r="D869" s="1" t="s">
        <v>20</v>
      </c>
      <c r="E869" s="1" t="s">
        <v>387</v>
      </c>
      <c r="F869" s="27" t="s">
        <v>397</v>
      </c>
      <c r="G869" s="61" t="s">
        <v>109</v>
      </c>
      <c r="H869" s="6">
        <f t="shared" si="37"/>
        <v>-12000</v>
      </c>
      <c r="I869" s="23">
        <f t="shared" si="36"/>
        <v>4.25531914893617</v>
      </c>
      <c r="K869" t="s">
        <v>384</v>
      </c>
      <c r="M869" s="2">
        <v>470</v>
      </c>
    </row>
    <row r="870" spans="2:13" ht="12.75">
      <c r="B870" s="318">
        <v>2000</v>
      </c>
      <c r="C870" s="1" t="s">
        <v>434</v>
      </c>
      <c r="D870" s="1" t="s">
        <v>20</v>
      </c>
      <c r="E870" s="1" t="s">
        <v>387</v>
      </c>
      <c r="F870" s="27" t="s">
        <v>397</v>
      </c>
      <c r="G870" s="61" t="s">
        <v>162</v>
      </c>
      <c r="H870" s="6">
        <f t="shared" si="37"/>
        <v>-14000</v>
      </c>
      <c r="I870" s="23">
        <f t="shared" si="36"/>
        <v>4.25531914893617</v>
      </c>
      <c r="K870" t="s">
        <v>384</v>
      </c>
      <c r="L870" s="37"/>
      <c r="M870" s="2">
        <v>470</v>
      </c>
    </row>
    <row r="871" spans="2:13" ht="12.75">
      <c r="B871" s="318">
        <v>2000</v>
      </c>
      <c r="C871" s="1" t="s">
        <v>434</v>
      </c>
      <c r="D871" s="1" t="s">
        <v>20</v>
      </c>
      <c r="E871" s="1" t="s">
        <v>387</v>
      </c>
      <c r="F871" s="27" t="s">
        <v>397</v>
      </c>
      <c r="G871" s="61" t="s">
        <v>153</v>
      </c>
      <c r="H871" s="6">
        <f t="shared" si="37"/>
        <v>-16000</v>
      </c>
      <c r="I871" s="23">
        <f t="shared" si="36"/>
        <v>4.25531914893617</v>
      </c>
      <c r="K871" t="s">
        <v>384</v>
      </c>
      <c r="L871" s="37"/>
      <c r="M871" s="2">
        <v>470</v>
      </c>
    </row>
    <row r="872" spans="2:13" ht="12.75">
      <c r="B872" s="318">
        <v>2000</v>
      </c>
      <c r="C872" s="1" t="s">
        <v>434</v>
      </c>
      <c r="D872" s="1" t="s">
        <v>20</v>
      </c>
      <c r="E872" s="1" t="s">
        <v>387</v>
      </c>
      <c r="F872" s="27" t="s">
        <v>397</v>
      </c>
      <c r="G872" s="61" t="s">
        <v>172</v>
      </c>
      <c r="H872" s="6">
        <f t="shared" si="37"/>
        <v>-18000</v>
      </c>
      <c r="I872" s="23">
        <f t="shared" si="36"/>
        <v>4.25531914893617</v>
      </c>
      <c r="K872" t="s">
        <v>384</v>
      </c>
      <c r="L872" s="37"/>
      <c r="M872" s="2">
        <v>470</v>
      </c>
    </row>
    <row r="873" spans="2:13" ht="12.75">
      <c r="B873" s="318">
        <v>2000</v>
      </c>
      <c r="C873" s="1" t="s">
        <v>434</v>
      </c>
      <c r="D873" s="1" t="s">
        <v>20</v>
      </c>
      <c r="E873" s="1" t="s">
        <v>387</v>
      </c>
      <c r="F873" s="27" t="s">
        <v>397</v>
      </c>
      <c r="G873" s="61" t="s">
        <v>231</v>
      </c>
      <c r="H873" s="6">
        <f t="shared" si="37"/>
        <v>-20000</v>
      </c>
      <c r="I873" s="23">
        <f t="shared" si="36"/>
        <v>4.25531914893617</v>
      </c>
      <c r="K873" t="s">
        <v>384</v>
      </c>
      <c r="M873" s="2">
        <v>470</v>
      </c>
    </row>
    <row r="874" spans="1:13" ht="12.75">
      <c r="A874" s="14"/>
      <c r="B874" s="226">
        <v>2000</v>
      </c>
      <c r="C874" s="14" t="s">
        <v>434</v>
      </c>
      <c r="D874" s="14" t="s">
        <v>20</v>
      </c>
      <c r="E874" s="14" t="s">
        <v>387</v>
      </c>
      <c r="F874" s="30" t="s">
        <v>397</v>
      </c>
      <c r="G874" s="98" t="s">
        <v>400</v>
      </c>
      <c r="H874" s="6">
        <f t="shared" si="37"/>
        <v>-22000</v>
      </c>
      <c r="I874" s="23">
        <f t="shared" si="36"/>
        <v>4.25531914893617</v>
      </c>
      <c r="J874" s="17"/>
      <c r="K874" s="17" t="s">
        <v>384</v>
      </c>
      <c r="L874" s="17"/>
      <c r="M874" s="2">
        <v>470</v>
      </c>
    </row>
    <row r="875" spans="1:13" ht="12.75">
      <c r="A875" s="14"/>
      <c r="B875" s="318">
        <v>2000</v>
      </c>
      <c r="C875" s="1" t="s">
        <v>434</v>
      </c>
      <c r="D875" s="1" t="s">
        <v>20</v>
      </c>
      <c r="E875" s="1" t="s">
        <v>387</v>
      </c>
      <c r="F875" s="27" t="s">
        <v>397</v>
      </c>
      <c r="G875" s="61" t="s">
        <v>265</v>
      </c>
      <c r="H875" s="6">
        <f t="shared" si="37"/>
        <v>-24000</v>
      </c>
      <c r="I875" s="23">
        <f t="shared" si="36"/>
        <v>4.25531914893617</v>
      </c>
      <c r="K875" t="s">
        <v>384</v>
      </c>
      <c r="L875" s="17"/>
      <c r="M875" s="2">
        <v>470</v>
      </c>
    </row>
    <row r="876" spans="1:13" ht="12.75">
      <c r="A876" s="14"/>
      <c r="B876" s="318">
        <v>2000</v>
      </c>
      <c r="C876" s="1" t="s">
        <v>434</v>
      </c>
      <c r="D876" s="1" t="s">
        <v>20</v>
      </c>
      <c r="E876" s="1" t="s">
        <v>387</v>
      </c>
      <c r="F876" s="27" t="s">
        <v>397</v>
      </c>
      <c r="G876" s="61" t="s">
        <v>273</v>
      </c>
      <c r="H876" s="6">
        <f t="shared" si="37"/>
        <v>-26000</v>
      </c>
      <c r="I876" s="23">
        <f t="shared" si="36"/>
        <v>4.25531914893617</v>
      </c>
      <c r="K876" t="s">
        <v>384</v>
      </c>
      <c r="M876" s="2">
        <v>470</v>
      </c>
    </row>
    <row r="877" spans="2:13" ht="12.75">
      <c r="B877" s="318">
        <v>2000</v>
      </c>
      <c r="C877" s="1" t="s">
        <v>434</v>
      </c>
      <c r="D877" s="1" t="s">
        <v>20</v>
      </c>
      <c r="E877" s="1" t="s">
        <v>387</v>
      </c>
      <c r="F877" s="117" t="s">
        <v>424</v>
      </c>
      <c r="G877" s="61" t="s">
        <v>95</v>
      </c>
      <c r="H877" s="6">
        <f t="shared" si="37"/>
        <v>-28000</v>
      </c>
      <c r="I877" s="23">
        <f aca="true" t="shared" si="38" ref="I877:I913">+B877/M877</f>
        <v>4.25531914893617</v>
      </c>
      <c r="K877" s="118" t="s">
        <v>408</v>
      </c>
      <c r="M877" s="2">
        <v>470</v>
      </c>
    </row>
    <row r="878" spans="2:13" ht="12.75">
      <c r="B878" s="318">
        <v>500</v>
      </c>
      <c r="C878" s="110" t="s">
        <v>434</v>
      </c>
      <c r="D878" s="1" t="s">
        <v>20</v>
      </c>
      <c r="E878" s="1" t="s">
        <v>387</v>
      </c>
      <c r="F878" s="117" t="s">
        <v>424</v>
      </c>
      <c r="G878" s="61" t="s">
        <v>95</v>
      </c>
      <c r="H878" s="6">
        <f t="shared" si="37"/>
        <v>-28500</v>
      </c>
      <c r="I878" s="23">
        <f t="shared" si="38"/>
        <v>1.0638297872340425</v>
      </c>
      <c r="K878" s="118" t="s">
        <v>408</v>
      </c>
      <c r="M878" s="2">
        <v>470</v>
      </c>
    </row>
    <row r="879" spans="2:13" ht="12.75">
      <c r="B879" s="318">
        <v>2000</v>
      </c>
      <c r="C879" s="1" t="s">
        <v>434</v>
      </c>
      <c r="D879" s="1" t="s">
        <v>20</v>
      </c>
      <c r="E879" s="1" t="s">
        <v>387</v>
      </c>
      <c r="F879" s="117" t="s">
        <v>424</v>
      </c>
      <c r="G879" s="61" t="s">
        <v>109</v>
      </c>
      <c r="H879" s="6">
        <f t="shared" si="37"/>
        <v>-30500</v>
      </c>
      <c r="I879" s="23">
        <f t="shared" si="38"/>
        <v>4.25531914893617</v>
      </c>
      <c r="K879" s="118" t="s">
        <v>408</v>
      </c>
      <c r="M879" s="2">
        <v>470</v>
      </c>
    </row>
    <row r="880" spans="2:13" ht="12.75">
      <c r="B880" s="318">
        <v>500</v>
      </c>
      <c r="C880" s="110" t="s">
        <v>434</v>
      </c>
      <c r="D880" s="1" t="s">
        <v>20</v>
      </c>
      <c r="E880" s="1" t="s">
        <v>387</v>
      </c>
      <c r="F880" s="117" t="s">
        <v>424</v>
      </c>
      <c r="G880" s="61" t="s">
        <v>109</v>
      </c>
      <c r="H880" s="6">
        <f t="shared" si="37"/>
        <v>-31000</v>
      </c>
      <c r="I880" s="23">
        <f t="shared" si="38"/>
        <v>1.0638297872340425</v>
      </c>
      <c r="K880" s="118" t="s">
        <v>408</v>
      </c>
      <c r="M880" s="2">
        <v>470</v>
      </c>
    </row>
    <row r="881" spans="2:13" ht="12.75">
      <c r="B881" s="318">
        <v>2000</v>
      </c>
      <c r="C881" s="1" t="s">
        <v>434</v>
      </c>
      <c r="D881" s="1" t="s">
        <v>20</v>
      </c>
      <c r="E881" s="1" t="s">
        <v>387</v>
      </c>
      <c r="F881" s="117" t="s">
        <v>424</v>
      </c>
      <c r="G881" s="61" t="s">
        <v>151</v>
      </c>
      <c r="H881" s="6">
        <f t="shared" si="37"/>
        <v>-33000</v>
      </c>
      <c r="I881" s="23">
        <f t="shared" si="38"/>
        <v>4.25531914893617</v>
      </c>
      <c r="K881" s="118" t="s">
        <v>408</v>
      </c>
      <c r="M881" s="2">
        <v>470</v>
      </c>
    </row>
    <row r="882" spans="2:13" ht="12.75">
      <c r="B882" s="318">
        <v>500</v>
      </c>
      <c r="C882" s="110" t="s">
        <v>434</v>
      </c>
      <c r="D882" s="1" t="s">
        <v>20</v>
      </c>
      <c r="E882" s="1" t="s">
        <v>387</v>
      </c>
      <c r="F882" s="117" t="s">
        <v>424</v>
      </c>
      <c r="G882" s="61" t="s">
        <v>162</v>
      </c>
      <c r="H882" s="6">
        <f t="shared" si="37"/>
        <v>-33500</v>
      </c>
      <c r="I882" s="23">
        <f t="shared" si="38"/>
        <v>1.0638297872340425</v>
      </c>
      <c r="K882" s="118" t="s">
        <v>408</v>
      </c>
      <c r="L882" s="37"/>
      <c r="M882" s="2">
        <v>470</v>
      </c>
    </row>
    <row r="883" spans="1:13" ht="12.75">
      <c r="A883" s="14"/>
      <c r="B883" s="318">
        <v>2000</v>
      </c>
      <c r="C883" s="1" t="s">
        <v>434</v>
      </c>
      <c r="D883" s="1" t="s">
        <v>20</v>
      </c>
      <c r="E883" s="110" t="s">
        <v>387</v>
      </c>
      <c r="F883" s="117" t="s">
        <v>424</v>
      </c>
      <c r="G883" s="61" t="s">
        <v>162</v>
      </c>
      <c r="H883" s="6">
        <f t="shared" si="37"/>
        <v>-35500</v>
      </c>
      <c r="I883" s="23">
        <f t="shared" si="38"/>
        <v>4.25531914893617</v>
      </c>
      <c r="J883" s="17"/>
      <c r="K883" s="118" t="s">
        <v>408</v>
      </c>
      <c r="L883" s="38"/>
      <c r="M883" s="2">
        <v>470</v>
      </c>
    </row>
    <row r="884" spans="2:13" ht="12.75">
      <c r="B884" s="318">
        <v>2000</v>
      </c>
      <c r="C884" s="1" t="s">
        <v>434</v>
      </c>
      <c r="D884" s="1" t="s">
        <v>20</v>
      </c>
      <c r="E884" s="1" t="s">
        <v>387</v>
      </c>
      <c r="F884" s="117" t="s">
        <v>424</v>
      </c>
      <c r="G884" s="61" t="s">
        <v>153</v>
      </c>
      <c r="H884" s="6">
        <f t="shared" si="37"/>
        <v>-37500</v>
      </c>
      <c r="I884" s="23">
        <f t="shared" si="38"/>
        <v>4.25531914893617</v>
      </c>
      <c r="K884" s="118" t="s">
        <v>408</v>
      </c>
      <c r="L884" s="37"/>
      <c r="M884" s="2">
        <v>470</v>
      </c>
    </row>
    <row r="885" spans="2:13" ht="12.75">
      <c r="B885" s="318">
        <v>500</v>
      </c>
      <c r="C885" s="110" t="s">
        <v>434</v>
      </c>
      <c r="D885" s="1" t="s">
        <v>20</v>
      </c>
      <c r="E885" s="1" t="s">
        <v>387</v>
      </c>
      <c r="F885" s="117" t="s">
        <v>424</v>
      </c>
      <c r="G885" s="61" t="s">
        <v>153</v>
      </c>
      <c r="H885" s="6">
        <f t="shared" si="37"/>
        <v>-38000</v>
      </c>
      <c r="I885" s="23">
        <f t="shared" si="38"/>
        <v>1.0638297872340425</v>
      </c>
      <c r="K885" s="118" t="s">
        <v>408</v>
      </c>
      <c r="L885" s="37"/>
      <c r="M885" s="2">
        <v>470</v>
      </c>
    </row>
    <row r="886" spans="2:13" ht="12.75">
      <c r="B886" s="318">
        <v>2000</v>
      </c>
      <c r="C886" s="1" t="s">
        <v>434</v>
      </c>
      <c r="D886" s="1" t="s">
        <v>20</v>
      </c>
      <c r="E886" s="1" t="s">
        <v>387</v>
      </c>
      <c r="F886" s="117" t="s">
        <v>424</v>
      </c>
      <c r="G886" s="61" t="s">
        <v>172</v>
      </c>
      <c r="H886" s="6">
        <f t="shared" si="37"/>
        <v>-40000</v>
      </c>
      <c r="I886" s="23">
        <f t="shared" si="38"/>
        <v>4.25531914893617</v>
      </c>
      <c r="K886" s="118" t="s">
        <v>408</v>
      </c>
      <c r="M886" s="2">
        <v>470</v>
      </c>
    </row>
    <row r="887" spans="1:13" s="116" customFormat="1" ht="12.75">
      <c r="A887" s="111"/>
      <c r="B887" s="326">
        <f>SUM(B864:B886)</f>
        <v>40000</v>
      </c>
      <c r="C887" s="112" t="s">
        <v>434</v>
      </c>
      <c r="D887" s="111"/>
      <c r="E887" s="111"/>
      <c r="F887" s="121"/>
      <c r="G887" s="385"/>
      <c r="H887" s="114">
        <v>0</v>
      </c>
      <c r="I887" s="115">
        <f t="shared" si="38"/>
        <v>85.1063829787234</v>
      </c>
      <c r="M887" s="2">
        <v>470</v>
      </c>
    </row>
    <row r="888" spans="2:13" ht="12.75">
      <c r="B888" s="318"/>
      <c r="H888" s="6">
        <f t="shared" si="37"/>
        <v>0</v>
      </c>
      <c r="I888" s="23">
        <f t="shared" si="38"/>
        <v>0</v>
      </c>
      <c r="M888" s="2">
        <v>470</v>
      </c>
    </row>
    <row r="889" spans="2:13" ht="12.75">
      <c r="B889" s="318"/>
      <c r="H889" s="6">
        <f t="shared" si="37"/>
        <v>0</v>
      </c>
      <c r="I889" s="23">
        <f t="shared" si="38"/>
        <v>0</v>
      </c>
      <c r="M889" s="2">
        <v>470</v>
      </c>
    </row>
    <row r="890" spans="1:13" ht="12.75">
      <c r="A890" s="14"/>
      <c r="B890" s="226">
        <v>500</v>
      </c>
      <c r="C890" s="14" t="s">
        <v>659</v>
      </c>
      <c r="D890" s="14" t="s">
        <v>20</v>
      </c>
      <c r="E890" s="1" t="s">
        <v>435</v>
      </c>
      <c r="F890" s="30" t="s">
        <v>436</v>
      </c>
      <c r="G890" s="98" t="s">
        <v>153</v>
      </c>
      <c r="H890" s="6">
        <f t="shared" si="37"/>
        <v>-500</v>
      </c>
      <c r="I890" s="23">
        <f t="shared" si="38"/>
        <v>1.0638297872340425</v>
      </c>
      <c r="J890" s="17"/>
      <c r="K890" s="17" t="s">
        <v>421</v>
      </c>
      <c r="L890" s="17"/>
      <c r="M890" s="2">
        <v>470</v>
      </c>
    </row>
    <row r="891" spans="2:13" ht="12.75">
      <c r="B891" s="318">
        <v>1250</v>
      </c>
      <c r="C891" s="1" t="s">
        <v>440</v>
      </c>
      <c r="D891" s="1" t="s">
        <v>20</v>
      </c>
      <c r="E891" s="1" t="s">
        <v>435</v>
      </c>
      <c r="F891" s="117" t="s">
        <v>441</v>
      </c>
      <c r="G891" s="61" t="s">
        <v>231</v>
      </c>
      <c r="H891" s="6">
        <f t="shared" si="37"/>
        <v>-1750</v>
      </c>
      <c r="I891" s="23">
        <f t="shared" si="38"/>
        <v>2.6595744680851063</v>
      </c>
      <c r="K891" t="s">
        <v>382</v>
      </c>
      <c r="L891" s="37"/>
      <c r="M891" s="2">
        <v>470</v>
      </c>
    </row>
    <row r="892" spans="2:13" ht="12.75">
      <c r="B892" s="318">
        <v>4200</v>
      </c>
      <c r="C892" s="1" t="s">
        <v>442</v>
      </c>
      <c r="D892" s="1" t="s">
        <v>435</v>
      </c>
      <c r="E892" s="110" t="s">
        <v>435</v>
      </c>
      <c r="F892" s="117" t="s">
        <v>443</v>
      </c>
      <c r="G892" s="61" t="s">
        <v>172</v>
      </c>
      <c r="H892" s="6">
        <f t="shared" si="37"/>
        <v>-5950</v>
      </c>
      <c r="I892" s="23">
        <f t="shared" si="38"/>
        <v>8.936170212765957</v>
      </c>
      <c r="K892" t="s">
        <v>384</v>
      </c>
      <c r="M892" s="2">
        <v>470</v>
      </c>
    </row>
    <row r="893" spans="2:13" ht="12.75">
      <c r="B893" s="318">
        <v>1000</v>
      </c>
      <c r="C893" s="110" t="s">
        <v>445</v>
      </c>
      <c r="D893" s="1" t="s">
        <v>20</v>
      </c>
      <c r="E893" s="1" t="s">
        <v>435</v>
      </c>
      <c r="F893" s="27" t="s">
        <v>446</v>
      </c>
      <c r="G893" s="61" t="s">
        <v>93</v>
      </c>
      <c r="H893" s="6">
        <f t="shared" si="37"/>
        <v>-6950</v>
      </c>
      <c r="I893" s="23">
        <f t="shared" si="38"/>
        <v>2.127659574468085</v>
      </c>
      <c r="K893" s="118" t="s">
        <v>408</v>
      </c>
      <c r="M893" s="2">
        <v>470</v>
      </c>
    </row>
    <row r="894" spans="2:13" ht="12.75">
      <c r="B894" s="318">
        <v>1000</v>
      </c>
      <c r="C894" s="1" t="s">
        <v>447</v>
      </c>
      <c r="D894" s="1" t="s">
        <v>20</v>
      </c>
      <c r="E894" s="1" t="s">
        <v>435</v>
      </c>
      <c r="F894" s="117" t="s">
        <v>448</v>
      </c>
      <c r="G894" s="61" t="s">
        <v>95</v>
      </c>
      <c r="H894" s="6">
        <f>H893-B894</f>
        <v>-7950</v>
      </c>
      <c r="I894" s="23">
        <f>+B894/M894</f>
        <v>2.127659574468085</v>
      </c>
      <c r="K894" s="118" t="s">
        <v>408</v>
      </c>
      <c r="M894" s="2">
        <v>470</v>
      </c>
    </row>
    <row r="895" spans="1:13" s="116" customFormat="1" ht="12.75">
      <c r="A895" s="111"/>
      <c r="B895" s="326">
        <f>SUM(B890:B894)</f>
        <v>7950</v>
      </c>
      <c r="C895" s="111"/>
      <c r="D895" s="111"/>
      <c r="E895" s="112" t="s">
        <v>435</v>
      </c>
      <c r="F895" s="121"/>
      <c r="G895" s="385"/>
      <c r="H895" s="114">
        <v>0</v>
      </c>
      <c r="I895" s="115">
        <f t="shared" si="38"/>
        <v>16.914893617021278</v>
      </c>
      <c r="M895" s="2">
        <v>470</v>
      </c>
    </row>
    <row r="896" spans="2:13" ht="12.75">
      <c r="B896" s="41"/>
      <c r="H896" s="6">
        <f aca="true" t="shared" si="39" ref="H896:H906">H895-B896</f>
        <v>0</v>
      </c>
      <c r="I896" s="23">
        <f t="shared" si="38"/>
        <v>0</v>
      </c>
      <c r="M896" s="2">
        <v>470</v>
      </c>
    </row>
    <row r="897" spans="2:13" ht="12.75">
      <c r="B897" s="41"/>
      <c r="H897" s="6">
        <f t="shared" si="39"/>
        <v>0</v>
      </c>
      <c r="I897" s="23">
        <f t="shared" si="38"/>
        <v>0</v>
      </c>
      <c r="M897" s="2">
        <v>470</v>
      </c>
    </row>
    <row r="898" spans="1:13" s="17" customFormat="1" ht="12.75">
      <c r="A898" s="14"/>
      <c r="B898" s="370">
        <v>5000</v>
      </c>
      <c r="C898" s="14" t="s">
        <v>449</v>
      </c>
      <c r="D898" s="14" t="s">
        <v>20</v>
      </c>
      <c r="E898" s="14" t="s">
        <v>363</v>
      </c>
      <c r="F898" s="31" t="s">
        <v>439</v>
      </c>
      <c r="G898" s="98" t="s">
        <v>38</v>
      </c>
      <c r="H898" s="6">
        <f t="shared" si="39"/>
        <v>-5000</v>
      </c>
      <c r="I898" s="91">
        <f>+B898/M898</f>
        <v>10.638297872340425</v>
      </c>
      <c r="K898" s="17" t="s">
        <v>382</v>
      </c>
      <c r="M898" s="2">
        <v>470</v>
      </c>
    </row>
    <row r="899" spans="2:13" ht="12.75">
      <c r="B899" s="372">
        <v>10000</v>
      </c>
      <c r="C899" s="1" t="s">
        <v>449</v>
      </c>
      <c r="D899" s="1" t="s">
        <v>20</v>
      </c>
      <c r="E899" s="1" t="s">
        <v>363</v>
      </c>
      <c r="F899" s="117" t="s">
        <v>450</v>
      </c>
      <c r="G899" s="61" t="s">
        <v>93</v>
      </c>
      <c r="H899" s="6">
        <f t="shared" si="39"/>
        <v>-15000</v>
      </c>
      <c r="I899" s="23">
        <f t="shared" si="38"/>
        <v>21.27659574468085</v>
      </c>
      <c r="K899" t="s">
        <v>382</v>
      </c>
      <c r="M899" s="2">
        <v>470</v>
      </c>
    </row>
    <row r="900" spans="1:13" ht="12.75">
      <c r="A900" s="14"/>
      <c r="B900" s="370">
        <v>20000</v>
      </c>
      <c r="C900" s="33" t="s">
        <v>449</v>
      </c>
      <c r="D900" s="33" t="s">
        <v>20</v>
      </c>
      <c r="E900" s="33" t="s">
        <v>451</v>
      </c>
      <c r="F900" s="31" t="s">
        <v>452</v>
      </c>
      <c r="G900" s="124" t="s">
        <v>142</v>
      </c>
      <c r="H900" s="6">
        <f t="shared" si="39"/>
        <v>-35000</v>
      </c>
      <c r="I900" s="23">
        <f t="shared" si="38"/>
        <v>42.5531914893617</v>
      </c>
      <c r="J900" s="17"/>
      <c r="K900" s="118" t="s">
        <v>382</v>
      </c>
      <c r="L900" s="17"/>
      <c r="M900" s="2">
        <v>470</v>
      </c>
    </row>
    <row r="901" spans="1:13" ht="12.75">
      <c r="A901" s="14"/>
      <c r="B901" s="370">
        <v>20000</v>
      </c>
      <c r="C901" s="33" t="s">
        <v>449</v>
      </c>
      <c r="D901" s="33" t="s">
        <v>20</v>
      </c>
      <c r="E901" s="33" t="s">
        <v>453</v>
      </c>
      <c r="F901" s="31" t="s">
        <v>454</v>
      </c>
      <c r="G901" s="124" t="s">
        <v>142</v>
      </c>
      <c r="H901" s="6">
        <f t="shared" si="39"/>
        <v>-55000</v>
      </c>
      <c r="I901" s="23">
        <f t="shared" si="38"/>
        <v>42.5531914893617</v>
      </c>
      <c r="J901" s="17"/>
      <c r="K901" s="118" t="s">
        <v>382</v>
      </c>
      <c r="L901" s="17"/>
      <c r="M901" s="2">
        <v>470</v>
      </c>
    </row>
    <row r="902" spans="1:13" ht="12.75">
      <c r="A902" s="14"/>
      <c r="B902" s="370">
        <v>40000</v>
      </c>
      <c r="C902" s="33" t="s">
        <v>449</v>
      </c>
      <c r="D902" s="33" t="s">
        <v>20</v>
      </c>
      <c r="E902" s="33" t="s">
        <v>363</v>
      </c>
      <c r="F902" s="31" t="s">
        <v>455</v>
      </c>
      <c r="G902" s="124" t="s">
        <v>142</v>
      </c>
      <c r="H902" s="6">
        <f t="shared" si="39"/>
        <v>-95000</v>
      </c>
      <c r="I902" s="23">
        <f t="shared" si="38"/>
        <v>85.1063829787234</v>
      </c>
      <c r="J902" s="17"/>
      <c r="K902" s="118" t="s">
        <v>382</v>
      </c>
      <c r="L902" s="17"/>
      <c r="M902" s="2">
        <v>470</v>
      </c>
    </row>
    <row r="903" spans="1:13" ht="12.75">
      <c r="A903" s="14"/>
      <c r="B903" s="372">
        <v>50000</v>
      </c>
      <c r="C903" s="1" t="s">
        <v>449</v>
      </c>
      <c r="D903" s="1" t="s">
        <v>20</v>
      </c>
      <c r="E903" s="1" t="s">
        <v>363</v>
      </c>
      <c r="F903" s="117" t="s">
        <v>456</v>
      </c>
      <c r="G903" s="61" t="s">
        <v>162</v>
      </c>
      <c r="H903" s="6">
        <f t="shared" si="39"/>
        <v>-145000</v>
      </c>
      <c r="I903" s="23">
        <f t="shared" si="38"/>
        <v>106.38297872340425</v>
      </c>
      <c r="J903" s="17"/>
      <c r="K903" s="17" t="s">
        <v>384</v>
      </c>
      <c r="L903" s="38"/>
      <c r="M903" s="2">
        <v>470</v>
      </c>
    </row>
    <row r="904" spans="1:13" ht="12.75">
      <c r="A904" s="14"/>
      <c r="B904" s="370">
        <v>20000</v>
      </c>
      <c r="C904" s="14" t="s">
        <v>449</v>
      </c>
      <c r="D904" s="14" t="s">
        <v>20</v>
      </c>
      <c r="E904" s="14" t="s">
        <v>451</v>
      </c>
      <c r="F904" s="30" t="s">
        <v>457</v>
      </c>
      <c r="G904" s="98" t="s">
        <v>91</v>
      </c>
      <c r="H904" s="6">
        <f t="shared" si="39"/>
        <v>-165000</v>
      </c>
      <c r="I904" s="23">
        <f t="shared" si="38"/>
        <v>42.5531914893617</v>
      </c>
      <c r="J904" s="17"/>
      <c r="K904" s="123" t="s">
        <v>408</v>
      </c>
      <c r="L904" s="17"/>
      <c r="M904" s="2">
        <v>470</v>
      </c>
    </row>
    <row r="905" spans="2:13" ht="12.75">
      <c r="B905" s="372">
        <v>50000</v>
      </c>
      <c r="C905" s="1" t="s">
        <v>449</v>
      </c>
      <c r="D905" s="1" t="s">
        <v>20</v>
      </c>
      <c r="E905" s="1" t="s">
        <v>451</v>
      </c>
      <c r="F905" s="27" t="s">
        <v>457</v>
      </c>
      <c r="G905" s="61" t="s">
        <v>91</v>
      </c>
      <c r="H905" s="6">
        <f t="shared" si="39"/>
        <v>-215000</v>
      </c>
      <c r="I905" s="23">
        <f t="shared" si="38"/>
        <v>106.38297872340425</v>
      </c>
      <c r="K905" s="118" t="s">
        <v>408</v>
      </c>
      <c r="M905" s="2">
        <v>470</v>
      </c>
    </row>
    <row r="906" spans="2:13" ht="12.75">
      <c r="B906" s="372">
        <v>50000</v>
      </c>
      <c r="C906" s="110" t="s">
        <v>449</v>
      </c>
      <c r="D906" s="1" t="s">
        <v>20</v>
      </c>
      <c r="E906" s="1" t="s">
        <v>451</v>
      </c>
      <c r="F906" s="117" t="s">
        <v>458</v>
      </c>
      <c r="G906" s="61" t="s">
        <v>162</v>
      </c>
      <c r="H906" s="6">
        <f t="shared" si="39"/>
        <v>-265000</v>
      </c>
      <c r="I906" s="23">
        <f t="shared" si="38"/>
        <v>106.38297872340425</v>
      </c>
      <c r="K906" s="118" t="s">
        <v>408</v>
      </c>
      <c r="M906" s="2">
        <v>470</v>
      </c>
    </row>
    <row r="907" spans="1:13" s="116" customFormat="1" ht="12.75">
      <c r="A907" s="111"/>
      <c r="B907" s="374">
        <f>SUM(B898:B906)</f>
        <v>265000</v>
      </c>
      <c r="C907" s="112" t="s">
        <v>449</v>
      </c>
      <c r="D907" s="111"/>
      <c r="E907" s="111"/>
      <c r="F907" s="121"/>
      <c r="G907" s="385"/>
      <c r="H907" s="114">
        <v>0</v>
      </c>
      <c r="I907" s="115">
        <f t="shared" si="38"/>
        <v>563.8297872340426</v>
      </c>
      <c r="M907" s="2">
        <v>470</v>
      </c>
    </row>
    <row r="908" spans="2:13" ht="12.75">
      <c r="B908" s="372"/>
      <c r="H908" s="6">
        <f>H907-B908</f>
        <v>0</v>
      </c>
      <c r="I908" s="23">
        <f t="shared" si="38"/>
        <v>0</v>
      </c>
      <c r="M908" s="2">
        <v>470</v>
      </c>
    </row>
    <row r="909" spans="2:13" ht="12.75">
      <c r="B909" s="372"/>
      <c r="H909" s="6">
        <f>H908-B909</f>
        <v>0</v>
      </c>
      <c r="I909" s="23">
        <f t="shared" si="38"/>
        <v>0</v>
      </c>
      <c r="M909" s="2">
        <v>470</v>
      </c>
    </row>
    <row r="910" spans="1:13" ht="12.75">
      <c r="A910" s="14"/>
      <c r="B910" s="370">
        <v>50000</v>
      </c>
      <c r="C910" s="33" t="s">
        <v>459</v>
      </c>
      <c r="D910" s="33" t="s">
        <v>20</v>
      </c>
      <c r="E910" s="33" t="s">
        <v>460</v>
      </c>
      <c r="F910" s="31" t="s">
        <v>461</v>
      </c>
      <c r="G910" s="124" t="s">
        <v>142</v>
      </c>
      <c r="H910" s="6">
        <f>H909-B910</f>
        <v>-50000</v>
      </c>
      <c r="I910" s="23">
        <f t="shared" si="38"/>
        <v>106.38297872340425</v>
      </c>
      <c r="J910" s="17"/>
      <c r="K910" s="118" t="s">
        <v>382</v>
      </c>
      <c r="L910" s="17"/>
      <c r="M910" s="2">
        <v>470</v>
      </c>
    </row>
    <row r="911" spans="2:13" ht="12.75">
      <c r="B911" s="372">
        <v>40000</v>
      </c>
      <c r="C911" s="1" t="s">
        <v>462</v>
      </c>
      <c r="D911" s="1" t="s">
        <v>20</v>
      </c>
      <c r="E911" s="110" t="s">
        <v>363</v>
      </c>
      <c r="F911" s="27" t="s">
        <v>463</v>
      </c>
      <c r="G911" s="61" t="s">
        <v>95</v>
      </c>
      <c r="H911" s="6">
        <f>H910-B911</f>
        <v>-90000</v>
      </c>
      <c r="I911" s="23">
        <f t="shared" si="38"/>
        <v>85.1063829787234</v>
      </c>
      <c r="K911" s="118" t="s">
        <v>408</v>
      </c>
      <c r="M911" s="2">
        <v>470</v>
      </c>
    </row>
    <row r="912" spans="1:13" s="116" customFormat="1" ht="12.75">
      <c r="A912" s="111"/>
      <c r="B912" s="374">
        <f>SUM(B910:B911)</f>
        <v>90000</v>
      </c>
      <c r="C912" s="111"/>
      <c r="D912" s="111"/>
      <c r="E912" s="111"/>
      <c r="F912" s="121"/>
      <c r="G912" s="385"/>
      <c r="H912" s="114">
        <v>0</v>
      </c>
      <c r="I912" s="115">
        <f t="shared" si="38"/>
        <v>191.48936170212767</v>
      </c>
      <c r="M912" s="2">
        <v>470</v>
      </c>
    </row>
    <row r="913" spans="2:13" ht="12.75">
      <c r="B913" s="41"/>
      <c r="H913" s="6">
        <f>H912-B913</f>
        <v>0</v>
      </c>
      <c r="I913" s="23">
        <f t="shared" si="38"/>
        <v>0</v>
      </c>
      <c r="M913" s="2">
        <v>470</v>
      </c>
    </row>
    <row r="914" spans="2:13" ht="12.75">
      <c r="B914" s="41"/>
      <c r="H914" s="6">
        <f>H913-B914</f>
        <v>0</v>
      </c>
      <c r="I914" s="23">
        <f>+B914/M914</f>
        <v>0</v>
      </c>
      <c r="M914" s="2">
        <v>470</v>
      </c>
    </row>
    <row r="915" spans="1:13" s="81" customFormat="1" ht="12.75">
      <c r="A915" s="14"/>
      <c r="B915" s="226">
        <v>140000</v>
      </c>
      <c r="C915" s="110" t="s">
        <v>464</v>
      </c>
      <c r="D915" s="1" t="s">
        <v>20</v>
      </c>
      <c r="E915" s="14" t="s">
        <v>299</v>
      </c>
      <c r="F915" s="124" t="s">
        <v>275</v>
      </c>
      <c r="G915" s="98" t="s">
        <v>142</v>
      </c>
      <c r="H915" s="29">
        <f aca="true" t="shared" si="40" ref="H915:H929">H914-B915</f>
        <v>-140000</v>
      </c>
      <c r="I915" s="23">
        <f aca="true" t="shared" si="41" ref="I915:I931">+B915/M915</f>
        <v>297.8723404255319</v>
      </c>
      <c r="J915"/>
      <c r="K915"/>
      <c r="L915"/>
      <c r="M915" s="2">
        <v>470</v>
      </c>
    </row>
    <row r="916" spans="1:13" s="81" customFormat="1" ht="12.75">
      <c r="A916" s="14"/>
      <c r="B916" s="226">
        <v>18130</v>
      </c>
      <c r="C916" s="110" t="s">
        <v>464</v>
      </c>
      <c r="D916" s="1" t="s">
        <v>20</v>
      </c>
      <c r="E916" s="14" t="s">
        <v>277</v>
      </c>
      <c r="F916" s="124"/>
      <c r="G916" s="98" t="s">
        <v>142</v>
      </c>
      <c r="H916" s="29">
        <f t="shared" si="40"/>
        <v>-158130</v>
      </c>
      <c r="I916" s="23">
        <f t="shared" si="41"/>
        <v>38.57446808510638</v>
      </c>
      <c r="J916"/>
      <c r="K916"/>
      <c r="L916"/>
      <c r="M916" s="2">
        <v>470</v>
      </c>
    </row>
    <row r="917" spans="1:13" ht="12.75">
      <c r="A917" s="14"/>
      <c r="B917" s="226">
        <v>20000</v>
      </c>
      <c r="C917" s="1" t="s">
        <v>464</v>
      </c>
      <c r="D917" s="1" t="s">
        <v>20</v>
      </c>
      <c r="E917" s="1" t="s">
        <v>835</v>
      </c>
      <c r="F917" s="142"/>
      <c r="G917" s="124" t="s">
        <v>142</v>
      </c>
      <c r="H917" s="126">
        <f t="shared" si="40"/>
        <v>-178130</v>
      </c>
      <c r="I917" s="23">
        <f t="shared" si="41"/>
        <v>42.5531914893617</v>
      </c>
      <c r="M917" s="2">
        <v>470</v>
      </c>
    </row>
    <row r="918" spans="1:13" ht="12.75">
      <c r="A918" s="14"/>
      <c r="B918" s="226">
        <v>220000</v>
      </c>
      <c r="C918" s="33" t="s">
        <v>465</v>
      </c>
      <c r="D918" s="1" t="s">
        <v>20</v>
      </c>
      <c r="E918" s="14"/>
      <c r="F918" s="124" t="s">
        <v>275</v>
      </c>
      <c r="G918" s="98" t="s">
        <v>142</v>
      </c>
      <c r="H918" s="126">
        <f t="shared" si="40"/>
        <v>-398130</v>
      </c>
      <c r="I918" s="23">
        <f aca="true" t="shared" si="42" ref="I918:I924">+B918/M918</f>
        <v>468.0851063829787</v>
      </c>
      <c r="M918" s="2">
        <v>470</v>
      </c>
    </row>
    <row r="919" spans="1:13" ht="12.75">
      <c r="A919" s="14"/>
      <c r="B919" s="226">
        <v>28490</v>
      </c>
      <c r="C919" s="33" t="s">
        <v>465</v>
      </c>
      <c r="D919" s="1" t="s">
        <v>20</v>
      </c>
      <c r="E919" s="14" t="s">
        <v>277</v>
      </c>
      <c r="F919" s="124"/>
      <c r="G919" s="98" t="s">
        <v>142</v>
      </c>
      <c r="H919" s="126">
        <f t="shared" si="40"/>
        <v>-426620</v>
      </c>
      <c r="I919" s="23">
        <f t="shared" si="42"/>
        <v>60.61702127659574</v>
      </c>
      <c r="M919" s="2">
        <v>470</v>
      </c>
    </row>
    <row r="920" spans="1:13" ht="12.75">
      <c r="A920" s="14"/>
      <c r="B920" s="226">
        <v>20000</v>
      </c>
      <c r="C920" s="1" t="s">
        <v>465</v>
      </c>
      <c r="D920" s="1" t="s">
        <v>20</v>
      </c>
      <c r="E920" s="1" t="s">
        <v>835</v>
      </c>
      <c r="F920" s="142"/>
      <c r="G920" s="124" t="s">
        <v>142</v>
      </c>
      <c r="H920" s="126">
        <f t="shared" si="40"/>
        <v>-446620</v>
      </c>
      <c r="I920" s="23">
        <f t="shared" si="42"/>
        <v>42.5531914893617</v>
      </c>
      <c r="M920" s="2">
        <v>470</v>
      </c>
    </row>
    <row r="921" spans="1:13" ht="12.75">
      <c r="A921" s="14"/>
      <c r="B921" s="226">
        <v>40000</v>
      </c>
      <c r="C921" s="1" t="s">
        <v>465</v>
      </c>
      <c r="D921" s="1" t="s">
        <v>20</v>
      </c>
      <c r="F921" s="142"/>
      <c r="G921" s="124" t="s">
        <v>142</v>
      </c>
      <c r="H921" s="126">
        <f>H920-B921</f>
        <v>-486620</v>
      </c>
      <c r="I921" s="23">
        <f t="shared" si="42"/>
        <v>85.1063829787234</v>
      </c>
      <c r="M921" s="2">
        <v>470</v>
      </c>
    </row>
    <row r="922" spans="1:13" ht="12.75">
      <c r="A922" s="14"/>
      <c r="B922" s="226">
        <v>40000</v>
      </c>
      <c r="C922" s="1" t="s">
        <v>465</v>
      </c>
      <c r="D922" s="1" t="s">
        <v>20</v>
      </c>
      <c r="F922" s="142"/>
      <c r="G922" s="124" t="s">
        <v>142</v>
      </c>
      <c r="H922" s="126">
        <f>H921-B922</f>
        <v>-526620</v>
      </c>
      <c r="I922" s="23">
        <f t="shared" si="42"/>
        <v>85.1063829787234</v>
      </c>
      <c r="M922" s="2">
        <v>470</v>
      </c>
    </row>
    <row r="923" spans="1:13" s="17" customFormat="1" ht="12.75">
      <c r="A923" s="14"/>
      <c r="B923" s="226">
        <v>220000</v>
      </c>
      <c r="C923" s="125" t="s">
        <v>466</v>
      </c>
      <c r="D923" s="14" t="s">
        <v>20</v>
      </c>
      <c r="E923" s="14"/>
      <c r="F923" s="124"/>
      <c r="G923" s="98" t="s">
        <v>142</v>
      </c>
      <c r="H923" s="126">
        <f>H922-B923</f>
        <v>-746620</v>
      </c>
      <c r="I923" s="23">
        <f t="shared" si="42"/>
        <v>468.0851063829787</v>
      </c>
      <c r="M923" s="2">
        <v>470</v>
      </c>
    </row>
    <row r="924" spans="1:13" s="81" customFormat="1" ht="12.75">
      <c r="A924" s="14"/>
      <c r="B924" s="226">
        <v>25900</v>
      </c>
      <c r="C924" s="125" t="s">
        <v>466</v>
      </c>
      <c r="D924" s="1" t="s">
        <v>20</v>
      </c>
      <c r="E924" s="14" t="s">
        <v>277</v>
      </c>
      <c r="F924" s="124"/>
      <c r="G924" s="98" t="s">
        <v>142</v>
      </c>
      <c r="H924" s="126">
        <f>H923-B924</f>
        <v>-772520</v>
      </c>
      <c r="I924" s="23">
        <f t="shared" si="42"/>
        <v>55.1063829787234</v>
      </c>
      <c r="J924"/>
      <c r="K924"/>
      <c r="L924"/>
      <c r="M924" s="2">
        <v>470</v>
      </c>
    </row>
    <row r="925" spans="1:13" ht="12.75">
      <c r="A925" s="14"/>
      <c r="B925" s="226">
        <v>20000</v>
      </c>
      <c r="C925" s="1" t="s">
        <v>466</v>
      </c>
      <c r="D925" s="1" t="s">
        <v>20</v>
      </c>
      <c r="E925" s="1" t="s">
        <v>835</v>
      </c>
      <c r="F925" s="142"/>
      <c r="G925" s="124" t="s">
        <v>142</v>
      </c>
      <c r="H925" s="126">
        <f t="shared" si="40"/>
        <v>-792520</v>
      </c>
      <c r="I925" s="23">
        <f t="shared" si="41"/>
        <v>42.5531914893617</v>
      </c>
      <c r="M925" s="2">
        <v>470</v>
      </c>
    </row>
    <row r="926" spans="1:13" s="81" customFormat="1" ht="12.75">
      <c r="A926" s="14"/>
      <c r="B926" s="425">
        <v>130000</v>
      </c>
      <c r="C926" s="33" t="s">
        <v>339</v>
      </c>
      <c r="D926" s="1" t="s">
        <v>20</v>
      </c>
      <c r="E926" s="14"/>
      <c r="F926" s="124"/>
      <c r="G926" s="98" t="s">
        <v>142</v>
      </c>
      <c r="H926" s="126">
        <f t="shared" si="40"/>
        <v>-922520</v>
      </c>
      <c r="I926" s="23">
        <f t="shared" si="41"/>
        <v>276.59574468085106</v>
      </c>
      <c r="J926"/>
      <c r="K926"/>
      <c r="L926"/>
      <c r="M926" s="2">
        <v>470</v>
      </c>
    </row>
    <row r="927" spans="1:13" ht="12.75">
      <c r="A927" s="14"/>
      <c r="B927" s="406">
        <v>20000</v>
      </c>
      <c r="C927" s="1" t="s">
        <v>339</v>
      </c>
      <c r="D927" s="1" t="s">
        <v>20</v>
      </c>
      <c r="E927" s="1" t="s">
        <v>835</v>
      </c>
      <c r="F927" s="142"/>
      <c r="G927" s="124" t="s">
        <v>142</v>
      </c>
      <c r="H927" s="126">
        <f t="shared" si="40"/>
        <v>-942520</v>
      </c>
      <c r="I927" s="23">
        <f>+B927/M927</f>
        <v>42.5531914893617</v>
      </c>
      <c r="M927" s="2">
        <v>470</v>
      </c>
    </row>
    <row r="928" spans="1:13" s="81" customFormat="1" ht="12.75">
      <c r="A928" s="14"/>
      <c r="B928" s="425">
        <v>70000</v>
      </c>
      <c r="C928" s="33" t="s">
        <v>367</v>
      </c>
      <c r="D928" s="1" t="s">
        <v>20</v>
      </c>
      <c r="E928" s="14"/>
      <c r="F928" s="124"/>
      <c r="G928" s="98" t="s">
        <v>142</v>
      </c>
      <c r="H928" s="126">
        <f t="shared" si="40"/>
        <v>-1012520</v>
      </c>
      <c r="I928" s="23">
        <f t="shared" si="41"/>
        <v>148.93617021276594</v>
      </c>
      <c r="J928"/>
      <c r="K928"/>
      <c r="L928"/>
      <c r="M928" s="2">
        <v>470</v>
      </c>
    </row>
    <row r="929" spans="1:13" ht="12.75">
      <c r="A929" s="14"/>
      <c r="B929" s="406">
        <v>20000</v>
      </c>
      <c r="C929" s="1" t="s">
        <v>367</v>
      </c>
      <c r="D929" s="1" t="s">
        <v>20</v>
      </c>
      <c r="E929" s="1" t="s">
        <v>835</v>
      </c>
      <c r="F929" s="142"/>
      <c r="G929" s="124" t="s">
        <v>142</v>
      </c>
      <c r="H929" s="126">
        <f t="shared" si="40"/>
        <v>-1032520</v>
      </c>
      <c r="I929" s="23">
        <f t="shared" si="41"/>
        <v>42.5531914893617</v>
      </c>
      <c r="M929" s="2">
        <v>470</v>
      </c>
    </row>
    <row r="930" spans="1:13" ht="12.75">
      <c r="A930" s="13"/>
      <c r="B930" s="317">
        <f>SUM(B915:B929)</f>
        <v>1032520</v>
      </c>
      <c r="C930" s="13" t="s">
        <v>467</v>
      </c>
      <c r="D930" s="13"/>
      <c r="E930" s="13"/>
      <c r="F930" s="127"/>
      <c r="G930" s="127"/>
      <c r="H930" s="84">
        <v>0</v>
      </c>
      <c r="I930" s="80">
        <f t="shared" si="41"/>
        <v>2196.851063829787</v>
      </c>
      <c r="J930" s="81"/>
      <c r="K930" s="81"/>
      <c r="L930" s="81"/>
      <c r="M930" s="2">
        <v>470</v>
      </c>
    </row>
    <row r="931" spans="2:13" ht="12.75">
      <c r="B931" s="41"/>
      <c r="H931" s="6">
        <f>H930-B931</f>
        <v>0</v>
      </c>
      <c r="I931" s="23">
        <f t="shared" si="41"/>
        <v>0</v>
      </c>
      <c r="M931" s="2">
        <v>470</v>
      </c>
    </row>
    <row r="932" spans="2:13" ht="12.75">
      <c r="B932" s="41"/>
      <c r="H932" s="6">
        <f>H931-B932</f>
        <v>0</v>
      </c>
      <c r="I932" s="23">
        <f aca="true" t="shared" si="43" ref="I932:I963">+B932/M932</f>
        <v>0</v>
      </c>
      <c r="M932" s="2">
        <v>470</v>
      </c>
    </row>
    <row r="933" spans="2:13" ht="12.75">
      <c r="B933" s="41"/>
      <c r="H933" s="6">
        <f>H932-B933</f>
        <v>0</v>
      </c>
      <c r="I933" s="23">
        <f t="shared" si="43"/>
        <v>0</v>
      </c>
      <c r="M933" s="2">
        <v>470</v>
      </c>
    </row>
    <row r="934" spans="2:13" ht="12.75">
      <c r="B934" s="41"/>
      <c r="D934" s="14"/>
      <c r="F934" s="45"/>
      <c r="H934" s="6">
        <f>H933-B934</f>
        <v>0</v>
      </c>
      <c r="I934" s="23">
        <f t="shared" si="43"/>
        <v>0</v>
      </c>
      <c r="M934" s="2">
        <v>470</v>
      </c>
    </row>
    <row r="935" spans="1:13" ht="13.5" thickBot="1">
      <c r="A935" s="62"/>
      <c r="B935" s="63">
        <f>+B990+B997+B1099+B1103+B1147+B1167+B1180</f>
        <v>1258325</v>
      </c>
      <c r="C935" s="65"/>
      <c r="D935" s="108" t="s">
        <v>22</v>
      </c>
      <c r="E935" s="62"/>
      <c r="F935" s="109"/>
      <c r="G935" s="67"/>
      <c r="H935" s="68"/>
      <c r="I935" s="69">
        <f t="shared" si="43"/>
        <v>2677.2872340425533</v>
      </c>
      <c r="J935" s="70"/>
      <c r="K935" s="70"/>
      <c r="L935" s="70"/>
      <c r="M935" s="2">
        <v>470</v>
      </c>
    </row>
    <row r="936" spans="2:13" ht="12.75">
      <c r="B936" s="34"/>
      <c r="C936" s="14"/>
      <c r="D936" s="14"/>
      <c r="E936" s="35"/>
      <c r="G936" s="379"/>
      <c r="H936" s="6">
        <f>H935-B936</f>
        <v>0</v>
      </c>
      <c r="I936" s="23">
        <f t="shared" si="43"/>
        <v>0</v>
      </c>
      <c r="M936" s="2">
        <v>470</v>
      </c>
    </row>
    <row r="937" spans="2:13" ht="12.75">
      <c r="B937" s="29"/>
      <c r="C937" s="14"/>
      <c r="D937" s="14"/>
      <c r="E937" s="14"/>
      <c r="G937" s="98"/>
      <c r="H937" s="6">
        <f>H936-B937</f>
        <v>0</v>
      </c>
      <c r="I937" s="23">
        <f t="shared" si="43"/>
        <v>0</v>
      </c>
      <c r="M937" s="2">
        <v>470</v>
      </c>
    </row>
    <row r="938" spans="1:13" s="17" customFormat="1" ht="12.75">
      <c r="A938" s="1"/>
      <c r="B938" s="323">
        <v>2500</v>
      </c>
      <c r="C938" s="14" t="s">
        <v>35</v>
      </c>
      <c r="D938" s="1" t="s">
        <v>22</v>
      </c>
      <c r="E938" s="1" t="s">
        <v>662</v>
      </c>
      <c r="F938" s="98" t="s">
        <v>663</v>
      </c>
      <c r="G938" s="61" t="s">
        <v>38</v>
      </c>
      <c r="H938" s="6">
        <f aca="true" t="shared" si="44" ref="H938:H1001">H937-B938</f>
        <v>-2500</v>
      </c>
      <c r="I938" s="23">
        <f t="shared" si="43"/>
        <v>5.319148936170213</v>
      </c>
      <c r="J938"/>
      <c r="K938" t="s">
        <v>35</v>
      </c>
      <c r="L938"/>
      <c r="M938" s="2">
        <v>470</v>
      </c>
    </row>
    <row r="939" spans="2:13" ht="12.75">
      <c r="B939" s="323">
        <v>2500</v>
      </c>
      <c r="C939" s="14" t="s">
        <v>35</v>
      </c>
      <c r="D939" s="1" t="s">
        <v>22</v>
      </c>
      <c r="E939" s="1" t="s">
        <v>662</v>
      </c>
      <c r="F939" s="61" t="s">
        <v>664</v>
      </c>
      <c r="G939" s="61" t="s">
        <v>42</v>
      </c>
      <c r="H939" s="6">
        <f t="shared" si="44"/>
        <v>-5000</v>
      </c>
      <c r="I939" s="23">
        <f t="shared" si="43"/>
        <v>5.319148936170213</v>
      </c>
      <c r="K939" t="s">
        <v>35</v>
      </c>
      <c r="M939" s="2">
        <v>470</v>
      </c>
    </row>
    <row r="940" spans="2:13" ht="12.75">
      <c r="B940" s="323">
        <v>5000</v>
      </c>
      <c r="C940" s="14" t="s">
        <v>35</v>
      </c>
      <c r="D940" s="1" t="s">
        <v>22</v>
      </c>
      <c r="E940" s="1" t="s">
        <v>662</v>
      </c>
      <c r="F940" s="61" t="s">
        <v>665</v>
      </c>
      <c r="G940" s="98" t="s">
        <v>91</v>
      </c>
      <c r="H940" s="6">
        <f t="shared" si="44"/>
        <v>-10000</v>
      </c>
      <c r="I940" s="23">
        <f t="shared" si="43"/>
        <v>10.638297872340425</v>
      </c>
      <c r="K940" t="s">
        <v>35</v>
      </c>
      <c r="M940" s="2">
        <v>470</v>
      </c>
    </row>
    <row r="941" spans="2:14" ht="12.75">
      <c r="B941" s="323">
        <v>2500</v>
      </c>
      <c r="C941" s="14" t="s">
        <v>35</v>
      </c>
      <c r="D941" s="1" t="s">
        <v>22</v>
      </c>
      <c r="E941" s="1" t="s">
        <v>662</v>
      </c>
      <c r="F941" s="61" t="s">
        <v>666</v>
      </c>
      <c r="G941" s="61" t="s">
        <v>93</v>
      </c>
      <c r="H941" s="6">
        <f t="shared" si="44"/>
        <v>-12500</v>
      </c>
      <c r="I941" s="23">
        <f t="shared" si="43"/>
        <v>5.319148936170213</v>
      </c>
      <c r="K941" t="s">
        <v>35</v>
      </c>
      <c r="M941" s="2">
        <v>470</v>
      </c>
      <c r="N941" s="39"/>
    </row>
    <row r="942" spans="2:13" ht="12.75">
      <c r="B942" s="323">
        <v>2500</v>
      </c>
      <c r="C942" s="14" t="s">
        <v>35</v>
      </c>
      <c r="D942" s="14" t="s">
        <v>22</v>
      </c>
      <c r="E942" s="1" t="s">
        <v>662</v>
      </c>
      <c r="F942" s="27" t="s">
        <v>667</v>
      </c>
      <c r="G942" s="61" t="s">
        <v>95</v>
      </c>
      <c r="H942" s="6">
        <f t="shared" si="44"/>
        <v>-15000</v>
      </c>
      <c r="I942" s="23">
        <f t="shared" si="43"/>
        <v>5.319148936170213</v>
      </c>
      <c r="K942" t="s">
        <v>35</v>
      </c>
      <c r="M942" s="2">
        <v>470</v>
      </c>
    </row>
    <row r="943" spans="2:13" ht="12.75">
      <c r="B943" s="323">
        <v>2500</v>
      </c>
      <c r="C943" s="14" t="s">
        <v>35</v>
      </c>
      <c r="D943" s="1" t="s">
        <v>22</v>
      </c>
      <c r="E943" s="1" t="s">
        <v>662</v>
      </c>
      <c r="F943" s="27" t="s">
        <v>668</v>
      </c>
      <c r="G943" s="61" t="s">
        <v>109</v>
      </c>
      <c r="H943" s="6">
        <f t="shared" si="44"/>
        <v>-17500</v>
      </c>
      <c r="I943" s="23">
        <f t="shared" si="43"/>
        <v>5.319148936170213</v>
      </c>
      <c r="K943" t="s">
        <v>35</v>
      </c>
      <c r="M943" s="2">
        <v>470</v>
      </c>
    </row>
    <row r="944" spans="2:13" ht="12.75">
      <c r="B944" s="324">
        <v>2500</v>
      </c>
      <c r="C944" s="14" t="s">
        <v>35</v>
      </c>
      <c r="D944" s="1" t="s">
        <v>22</v>
      </c>
      <c r="E944" s="1" t="s">
        <v>662</v>
      </c>
      <c r="F944" s="27" t="s">
        <v>669</v>
      </c>
      <c r="G944" s="61" t="s">
        <v>112</v>
      </c>
      <c r="H944" s="6">
        <f t="shared" si="44"/>
        <v>-20000</v>
      </c>
      <c r="I944" s="23">
        <f t="shared" si="43"/>
        <v>5.319148936170213</v>
      </c>
      <c r="K944" t="s">
        <v>35</v>
      </c>
      <c r="M944" s="2">
        <v>470</v>
      </c>
    </row>
    <row r="945" spans="2:13" ht="12.75">
      <c r="B945" s="323">
        <v>2500</v>
      </c>
      <c r="C945" s="14" t="s">
        <v>35</v>
      </c>
      <c r="D945" s="1" t="s">
        <v>22</v>
      </c>
      <c r="E945" s="1" t="s">
        <v>662</v>
      </c>
      <c r="F945" s="27" t="s">
        <v>670</v>
      </c>
      <c r="G945" s="61" t="s">
        <v>114</v>
      </c>
      <c r="H945" s="6">
        <f t="shared" si="44"/>
        <v>-22500</v>
      </c>
      <c r="I945" s="23">
        <f t="shared" si="43"/>
        <v>5.319148936170213</v>
      </c>
      <c r="K945" t="s">
        <v>35</v>
      </c>
      <c r="M945" s="2">
        <v>470</v>
      </c>
    </row>
    <row r="946" spans="2:13" ht="12.75">
      <c r="B946" s="323">
        <v>2500</v>
      </c>
      <c r="C946" s="14" t="s">
        <v>35</v>
      </c>
      <c r="D946" s="1" t="s">
        <v>22</v>
      </c>
      <c r="E946" s="1" t="s">
        <v>662</v>
      </c>
      <c r="F946" s="27" t="s">
        <v>671</v>
      </c>
      <c r="G946" s="61" t="s">
        <v>162</v>
      </c>
      <c r="H946" s="6">
        <f t="shared" si="44"/>
        <v>-25000</v>
      </c>
      <c r="I946" s="23">
        <f t="shared" si="43"/>
        <v>5.319148936170213</v>
      </c>
      <c r="K946" t="s">
        <v>35</v>
      </c>
      <c r="M946" s="2">
        <v>470</v>
      </c>
    </row>
    <row r="947" spans="2:13" ht="12.75">
      <c r="B947" s="323">
        <v>2500</v>
      </c>
      <c r="C947" s="14" t="s">
        <v>35</v>
      </c>
      <c r="D947" s="1" t="s">
        <v>22</v>
      </c>
      <c r="E947" s="1" t="s">
        <v>662</v>
      </c>
      <c r="F947" s="27" t="s">
        <v>672</v>
      </c>
      <c r="G947" s="61" t="s">
        <v>153</v>
      </c>
      <c r="H947" s="6">
        <f t="shared" si="44"/>
        <v>-27500</v>
      </c>
      <c r="I947" s="23">
        <f t="shared" si="43"/>
        <v>5.319148936170213</v>
      </c>
      <c r="K947" t="s">
        <v>35</v>
      </c>
      <c r="M947" s="2">
        <v>470</v>
      </c>
    </row>
    <row r="948" spans="2:13" ht="12.75">
      <c r="B948" s="324">
        <v>5000</v>
      </c>
      <c r="C948" s="14" t="s">
        <v>35</v>
      </c>
      <c r="D948" s="1" t="s">
        <v>22</v>
      </c>
      <c r="E948" s="1" t="s">
        <v>662</v>
      </c>
      <c r="F948" s="27" t="s">
        <v>673</v>
      </c>
      <c r="G948" s="61" t="s">
        <v>172</v>
      </c>
      <c r="H948" s="6">
        <f t="shared" si="44"/>
        <v>-32500</v>
      </c>
      <c r="I948" s="23">
        <f t="shared" si="43"/>
        <v>10.638297872340425</v>
      </c>
      <c r="K948" t="s">
        <v>35</v>
      </c>
      <c r="M948" s="2">
        <v>470</v>
      </c>
    </row>
    <row r="949" spans="2:13" ht="12.75">
      <c r="B949" s="323">
        <v>2500</v>
      </c>
      <c r="C949" s="14" t="s">
        <v>35</v>
      </c>
      <c r="D949" s="1" t="s">
        <v>22</v>
      </c>
      <c r="E949" s="1" t="s">
        <v>662</v>
      </c>
      <c r="F949" s="27" t="s">
        <v>674</v>
      </c>
      <c r="G949" s="61" t="s">
        <v>231</v>
      </c>
      <c r="H949" s="6">
        <f t="shared" si="44"/>
        <v>-35000</v>
      </c>
      <c r="I949" s="23">
        <f t="shared" si="43"/>
        <v>5.319148936170213</v>
      </c>
      <c r="K949" t="s">
        <v>35</v>
      </c>
      <c r="M949" s="2">
        <v>470</v>
      </c>
    </row>
    <row r="950" spans="2:13" ht="12.75">
      <c r="B950" s="323">
        <v>2500</v>
      </c>
      <c r="C950" s="14" t="s">
        <v>35</v>
      </c>
      <c r="D950" s="1" t="s">
        <v>22</v>
      </c>
      <c r="E950" s="1" t="s">
        <v>662</v>
      </c>
      <c r="F950" s="27" t="s">
        <v>675</v>
      </c>
      <c r="G950" s="61" t="s">
        <v>212</v>
      </c>
      <c r="H950" s="6">
        <f t="shared" si="44"/>
        <v>-37500</v>
      </c>
      <c r="I950" s="23">
        <f t="shared" si="43"/>
        <v>5.319148936170213</v>
      </c>
      <c r="K950" t="s">
        <v>35</v>
      </c>
      <c r="M950" s="2">
        <v>470</v>
      </c>
    </row>
    <row r="951" spans="2:13" ht="12.75">
      <c r="B951" s="323">
        <v>2500</v>
      </c>
      <c r="C951" s="14" t="s">
        <v>35</v>
      </c>
      <c r="D951" s="1" t="s">
        <v>22</v>
      </c>
      <c r="E951" s="1" t="s">
        <v>662</v>
      </c>
      <c r="F951" s="27" t="s">
        <v>676</v>
      </c>
      <c r="G951" s="61" t="s">
        <v>217</v>
      </c>
      <c r="H951" s="6">
        <f t="shared" si="44"/>
        <v>-40000</v>
      </c>
      <c r="I951" s="23">
        <f t="shared" si="43"/>
        <v>5.319148936170213</v>
      </c>
      <c r="K951" t="s">
        <v>35</v>
      </c>
      <c r="M951" s="2">
        <v>470</v>
      </c>
    </row>
    <row r="952" spans="2:13" ht="12.75">
      <c r="B952" s="323">
        <v>2500</v>
      </c>
      <c r="C952" s="14" t="s">
        <v>35</v>
      </c>
      <c r="D952" s="1" t="s">
        <v>22</v>
      </c>
      <c r="E952" s="1" t="s">
        <v>662</v>
      </c>
      <c r="F952" s="27" t="s">
        <v>677</v>
      </c>
      <c r="G952" s="61" t="s">
        <v>239</v>
      </c>
      <c r="H952" s="6">
        <f t="shared" si="44"/>
        <v>-42500</v>
      </c>
      <c r="I952" s="23">
        <f t="shared" si="43"/>
        <v>5.319148936170213</v>
      </c>
      <c r="K952" t="s">
        <v>35</v>
      </c>
      <c r="M952" s="2">
        <v>470</v>
      </c>
    </row>
    <row r="953" spans="2:13" ht="12.75">
      <c r="B953" s="323">
        <v>2500</v>
      </c>
      <c r="C953" s="14" t="s">
        <v>35</v>
      </c>
      <c r="D953" s="1" t="s">
        <v>22</v>
      </c>
      <c r="E953" s="1" t="s">
        <v>662</v>
      </c>
      <c r="F953" s="27" t="s">
        <v>678</v>
      </c>
      <c r="G953" s="61" t="s">
        <v>242</v>
      </c>
      <c r="H953" s="6">
        <f t="shared" si="44"/>
        <v>-45000</v>
      </c>
      <c r="I953" s="23">
        <f t="shared" si="43"/>
        <v>5.319148936170213</v>
      </c>
      <c r="K953" t="s">
        <v>35</v>
      </c>
      <c r="M953" s="2">
        <v>470</v>
      </c>
    </row>
    <row r="954" spans="2:13" ht="12.75">
      <c r="B954" s="323">
        <v>2500</v>
      </c>
      <c r="C954" s="14" t="s">
        <v>35</v>
      </c>
      <c r="D954" s="1" t="s">
        <v>22</v>
      </c>
      <c r="E954" s="1" t="s">
        <v>662</v>
      </c>
      <c r="F954" s="27" t="s">
        <v>679</v>
      </c>
      <c r="G954" s="61" t="s">
        <v>142</v>
      </c>
      <c r="H954" s="6">
        <f t="shared" si="44"/>
        <v>-47500</v>
      </c>
      <c r="I954" s="23">
        <f t="shared" si="43"/>
        <v>5.319148936170213</v>
      </c>
      <c r="K954" t="s">
        <v>35</v>
      </c>
      <c r="M954" s="2">
        <v>470</v>
      </c>
    </row>
    <row r="955" spans="2:13" ht="12.75">
      <c r="B955" s="323">
        <v>2500</v>
      </c>
      <c r="C955" s="14" t="s">
        <v>35</v>
      </c>
      <c r="D955" s="1" t="s">
        <v>22</v>
      </c>
      <c r="E955" s="1" t="s">
        <v>662</v>
      </c>
      <c r="F955" s="27" t="s">
        <v>680</v>
      </c>
      <c r="G955" s="61" t="s">
        <v>268</v>
      </c>
      <c r="H955" s="6">
        <f t="shared" si="44"/>
        <v>-50000</v>
      </c>
      <c r="I955" s="23">
        <f t="shared" si="43"/>
        <v>5.319148936170213</v>
      </c>
      <c r="K955" t="s">
        <v>35</v>
      </c>
      <c r="M955" s="2">
        <v>470</v>
      </c>
    </row>
    <row r="956" spans="2:13" ht="12.75">
      <c r="B956" s="323">
        <v>2500</v>
      </c>
      <c r="C956" s="14" t="s">
        <v>35</v>
      </c>
      <c r="D956" s="1" t="s">
        <v>22</v>
      </c>
      <c r="E956" s="1" t="s">
        <v>604</v>
      </c>
      <c r="F956" s="61" t="s">
        <v>681</v>
      </c>
      <c r="G956" s="61" t="s">
        <v>38</v>
      </c>
      <c r="H956" s="6">
        <f t="shared" si="44"/>
        <v>-52500</v>
      </c>
      <c r="I956" s="23">
        <f t="shared" si="43"/>
        <v>5.319148936170213</v>
      </c>
      <c r="K956" t="s">
        <v>35</v>
      </c>
      <c r="M956" s="2">
        <v>470</v>
      </c>
    </row>
    <row r="957" spans="2:13" ht="12.75">
      <c r="B957" s="323">
        <v>2500</v>
      </c>
      <c r="C957" s="14" t="s">
        <v>35</v>
      </c>
      <c r="D957" s="1" t="s">
        <v>22</v>
      </c>
      <c r="E957" s="1" t="s">
        <v>604</v>
      </c>
      <c r="F957" s="61" t="s">
        <v>682</v>
      </c>
      <c r="G957" s="61" t="s">
        <v>42</v>
      </c>
      <c r="H957" s="6">
        <f t="shared" si="44"/>
        <v>-55000</v>
      </c>
      <c r="I957" s="23">
        <f t="shared" si="43"/>
        <v>5.319148936170213</v>
      </c>
      <c r="K957" t="s">
        <v>35</v>
      </c>
      <c r="M957" s="2">
        <v>470</v>
      </c>
    </row>
    <row r="958" spans="2:13" ht="12.75">
      <c r="B958" s="323">
        <v>2500</v>
      </c>
      <c r="C958" s="14" t="s">
        <v>35</v>
      </c>
      <c r="D958" s="1" t="s">
        <v>22</v>
      </c>
      <c r="E958" s="1" t="s">
        <v>604</v>
      </c>
      <c r="F958" s="61" t="s">
        <v>683</v>
      </c>
      <c r="G958" s="61" t="s">
        <v>91</v>
      </c>
      <c r="H958" s="6">
        <f t="shared" si="44"/>
        <v>-57500</v>
      </c>
      <c r="I958" s="23">
        <f t="shared" si="43"/>
        <v>5.319148936170213</v>
      </c>
      <c r="K958" t="s">
        <v>35</v>
      </c>
      <c r="M958" s="2">
        <v>470</v>
      </c>
    </row>
    <row r="959" spans="2:13" ht="12.75">
      <c r="B959" s="323">
        <v>2500</v>
      </c>
      <c r="C959" s="14" t="s">
        <v>35</v>
      </c>
      <c r="D959" s="1" t="s">
        <v>22</v>
      </c>
      <c r="E959" s="1" t="s">
        <v>604</v>
      </c>
      <c r="F959" s="61" t="s">
        <v>684</v>
      </c>
      <c r="G959" s="61" t="s">
        <v>93</v>
      </c>
      <c r="H959" s="6">
        <f t="shared" si="44"/>
        <v>-60000</v>
      </c>
      <c r="I959" s="23">
        <f t="shared" si="43"/>
        <v>5.319148936170213</v>
      </c>
      <c r="K959" t="s">
        <v>35</v>
      </c>
      <c r="M959" s="2">
        <v>470</v>
      </c>
    </row>
    <row r="960" spans="2:13" ht="12.75">
      <c r="B960" s="323">
        <v>2500</v>
      </c>
      <c r="C960" s="14" t="s">
        <v>35</v>
      </c>
      <c r="D960" s="1" t="s">
        <v>22</v>
      </c>
      <c r="E960" s="1" t="s">
        <v>604</v>
      </c>
      <c r="F960" s="27" t="s">
        <v>685</v>
      </c>
      <c r="G960" s="61" t="s">
        <v>95</v>
      </c>
      <c r="H960" s="6">
        <f t="shared" si="44"/>
        <v>-62500</v>
      </c>
      <c r="I960" s="23">
        <f t="shared" si="43"/>
        <v>5.319148936170213</v>
      </c>
      <c r="K960" t="s">
        <v>35</v>
      </c>
      <c r="M960" s="2">
        <v>470</v>
      </c>
    </row>
    <row r="961" spans="2:13" ht="12.75">
      <c r="B961" s="323">
        <v>2500</v>
      </c>
      <c r="C961" s="14" t="s">
        <v>35</v>
      </c>
      <c r="D961" s="1" t="s">
        <v>22</v>
      </c>
      <c r="E961" s="1" t="s">
        <v>604</v>
      </c>
      <c r="F961" s="27" t="s">
        <v>686</v>
      </c>
      <c r="G961" s="61" t="s">
        <v>109</v>
      </c>
      <c r="H961" s="6">
        <f t="shared" si="44"/>
        <v>-65000</v>
      </c>
      <c r="I961" s="23">
        <f t="shared" si="43"/>
        <v>5.319148936170213</v>
      </c>
      <c r="K961" t="s">
        <v>35</v>
      </c>
      <c r="M961" s="2">
        <v>470</v>
      </c>
    </row>
    <row r="962" spans="2:13" ht="12.75">
      <c r="B962" s="323">
        <v>2500</v>
      </c>
      <c r="C962" s="14" t="s">
        <v>35</v>
      </c>
      <c r="D962" s="1" t="s">
        <v>22</v>
      </c>
      <c r="E962" s="1" t="s">
        <v>604</v>
      </c>
      <c r="F962" s="27" t="s">
        <v>687</v>
      </c>
      <c r="G962" s="61" t="s">
        <v>112</v>
      </c>
      <c r="H962" s="6">
        <f t="shared" si="44"/>
        <v>-67500</v>
      </c>
      <c r="I962" s="23">
        <f t="shared" si="43"/>
        <v>5.319148936170213</v>
      </c>
      <c r="K962" t="s">
        <v>35</v>
      </c>
      <c r="M962" s="2">
        <v>470</v>
      </c>
    </row>
    <row r="963" spans="2:13" ht="12.75">
      <c r="B963" s="323">
        <v>2500</v>
      </c>
      <c r="C963" s="14" t="s">
        <v>35</v>
      </c>
      <c r="D963" s="1" t="s">
        <v>22</v>
      </c>
      <c r="E963" s="1" t="s">
        <v>604</v>
      </c>
      <c r="F963" s="27" t="s">
        <v>688</v>
      </c>
      <c r="G963" s="61" t="s">
        <v>114</v>
      </c>
      <c r="H963" s="6">
        <f t="shared" si="44"/>
        <v>-70000</v>
      </c>
      <c r="I963" s="23">
        <f t="shared" si="43"/>
        <v>5.319148936170213</v>
      </c>
      <c r="K963" t="s">
        <v>35</v>
      </c>
      <c r="M963" s="2">
        <v>470</v>
      </c>
    </row>
    <row r="964" spans="2:13" ht="12.75">
      <c r="B964" s="323">
        <v>2500</v>
      </c>
      <c r="C964" s="14" t="s">
        <v>35</v>
      </c>
      <c r="D964" s="1" t="s">
        <v>22</v>
      </c>
      <c r="E964" s="1" t="s">
        <v>604</v>
      </c>
      <c r="F964" s="27" t="s">
        <v>689</v>
      </c>
      <c r="G964" s="61" t="s">
        <v>162</v>
      </c>
      <c r="H964" s="6">
        <f t="shared" si="44"/>
        <v>-72500</v>
      </c>
      <c r="I964" s="23">
        <f aca="true" t="shared" si="45" ref="I964:I995">+B964/M964</f>
        <v>5.319148936170213</v>
      </c>
      <c r="K964" t="s">
        <v>35</v>
      </c>
      <c r="M964" s="2">
        <v>470</v>
      </c>
    </row>
    <row r="965" spans="2:13" ht="12.75">
      <c r="B965" s="323">
        <v>2500</v>
      </c>
      <c r="C965" s="14" t="s">
        <v>35</v>
      </c>
      <c r="D965" s="1" t="s">
        <v>22</v>
      </c>
      <c r="E965" s="1" t="s">
        <v>604</v>
      </c>
      <c r="F965" s="27" t="s">
        <v>690</v>
      </c>
      <c r="G965" s="61" t="s">
        <v>153</v>
      </c>
      <c r="H965" s="6">
        <f t="shared" si="44"/>
        <v>-75000</v>
      </c>
      <c r="I965" s="23">
        <f t="shared" si="45"/>
        <v>5.319148936170213</v>
      </c>
      <c r="K965" t="s">
        <v>35</v>
      </c>
      <c r="M965" s="2">
        <v>470</v>
      </c>
    </row>
    <row r="966" spans="2:13" ht="12.75">
      <c r="B966" s="323">
        <v>2500</v>
      </c>
      <c r="C966" s="14" t="s">
        <v>35</v>
      </c>
      <c r="D966" s="1" t="s">
        <v>22</v>
      </c>
      <c r="E966" s="1" t="s">
        <v>604</v>
      </c>
      <c r="F966" s="27" t="s">
        <v>691</v>
      </c>
      <c r="G966" s="61" t="s">
        <v>172</v>
      </c>
      <c r="H966" s="6">
        <f t="shared" si="44"/>
        <v>-77500</v>
      </c>
      <c r="I966" s="23">
        <f t="shared" si="45"/>
        <v>5.319148936170213</v>
      </c>
      <c r="K966" t="s">
        <v>35</v>
      </c>
      <c r="M966" s="2">
        <v>470</v>
      </c>
    </row>
    <row r="967" spans="2:13" ht="12.75">
      <c r="B967" s="323">
        <v>2500</v>
      </c>
      <c r="C967" s="14" t="s">
        <v>35</v>
      </c>
      <c r="D967" s="1" t="s">
        <v>22</v>
      </c>
      <c r="E967" s="1" t="s">
        <v>604</v>
      </c>
      <c r="F967" s="27" t="s">
        <v>692</v>
      </c>
      <c r="G967" s="61" t="s">
        <v>231</v>
      </c>
      <c r="H967" s="6">
        <f t="shared" si="44"/>
        <v>-80000</v>
      </c>
      <c r="I967" s="23">
        <f t="shared" si="45"/>
        <v>5.319148936170213</v>
      </c>
      <c r="K967" t="s">
        <v>35</v>
      </c>
      <c r="M967" s="2">
        <v>470</v>
      </c>
    </row>
    <row r="968" spans="2:13" ht="12.75">
      <c r="B968" s="323">
        <v>1000</v>
      </c>
      <c r="C968" s="14" t="s">
        <v>35</v>
      </c>
      <c r="D968" s="1" t="s">
        <v>22</v>
      </c>
      <c r="E968" s="1" t="s">
        <v>604</v>
      </c>
      <c r="F968" s="27" t="s">
        <v>693</v>
      </c>
      <c r="G968" s="61" t="s">
        <v>265</v>
      </c>
      <c r="H968" s="6">
        <f t="shared" si="44"/>
        <v>-81000</v>
      </c>
      <c r="I968" s="23">
        <f t="shared" si="45"/>
        <v>2.127659574468085</v>
      </c>
      <c r="K968" t="s">
        <v>35</v>
      </c>
      <c r="M968" s="2">
        <v>470</v>
      </c>
    </row>
    <row r="969" spans="2:13" ht="12.75">
      <c r="B969" s="323">
        <v>2500</v>
      </c>
      <c r="C969" s="14" t="s">
        <v>35</v>
      </c>
      <c r="D969" s="1" t="s">
        <v>22</v>
      </c>
      <c r="E969" s="1" t="s">
        <v>604</v>
      </c>
      <c r="F969" s="27" t="s">
        <v>694</v>
      </c>
      <c r="G969" s="61" t="s">
        <v>142</v>
      </c>
      <c r="H969" s="6">
        <f t="shared" si="44"/>
        <v>-83500</v>
      </c>
      <c r="I969" s="23">
        <f t="shared" si="45"/>
        <v>5.319148936170213</v>
      </c>
      <c r="K969" t="s">
        <v>35</v>
      </c>
      <c r="M969" s="2">
        <v>470</v>
      </c>
    </row>
    <row r="970" spans="2:13" ht="12.75">
      <c r="B970" s="323">
        <v>2500</v>
      </c>
      <c r="C970" s="14" t="s">
        <v>35</v>
      </c>
      <c r="D970" s="1" t="s">
        <v>22</v>
      </c>
      <c r="E970" s="1" t="s">
        <v>604</v>
      </c>
      <c r="F970" s="27" t="s">
        <v>695</v>
      </c>
      <c r="G970" s="61" t="s">
        <v>268</v>
      </c>
      <c r="H970" s="6">
        <f t="shared" si="44"/>
        <v>-86000</v>
      </c>
      <c r="I970" s="23">
        <f t="shared" si="45"/>
        <v>5.319148936170213</v>
      </c>
      <c r="K970" t="s">
        <v>35</v>
      </c>
      <c r="M970" s="2">
        <v>470</v>
      </c>
    </row>
    <row r="971" spans="2:13" ht="12.75">
      <c r="B971" s="323">
        <v>2500</v>
      </c>
      <c r="C971" s="14" t="s">
        <v>35</v>
      </c>
      <c r="D971" s="1" t="s">
        <v>22</v>
      </c>
      <c r="E971" s="1" t="s">
        <v>696</v>
      </c>
      <c r="F971" s="61" t="s">
        <v>697</v>
      </c>
      <c r="G971" s="61" t="s">
        <v>38</v>
      </c>
      <c r="H971" s="6">
        <f t="shared" si="44"/>
        <v>-88500</v>
      </c>
      <c r="I971" s="23">
        <f t="shared" si="45"/>
        <v>5.319148936170213</v>
      </c>
      <c r="K971" t="s">
        <v>35</v>
      </c>
      <c r="M971" s="2">
        <v>470</v>
      </c>
    </row>
    <row r="972" spans="2:13" ht="12.75">
      <c r="B972" s="323">
        <v>2500</v>
      </c>
      <c r="C972" s="14" t="s">
        <v>35</v>
      </c>
      <c r="D972" s="1" t="s">
        <v>22</v>
      </c>
      <c r="E972" s="1" t="s">
        <v>696</v>
      </c>
      <c r="F972" s="61" t="s">
        <v>698</v>
      </c>
      <c r="G972" s="61" t="s">
        <v>42</v>
      </c>
      <c r="H972" s="6">
        <f t="shared" si="44"/>
        <v>-91000</v>
      </c>
      <c r="I972" s="23">
        <f t="shared" si="45"/>
        <v>5.319148936170213</v>
      </c>
      <c r="K972" t="s">
        <v>35</v>
      </c>
      <c r="M972" s="2">
        <v>470</v>
      </c>
    </row>
    <row r="973" spans="2:13" ht="12.75">
      <c r="B973" s="323">
        <v>2500</v>
      </c>
      <c r="C973" s="14" t="s">
        <v>35</v>
      </c>
      <c r="D973" s="1" t="s">
        <v>22</v>
      </c>
      <c r="E973" s="1" t="s">
        <v>696</v>
      </c>
      <c r="F973" s="61" t="s">
        <v>683</v>
      </c>
      <c r="G973" s="61" t="s">
        <v>91</v>
      </c>
      <c r="H973" s="6">
        <f t="shared" si="44"/>
        <v>-93500</v>
      </c>
      <c r="I973" s="23">
        <f t="shared" si="45"/>
        <v>5.319148936170213</v>
      </c>
      <c r="K973" t="s">
        <v>35</v>
      </c>
      <c r="M973" s="2">
        <v>470</v>
      </c>
    </row>
    <row r="974" spans="2:13" ht="12.75">
      <c r="B974" s="323">
        <v>2500</v>
      </c>
      <c r="C974" s="14" t="s">
        <v>35</v>
      </c>
      <c r="D974" s="1" t="s">
        <v>22</v>
      </c>
      <c r="E974" s="1" t="s">
        <v>696</v>
      </c>
      <c r="F974" s="61" t="s">
        <v>699</v>
      </c>
      <c r="G974" s="61" t="s">
        <v>93</v>
      </c>
      <c r="H974" s="6">
        <f t="shared" si="44"/>
        <v>-96000</v>
      </c>
      <c r="I974" s="23">
        <f t="shared" si="45"/>
        <v>5.319148936170213</v>
      </c>
      <c r="K974" t="s">
        <v>35</v>
      </c>
      <c r="M974" s="2">
        <v>470</v>
      </c>
    </row>
    <row r="975" spans="2:13" ht="12.75">
      <c r="B975" s="323">
        <v>2500</v>
      </c>
      <c r="C975" s="14" t="s">
        <v>35</v>
      </c>
      <c r="D975" s="1" t="s">
        <v>22</v>
      </c>
      <c r="E975" s="1" t="s">
        <v>696</v>
      </c>
      <c r="F975" s="27" t="s">
        <v>700</v>
      </c>
      <c r="G975" s="61" t="s">
        <v>95</v>
      </c>
      <c r="H975" s="6">
        <f t="shared" si="44"/>
        <v>-98500</v>
      </c>
      <c r="I975" s="23">
        <f t="shared" si="45"/>
        <v>5.319148936170213</v>
      </c>
      <c r="K975" t="s">
        <v>35</v>
      </c>
      <c r="M975" s="2">
        <v>470</v>
      </c>
    </row>
    <row r="976" spans="2:13" ht="12.75">
      <c r="B976" s="323">
        <v>2500</v>
      </c>
      <c r="C976" s="14" t="s">
        <v>35</v>
      </c>
      <c r="D976" s="1" t="s">
        <v>22</v>
      </c>
      <c r="E976" s="1" t="s">
        <v>696</v>
      </c>
      <c r="F976" s="27" t="s">
        <v>701</v>
      </c>
      <c r="G976" s="61" t="s">
        <v>109</v>
      </c>
      <c r="H976" s="6">
        <f t="shared" si="44"/>
        <v>-101000</v>
      </c>
      <c r="I976" s="23">
        <f t="shared" si="45"/>
        <v>5.319148936170213</v>
      </c>
      <c r="K976" t="s">
        <v>35</v>
      </c>
      <c r="M976" s="2">
        <v>470</v>
      </c>
    </row>
    <row r="977" spans="2:13" ht="12.75">
      <c r="B977" s="323">
        <v>2500</v>
      </c>
      <c r="C977" s="14" t="s">
        <v>35</v>
      </c>
      <c r="D977" s="1" t="s">
        <v>22</v>
      </c>
      <c r="E977" s="1" t="s">
        <v>696</v>
      </c>
      <c r="F977" s="27" t="s">
        <v>702</v>
      </c>
      <c r="G977" s="61" t="s">
        <v>112</v>
      </c>
      <c r="H977" s="6">
        <f t="shared" si="44"/>
        <v>-103500</v>
      </c>
      <c r="I977" s="23">
        <f t="shared" si="45"/>
        <v>5.319148936170213</v>
      </c>
      <c r="K977" t="s">
        <v>35</v>
      </c>
      <c r="M977" s="2">
        <v>470</v>
      </c>
    </row>
    <row r="978" spans="2:13" ht="12.75">
      <c r="B978" s="323">
        <v>2500</v>
      </c>
      <c r="C978" s="14" t="s">
        <v>35</v>
      </c>
      <c r="D978" s="1" t="s">
        <v>22</v>
      </c>
      <c r="E978" s="1" t="s">
        <v>696</v>
      </c>
      <c r="F978" s="27" t="s">
        <v>703</v>
      </c>
      <c r="G978" s="61" t="s">
        <v>114</v>
      </c>
      <c r="H978" s="6">
        <f t="shared" si="44"/>
        <v>-106000</v>
      </c>
      <c r="I978" s="23">
        <f t="shared" si="45"/>
        <v>5.319148936170213</v>
      </c>
      <c r="K978" t="s">
        <v>35</v>
      </c>
      <c r="M978" s="2">
        <v>470</v>
      </c>
    </row>
    <row r="979" spans="2:13" ht="12.75">
      <c r="B979" s="323">
        <v>2500</v>
      </c>
      <c r="C979" s="14" t="s">
        <v>35</v>
      </c>
      <c r="D979" s="1" t="s">
        <v>22</v>
      </c>
      <c r="E979" s="1" t="s">
        <v>696</v>
      </c>
      <c r="F979" s="27" t="s">
        <v>704</v>
      </c>
      <c r="G979" s="61" t="s">
        <v>162</v>
      </c>
      <c r="H979" s="6">
        <f t="shared" si="44"/>
        <v>-108500</v>
      </c>
      <c r="I979" s="23">
        <f t="shared" si="45"/>
        <v>5.319148936170213</v>
      </c>
      <c r="K979" t="s">
        <v>35</v>
      </c>
      <c r="M979" s="2">
        <v>470</v>
      </c>
    </row>
    <row r="980" spans="2:13" ht="12.75">
      <c r="B980" s="323">
        <v>2500</v>
      </c>
      <c r="C980" s="14" t="s">
        <v>35</v>
      </c>
      <c r="D980" s="1" t="s">
        <v>22</v>
      </c>
      <c r="E980" s="1" t="s">
        <v>696</v>
      </c>
      <c r="F980" s="27" t="s">
        <v>705</v>
      </c>
      <c r="G980" s="61" t="s">
        <v>153</v>
      </c>
      <c r="H980" s="6">
        <f t="shared" si="44"/>
        <v>-111000</v>
      </c>
      <c r="I980" s="23">
        <f t="shared" si="45"/>
        <v>5.319148936170213</v>
      </c>
      <c r="K980" t="s">
        <v>35</v>
      </c>
      <c r="M980" s="2">
        <v>470</v>
      </c>
    </row>
    <row r="981" spans="2:13" ht="12.75">
      <c r="B981" s="323">
        <v>2500</v>
      </c>
      <c r="C981" s="14" t="s">
        <v>35</v>
      </c>
      <c r="D981" s="1" t="s">
        <v>22</v>
      </c>
      <c r="E981" s="1" t="s">
        <v>696</v>
      </c>
      <c r="F981" s="27" t="s">
        <v>706</v>
      </c>
      <c r="G981" s="61" t="s">
        <v>172</v>
      </c>
      <c r="H981" s="6">
        <f t="shared" si="44"/>
        <v>-113500</v>
      </c>
      <c r="I981" s="23">
        <f t="shared" si="45"/>
        <v>5.319148936170213</v>
      </c>
      <c r="K981" t="s">
        <v>35</v>
      </c>
      <c r="M981" s="2">
        <v>470</v>
      </c>
    </row>
    <row r="982" spans="2:13" ht="12.75">
      <c r="B982" s="323">
        <v>2500</v>
      </c>
      <c r="C982" s="14" t="s">
        <v>35</v>
      </c>
      <c r="D982" s="1" t="s">
        <v>22</v>
      </c>
      <c r="E982" s="1" t="s">
        <v>696</v>
      </c>
      <c r="F982" s="27" t="s">
        <v>707</v>
      </c>
      <c r="G982" s="61" t="s">
        <v>231</v>
      </c>
      <c r="H982" s="6">
        <f t="shared" si="44"/>
        <v>-116000</v>
      </c>
      <c r="I982" s="23">
        <f t="shared" si="45"/>
        <v>5.319148936170213</v>
      </c>
      <c r="K982" t="s">
        <v>35</v>
      </c>
      <c r="M982" s="2">
        <v>470</v>
      </c>
    </row>
    <row r="983" spans="2:13" ht="12.75">
      <c r="B983" s="323">
        <v>2500</v>
      </c>
      <c r="C983" s="14" t="s">
        <v>35</v>
      </c>
      <c r="D983" s="1" t="s">
        <v>22</v>
      </c>
      <c r="E983" s="1" t="s">
        <v>696</v>
      </c>
      <c r="F983" s="27" t="s">
        <v>708</v>
      </c>
      <c r="G983" s="61" t="s">
        <v>142</v>
      </c>
      <c r="H983" s="6">
        <f t="shared" si="44"/>
        <v>-118500</v>
      </c>
      <c r="I983" s="23">
        <f t="shared" si="45"/>
        <v>5.319148936170213</v>
      </c>
      <c r="K983" t="s">
        <v>35</v>
      </c>
      <c r="M983" s="2">
        <v>470</v>
      </c>
    </row>
    <row r="984" spans="2:13" ht="12.75">
      <c r="B984" s="323">
        <v>2500</v>
      </c>
      <c r="C984" s="14" t="s">
        <v>35</v>
      </c>
      <c r="D984" s="1" t="s">
        <v>22</v>
      </c>
      <c r="E984" s="1" t="s">
        <v>696</v>
      </c>
      <c r="F984" s="27" t="s">
        <v>709</v>
      </c>
      <c r="G984" s="61" t="s">
        <v>268</v>
      </c>
      <c r="H984" s="6">
        <f t="shared" si="44"/>
        <v>-121000</v>
      </c>
      <c r="I984" s="23">
        <f t="shared" si="45"/>
        <v>5.319148936170213</v>
      </c>
      <c r="K984" t="s">
        <v>35</v>
      </c>
      <c r="M984" s="2">
        <v>470</v>
      </c>
    </row>
    <row r="985" spans="1:13" s="43" customFormat="1" ht="12.75">
      <c r="A985" s="1"/>
      <c r="B985" s="323">
        <v>2500</v>
      </c>
      <c r="C985" s="14" t="s">
        <v>35</v>
      </c>
      <c r="D985" s="1" t="s">
        <v>22</v>
      </c>
      <c r="E985" s="1" t="s">
        <v>710</v>
      </c>
      <c r="F985" s="61" t="s">
        <v>711</v>
      </c>
      <c r="G985" s="61" t="s">
        <v>38</v>
      </c>
      <c r="H985" s="6">
        <f t="shared" si="44"/>
        <v>-123500</v>
      </c>
      <c r="I985" s="23">
        <f t="shared" si="45"/>
        <v>5.319148936170213</v>
      </c>
      <c r="J985"/>
      <c r="K985" t="s">
        <v>35</v>
      </c>
      <c r="L985"/>
      <c r="M985" s="2">
        <v>470</v>
      </c>
    </row>
    <row r="986" spans="2:13" ht="12.75">
      <c r="B986" s="323">
        <v>2500</v>
      </c>
      <c r="C986" s="14" t="s">
        <v>35</v>
      </c>
      <c r="D986" s="1" t="s">
        <v>22</v>
      </c>
      <c r="E986" s="1" t="s">
        <v>710</v>
      </c>
      <c r="F986" s="61" t="s">
        <v>712</v>
      </c>
      <c r="G986" s="61" t="s">
        <v>91</v>
      </c>
      <c r="H986" s="6">
        <f t="shared" si="44"/>
        <v>-126000</v>
      </c>
      <c r="I986" s="23">
        <f t="shared" si="45"/>
        <v>5.319148936170213</v>
      </c>
      <c r="K986" t="s">
        <v>35</v>
      </c>
      <c r="M986" s="2">
        <v>470</v>
      </c>
    </row>
    <row r="987" spans="2:13" ht="12.75">
      <c r="B987" s="323">
        <v>2500</v>
      </c>
      <c r="C987" s="14" t="s">
        <v>35</v>
      </c>
      <c r="D987" s="1" t="s">
        <v>22</v>
      </c>
      <c r="E987" s="1" t="s">
        <v>710</v>
      </c>
      <c r="F987" s="27" t="s">
        <v>713</v>
      </c>
      <c r="G987" s="61" t="s">
        <v>109</v>
      </c>
      <c r="H987" s="6">
        <f t="shared" si="44"/>
        <v>-128500</v>
      </c>
      <c r="I987" s="23">
        <f t="shared" si="45"/>
        <v>5.319148936170213</v>
      </c>
      <c r="K987" t="s">
        <v>35</v>
      </c>
      <c r="M987" s="2">
        <v>470</v>
      </c>
    </row>
    <row r="988" spans="2:13" ht="12.75">
      <c r="B988" s="323">
        <v>2500</v>
      </c>
      <c r="C988" s="14" t="s">
        <v>35</v>
      </c>
      <c r="D988" s="1" t="s">
        <v>22</v>
      </c>
      <c r="E988" s="1" t="s">
        <v>710</v>
      </c>
      <c r="F988" s="27" t="s">
        <v>714</v>
      </c>
      <c r="G988" s="61" t="s">
        <v>162</v>
      </c>
      <c r="H988" s="6">
        <f t="shared" si="44"/>
        <v>-131000</v>
      </c>
      <c r="I988" s="23">
        <f t="shared" si="45"/>
        <v>5.319148936170213</v>
      </c>
      <c r="K988" t="s">
        <v>35</v>
      </c>
      <c r="M988" s="2">
        <v>470</v>
      </c>
    </row>
    <row r="989" spans="2:13" ht="12.75">
      <c r="B989" s="323">
        <v>2500</v>
      </c>
      <c r="C989" s="14" t="s">
        <v>35</v>
      </c>
      <c r="D989" s="1" t="s">
        <v>22</v>
      </c>
      <c r="E989" s="1" t="s">
        <v>710</v>
      </c>
      <c r="F989" s="27" t="s">
        <v>715</v>
      </c>
      <c r="G989" s="61" t="s">
        <v>142</v>
      </c>
      <c r="H989" s="6">
        <f t="shared" si="44"/>
        <v>-133500</v>
      </c>
      <c r="I989" s="23">
        <f t="shared" si="45"/>
        <v>5.319148936170213</v>
      </c>
      <c r="K989" t="s">
        <v>35</v>
      </c>
      <c r="M989" s="2">
        <v>470</v>
      </c>
    </row>
    <row r="990" spans="1:13" s="81" customFormat="1" ht="12.75">
      <c r="A990" s="13"/>
      <c r="B990" s="325">
        <f>SUM(B938:B989)</f>
        <v>133500</v>
      </c>
      <c r="C990" s="13" t="s">
        <v>35</v>
      </c>
      <c r="D990" s="13"/>
      <c r="E990" s="13"/>
      <c r="F990" s="19"/>
      <c r="G990" s="127"/>
      <c r="H990" s="84">
        <v>0</v>
      </c>
      <c r="I990" s="80">
        <f t="shared" si="45"/>
        <v>284.0425531914894</v>
      </c>
      <c r="M990" s="2">
        <v>470</v>
      </c>
    </row>
    <row r="991" spans="2:13" ht="12.75">
      <c r="B991" s="323"/>
      <c r="D991" s="14"/>
      <c r="H991" s="6">
        <f t="shared" si="44"/>
        <v>0</v>
      </c>
      <c r="I991" s="23">
        <f t="shared" si="45"/>
        <v>0</v>
      </c>
      <c r="M991" s="2">
        <v>470</v>
      </c>
    </row>
    <row r="992" spans="2:13" ht="12.75">
      <c r="B992" s="323"/>
      <c r="D992" s="14"/>
      <c r="H992" s="6">
        <f t="shared" si="44"/>
        <v>0</v>
      </c>
      <c r="I992" s="23">
        <f t="shared" si="45"/>
        <v>0</v>
      </c>
      <c r="M992" s="2">
        <v>470</v>
      </c>
    </row>
    <row r="993" spans="1:13" ht="12.75">
      <c r="A993" s="131"/>
      <c r="B993" s="323">
        <v>2000</v>
      </c>
      <c r="C993" s="131" t="s">
        <v>716</v>
      </c>
      <c r="D993" s="35" t="s">
        <v>717</v>
      </c>
      <c r="E993" s="131" t="s">
        <v>1</v>
      </c>
      <c r="F993" s="140" t="s">
        <v>718</v>
      </c>
      <c r="G993" s="386" t="s">
        <v>109</v>
      </c>
      <c r="H993" s="6">
        <f t="shared" si="44"/>
        <v>-2000</v>
      </c>
      <c r="I993" s="23">
        <f t="shared" si="45"/>
        <v>4.25531914893617</v>
      </c>
      <c r="J993" s="134"/>
      <c r="K993" s="134" t="s">
        <v>604</v>
      </c>
      <c r="L993" s="134"/>
      <c r="M993" s="2">
        <v>470</v>
      </c>
    </row>
    <row r="994" spans="1:13" ht="12.75">
      <c r="A994" s="131"/>
      <c r="B994" s="323">
        <v>2000</v>
      </c>
      <c r="C994" s="131" t="s">
        <v>716</v>
      </c>
      <c r="D994" s="35" t="s">
        <v>717</v>
      </c>
      <c r="E994" s="131" t="s">
        <v>1</v>
      </c>
      <c r="F994" s="140" t="s">
        <v>719</v>
      </c>
      <c r="G994" s="386" t="s">
        <v>231</v>
      </c>
      <c r="H994" s="6">
        <f t="shared" si="44"/>
        <v>-4000</v>
      </c>
      <c r="I994" s="23">
        <f t="shared" si="45"/>
        <v>4.25531914893617</v>
      </c>
      <c r="J994" s="134"/>
      <c r="K994" s="134" t="s">
        <v>604</v>
      </c>
      <c r="L994" s="134"/>
      <c r="M994" s="2">
        <v>470</v>
      </c>
    </row>
    <row r="995" spans="1:13" ht="12.75">
      <c r="A995" s="131"/>
      <c r="B995" s="323">
        <v>2000</v>
      </c>
      <c r="C995" s="131" t="s">
        <v>716</v>
      </c>
      <c r="D995" s="35" t="s">
        <v>717</v>
      </c>
      <c r="E995" s="131" t="s">
        <v>1</v>
      </c>
      <c r="F995" s="140" t="s">
        <v>720</v>
      </c>
      <c r="G995" s="386" t="s">
        <v>271</v>
      </c>
      <c r="H995" s="6">
        <f t="shared" si="44"/>
        <v>-6000</v>
      </c>
      <c r="I995" s="23">
        <f t="shared" si="45"/>
        <v>4.25531914893617</v>
      </c>
      <c r="J995" s="134"/>
      <c r="K995" s="134" t="s">
        <v>604</v>
      </c>
      <c r="L995" s="134"/>
      <c r="M995" s="2">
        <v>470</v>
      </c>
    </row>
    <row r="996" spans="1:13" ht="12.75">
      <c r="A996" s="131"/>
      <c r="B996" s="323">
        <v>1600</v>
      </c>
      <c r="C996" s="131" t="s">
        <v>721</v>
      </c>
      <c r="D996" s="131" t="s">
        <v>717</v>
      </c>
      <c r="E996" s="131" t="s">
        <v>1</v>
      </c>
      <c r="F996" s="140" t="s">
        <v>722</v>
      </c>
      <c r="G996" s="386" t="s">
        <v>142</v>
      </c>
      <c r="H996" s="6">
        <f t="shared" si="44"/>
        <v>-7600</v>
      </c>
      <c r="I996" s="23">
        <f aca="true" t="shared" si="46" ref="I996:I1024">+B996/M996</f>
        <v>3.404255319148936</v>
      </c>
      <c r="J996" s="134"/>
      <c r="K996" s="134" t="s">
        <v>604</v>
      </c>
      <c r="L996" s="134"/>
      <c r="M996" s="2">
        <v>470</v>
      </c>
    </row>
    <row r="997" spans="1:13" s="81" customFormat="1" ht="12.75">
      <c r="A997" s="13"/>
      <c r="B997" s="325">
        <f>SUM(B993:B996)</f>
        <v>7600</v>
      </c>
      <c r="C997" s="13" t="s">
        <v>1</v>
      </c>
      <c r="D997" s="13"/>
      <c r="E997" s="13"/>
      <c r="F997" s="19"/>
      <c r="G997" s="127"/>
      <c r="H997" s="84">
        <v>0</v>
      </c>
      <c r="I997" s="80">
        <f t="shared" si="46"/>
        <v>16.170212765957448</v>
      </c>
      <c r="M997" s="2">
        <v>470</v>
      </c>
    </row>
    <row r="998" spans="8:13" ht="12.75">
      <c r="H998" s="6">
        <f t="shared" si="44"/>
        <v>0</v>
      </c>
      <c r="I998" s="23">
        <f t="shared" si="46"/>
        <v>0</v>
      </c>
      <c r="M998" s="2">
        <v>470</v>
      </c>
    </row>
    <row r="999" spans="8:13" ht="12.75">
      <c r="H999" s="6">
        <f t="shared" si="44"/>
        <v>0</v>
      </c>
      <c r="I999" s="23">
        <f t="shared" si="46"/>
        <v>0</v>
      </c>
      <c r="M999" s="2">
        <v>470</v>
      </c>
    </row>
    <row r="1000" spans="2:13" ht="12.75">
      <c r="B1000" s="362">
        <v>1200</v>
      </c>
      <c r="C1000" s="14" t="s">
        <v>418</v>
      </c>
      <c r="D1000" s="14" t="s">
        <v>717</v>
      </c>
      <c r="E1000" s="14" t="s">
        <v>419</v>
      </c>
      <c r="F1000" s="27" t="s">
        <v>723</v>
      </c>
      <c r="G1000" s="98" t="s">
        <v>38</v>
      </c>
      <c r="H1000" s="6">
        <f t="shared" si="44"/>
        <v>-1200</v>
      </c>
      <c r="I1000" s="23">
        <f t="shared" si="46"/>
        <v>2.5531914893617023</v>
      </c>
      <c r="K1000" t="s">
        <v>696</v>
      </c>
      <c r="M1000" s="2">
        <v>470</v>
      </c>
    </row>
    <row r="1001" spans="1:13" ht="12.75">
      <c r="A1001" s="14"/>
      <c r="B1001" s="362">
        <v>1200</v>
      </c>
      <c r="C1001" s="14" t="s">
        <v>418</v>
      </c>
      <c r="D1001" s="14" t="s">
        <v>717</v>
      </c>
      <c r="E1001" s="14" t="s">
        <v>419</v>
      </c>
      <c r="F1001" s="27" t="s">
        <v>723</v>
      </c>
      <c r="G1001" s="98" t="s">
        <v>42</v>
      </c>
      <c r="H1001" s="6">
        <f t="shared" si="44"/>
        <v>-2400</v>
      </c>
      <c r="I1001" s="23">
        <f t="shared" si="46"/>
        <v>2.5531914893617023</v>
      </c>
      <c r="J1001" s="17"/>
      <c r="K1001" t="s">
        <v>696</v>
      </c>
      <c r="L1001" s="17"/>
      <c r="M1001" s="2">
        <v>470</v>
      </c>
    </row>
    <row r="1002" spans="2:13" ht="12.75">
      <c r="B1002" s="362">
        <v>900</v>
      </c>
      <c r="C1002" s="14" t="s">
        <v>418</v>
      </c>
      <c r="D1002" s="14" t="s">
        <v>717</v>
      </c>
      <c r="E1002" s="14" t="s">
        <v>419</v>
      </c>
      <c r="F1002" s="27" t="s">
        <v>723</v>
      </c>
      <c r="G1002" s="61" t="s">
        <v>49</v>
      </c>
      <c r="H1002" s="6">
        <f aca="true" t="shared" si="47" ref="H1002:H1065">H1001-B1002</f>
        <v>-3300</v>
      </c>
      <c r="I1002" s="23">
        <f t="shared" si="46"/>
        <v>1.9148936170212767</v>
      </c>
      <c r="K1002" t="s">
        <v>696</v>
      </c>
      <c r="M1002" s="2">
        <v>470</v>
      </c>
    </row>
    <row r="1003" spans="2:13" ht="12.75">
      <c r="B1003" s="362">
        <v>1200</v>
      </c>
      <c r="C1003" s="1" t="s">
        <v>418</v>
      </c>
      <c r="D1003" s="14" t="s">
        <v>717</v>
      </c>
      <c r="E1003" s="14" t="s">
        <v>419</v>
      </c>
      <c r="F1003" s="27" t="s">
        <v>723</v>
      </c>
      <c r="G1003" s="61" t="s">
        <v>91</v>
      </c>
      <c r="H1003" s="6">
        <f t="shared" si="47"/>
        <v>-4500</v>
      </c>
      <c r="I1003" s="23">
        <f t="shared" si="46"/>
        <v>2.5531914893617023</v>
      </c>
      <c r="K1003" t="s">
        <v>696</v>
      </c>
      <c r="M1003" s="2">
        <v>470</v>
      </c>
    </row>
    <row r="1004" spans="2:13" ht="12.75">
      <c r="B1004" s="362">
        <v>1200</v>
      </c>
      <c r="C1004" s="1" t="s">
        <v>418</v>
      </c>
      <c r="D1004" s="14" t="s">
        <v>717</v>
      </c>
      <c r="E1004" s="14" t="s">
        <v>419</v>
      </c>
      <c r="F1004" s="27" t="s">
        <v>723</v>
      </c>
      <c r="G1004" s="61" t="s">
        <v>93</v>
      </c>
      <c r="H1004" s="6">
        <f t="shared" si="47"/>
        <v>-5700</v>
      </c>
      <c r="I1004" s="23">
        <f t="shared" si="46"/>
        <v>2.5531914893617023</v>
      </c>
      <c r="K1004" t="s">
        <v>696</v>
      </c>
      <c r="M1004" s="2">
        <v>470</v>
      </c>
    </row>
    <row r="1005" spans="2:13" ht="12.75">
      <c r="B1005" s="362">
        <v>1200</v>
      </c>
      <c r="C1005" s="38" t="s">
        <v>418</v>
      </c>
      <c r="D1005" s="14" t="s">
        <v>717</v>
      </c>
      <c r="E1005" s="14" t="s">
        <v>419</v>
      </c>
      <c r="F1005" s="27" t="s">
        <v>723</v>
      </c>
      <c r="G1005" s="61" t="s">
        <v>95</v>
      </c>
      <c r="H1005" s="6">
        <f t="shared" si="47"/>
        <v>-6900</v>
      </c>
      <c r="I1005" s="23">
        <f t="shared" si="46"/>
        <v>2.5531914893617023</v>
      </c>
      <c r="J1005" s="37"/>
      <c r="K1005" t="s">
        <v>696</v>
      </c>
      <c r="L1005" s="37"/>
      <c r="M1005" s="2">
        <v>470</v>
      </c>
    </row>
    <row r="1006" spans="2:13" ht="12.75">
      <c r="B1006" s="362">
        <v>1200</v>
      </c>
      <c r="C1006" s="1" t="s">
        <v>418</v>
      </c>
      <c r="D1006" s="14" t="s">
        <v>717</v>
      </c>
      <c r="E1006" s="14" t="s">
        <v>419</v>
      </c>
      <c r="F1006" s="27" t="s">
        <v>723</v>
      </c>
      <c r="G1006" s="61" t="s">
        <v>109</v>
      </c>
      <c r="H1006" s="6">
        <f t="shared" si="47"/>
        <v>-8100</v>
      </c>
      <c r="I1006" s="23">
        <f t="shared" si="46"/>
        <v>2.5531914893617023</v>
      </c>
      <c r="K1006" t="s">
        <v>696</v>
      </c>
      <c r="M1006" s="2">
        <v>470</v>
      </c>
    </row>
    <row r="1007" spans="2:13" ht="12.75">
      <c r="B1007" s="362">
        <v>1200</v>
      </c>
      <c r="C1007" s="1" t="s">
        <v>418</v>
      </c>
      <c r="D1007" s="14" t="s">
        <v>717</v>
      </c>
      <c r="E1007" s="14" t="s">
        <v>419</v>
      </c>
      <c r="F1007" s="27" t="s">
        <v>723</v>
      </c>
      <c r="G1007" s="61" t="s">
        <v>112</v>
      </c>
      <c r="H1007" s="6">
        <f t="shared" si="47"/>
        <v>-9300</v>
      </c>
      <c r="I1007" s="23">
        <f t="shared" si="46"/>
        <v>2.5531914893617023</v>
      </c>
      <c r="K1007" t="s">
        <v>696</v>
      </c>
      <c r="M1007" s="2">
        <v>470</v>
      </c>
    </row>
    <row r="1008" spans="2:13" ht="12.75">
      <c r="B1008" s="362">
        <v>900</v>
      </c>
      <c r="C1008" s="1" t="s">
        <v>418</v>
      </c>
      <c r="D1008" s="14" t="s">
        <v>717</v>
      </c>
      <c r="E1008" s="14" t="s">
        <v>419</v>
      </c>
      <c r="F1008" s="27" t="s">
        <v>723</v>
      </c>
      <c r="G1008" s="61" t="s">
        <v>114</v>
      </c>
      <c r="H1008" s="6">
        <f t="shared" si="47"/>
        <v>-10200</v>
      </c>
      <c r="I1008" s="23">
        <f t="shared" si="46"/>
        <v>1.9148936170212767</v>
      </c>
      <c r="K1008" t="s">
        <v>696</v>
      </c>
      <c r="M1008" s="2">
        <v>470</v>
      </c>
    </row>
    <row r="1009" spans="2:13" ht="12.75">
      <c r="B1009" s="362">
        <v>1200</v>
      </c>
      <c r="C1009" s="1" t="s">
        <v>418</v>
      </c>
      <c r="D1009" s="14" t="s">
        <v>717</v>
      </c>
      <c r="E1009" s="14" t="s">
        <v>419</v>
      </c>
      <c r="F1009" s="27" t="s">
        <v>723</v>
      </c>
      <c r="G1009" s="61" t="s">
        <v>162</v>
      </c>
      <c r="H1009" s="6">
        <f t="shared" si="47"/>
        <v>-11400</v>
      </c>
      <c r="I1009" s="23">
        <f t="shared" si="46"/>
        <v>2.5531914893617023</v>
      </c>
      <c r="K1009" t="s">
        <v>696</v>
      </c>
      <c r="M1009" s="2">
        <v>470</v>
      </c>
    </row>
    <row r="1010" spans="2:13" ht="12.75">
      <c r="B1010" s="362">
        <v>1200</v>
      </c>
      <c r="C1010" s="1" t="s">
        <v>418</v>
      </c>
      <c r="D1010" s="14" t="s">
        <v>717</v>
      </c>
      <c r="E1010" s="14" t="s">
        <v>419</v>
      </c>
      <c r="F1010" s="27" t="s">
        <v>723</v>
      </c>
      <c r="G1010" s="61" t="s">
        <v>153</v>
      </c>
      <c r="H1010" s="6">
        <f t="shared" si="47"/>
        <v>-12600</v>
      </c>
      <c r="I1010" s="23">
        <f t="shared" si="46"/>
        <v>2.5531914893617023</v>
      </c>
      <c r="K1010" t="s">
        <v>696</v>
      </c>
      <c r="M1010" s="2">
        <v>470</v>
      </c>
    </row>
    <row r="1011" spans="2:13" ht="12.75">
      <c r="B1011" s="362">
        <v>1200</v>
      </c>
      <c r="C1011" s="1" t="s">
        <v>418</v>
      </c>
      <c r="D1011" s="14" t="s">
        <v>717</v>
      </c>
      <c r="E1011" s="14" t="s">
        <v>419</v>
      </c>
      <c r="F1011" s="27" t="s">
        <v>723</v>
      </c>
      <c r="G1011" s="61" t="s">
        <v>624</v>
      </c>
      <c r="H1011" s="6">
        <f t="shared" si="47"/>
        <v>-13800</v>
      </c>
      <c r="I1011" s="23">
        <f t="shared" si="46"/>
        <v>2.5531914893617023</v>
      </c>
      <c r="K1011" t="s">
        <v>696</v>
      </c>
      <c r="M1011" s="2">
        <v>470</v>
      </c>
    </row>
    <row r="1012" spans="2:13" ht="12.75">
      <c r="B1012" s="362">
        <v>1200</v>
      </c>
      <c r="C1012" s="1" t="s">
        <v>418</v>
      </c>
      <c r="D1012" s="14" t="s">
        <v>717</v>
      </c>
      <c r="E1012" s="14" t="s">
        <v>419</v>
      </c>
      <c r="F1012" s="27" t="s">
        <v>723</v>
      </c>
      <c r="G1012" s="61" t="s">
        <v>231</v>
      </c>
      <c r="H1012" s="6">
        <f t="shared" si="47"/>
        <v>-15000</v>
      </c>
      <c r="I1012" s="23">
        <f t="shared" si="46"/>
        <v>2.5531914893617023</v>
      </c>
      <c r="K1012" t="s">
        <v>696</v>
      </c>
      <c r="M1012" s="2">
        <v>470</v>
      </c>
    </row>
    <row r="1013" spans="2:13" ht="12.75">
      <c r="B1013" s="362">
        <v>1200</v>
      </c>
      <c r="C1013" s="1" t="s">
        <v>418</v>
      </c>
      <c r="D1013" s="14" t="s">
        <v>717</v>
      </c>
      <c r="E1013" s="14" t="s">
        <v>419</v>
      </c>
      <c r="F1013" s="27" t="s">
        <v>723</v>
      </c>
      <c r="G1013" s="61" t="s">
        <v>212</v>
      </c>
      <c r="H1013" s="6">
        <f t="shared" si="47"/>
        <v>-16200</v>
      </c>
      <c r="I1013" s="23">
        <f t="shared" si="46"/>
        <v>2.5531914893617023</v>
      </c>
      <c r="K1013" t="s">
        <v>696</v>
      </c>
      <c r="M1013" s="2">
        <v>470</v>
      </c>
    </row>
    <row r="1014" spans="2:13" ht="12.75">
      <c r="B1014" s="362">
        <v>900</v>
      </c>
      <c r="C1014" s="1" t="s">
        <v>418</v>
      </c>
      <c r="D1014" s="14" t="s">
        <v>717</v>
      </c>
      <c r="E1014" s="14" t="s">
        <v>419</v>
      </c>
      <c r="F1014" s="27" t="s">
        <v>723</v>
      </c>
      <c r="G1014" s="61" t="s">
        <v>217</v>
      </c>
      <c r="H1014" s="6">
        <f t="shared" si="47"/>
        <v>-17100</v>
      </c>
      <c r="I1014" s="23">
        <f t="shared" si="46"/>
        <v>1.9148936170212767</v>
      </c>
      <c r="K1014" t="s">
        <v>696</v>
      </c>
      <c r="M1014" s="2">
        <v>470</v>
      </c>
    </row>
    <row r="1015" spans="2:13" ht="12.75">
      <c r="B1015" s="362">
        <v>1200</v>
      </c>
      <c r="C1015" s="1" t="s">
        <v>418</v>
      </c>
      <c r="D1015" s="14" t="s">
        <v>717</v>
      </c>
      <c r="E1015" s="14" t="s">
        <v>419</v>
      </c>
      <c r="F1015" s="27" t="s">
        <v>723</v>
      </c>
      <c r="G1015" s="61" t="s">
        <v>224</v>
      </c>
      <c r="H1015" s="6">
        <f t="shared" si="47"/>
        <v>-18300</v>
      </c>
      <c r="I1015" s="23">
        <f t="shared" si="46"/>
        <v>2.5531914893617023</v>
      </c>
      <c r="K1015" t="s">
        <v>696</v>
      </c>
      <c r="M1015" s="2">
        <v>470</v>
      </c>
    </row>
    <row r="1016" spans="2:13" ht="12.75">
      <c r="B1016" s="362">
        <v>1200</v>
      </c>
      <c r="C1016" s="1" t="s">
        <v>418</v>
      </c>
      <c r="D1016" s="14" t="s">
        <v>717</v>
      </c>
      <c r="E1016" s="14" t="s">
        <v>419</v>
      </c>
      <c r="F1016" s="27" t="s">
        <v>723</v>
      </c>
      <c r="G1016" s="61" t="s">
        <v>239</v>
      </c>
      <c r="H1016" s="6">
        <f t="shared" si="47"/>
        <v>-19500</v>
      </c>
      <c r="I1016" s="23">
        <f t="shared" si="46"/>
        <v>2.5531914893617023</v>
      </c>
      <c r="K1016" t="s">
        <v>696</v>
      </c>
      <c r="M1016" s="2">
        <v>470</v>
      </c>
    </row>
    <row r="1017" spans="2:13" ht="12.75">
      <c r="B1017" s="362">
        <v>1200</v>
      </c>
      <c r="C1017" s="1" t="s">
        <v>418</v>
      </c>
      <c r="D1017" s="14" t="s">
        <v>717</v>
      </c>
      <c r="E1017" s="14" t="s">
        <v>419</v>
      </c>
      <c r="F1017" s="27" t="s">
        <v>723</v>
      </c>
      <c r="G1017" s="61" t="s">
        <v>242</v>
      </c>
      <c r="H1017" s="6">
        <f t="shared" si="47"/>
        <v>-20700</v>
      </c>
      <c r="I1017" s="23">
        <f t="shared" si="46"/>
        <v>2.5531914893617023</v>
      </c>
      <c r="K1017" t="s">
        <v>696</v>
      </c>
      <c r="M1017" s="2">
        <v>470</v>
      </c>
    </row>
    <row r="1018" spans="2:13" ht="12.75">
      <c r="B1018" s="362">
        <v>500</v>
      </c>
      <c r="C1018" s="1" t="s">
        <v>418</v>
      </c>
      <c r="D1018" s="14" t="s">
        <v>717</v>
      </c>
      <c r="E1018" s="14" t="s">
        <v>419</v>
      </c>
      <c r="F1018" s="27" t="s">
        <v>723</v>
      </c>
      <c r="G1018" s="61" t="s">
        <v>271</v>
      </c>
      <c r="H1018" s="6">
        <f t="shared" si="47"/>
        <v>-21200</v>
      </c>
      <c r="I1018" s="23">
        <f t="shared" si="46"/>
        <v>1.0638297872340425</v>
      </c>
      <c r="K1018" t="s">
        <v>696</v>
      </c>
      <c r="M1018" s="2">
        <v>470</v>
      </c>
    </row>
    <row r="1019" spans="2:13" ht="12.75">
      <c r="B1019" s="362">
        <v>500</v>
      </c>
      <c r="C1019" s="1" t="s">
        <v>418</v>
      </c>
      <c r="D1019" s="14" t="s">
        <v>717</v>
      </c>
      <c r="E1019" s="14" t="s">
        <v>419</v>
      </c>
      <c r="F1019" s="27" t="s">
        <v>723</v>
      </c>
      <c r="G1019" s="61" t="s">
        <v>272</v>
      </c>
      <c r="H1019" s="6">
        <f t="shared" si="47"/>
        <v>-21700</v>
      </c>
      <c r="I1019" s="23">
        <f t="shared" si="46"/>
        <v>1.0638297872340425</v>
      </c>
      <c r="K1019" t="s">
        <v>696</v>
      </c>
      <c r="M1019" s="2">
        <v>470</v>
      </c>
    </row>
    <row r="1020" spans="2:13" ht="12.75">
      <c r="B1020" s="362">
        <v>1200</v>
      </c>
      <c r="C1020" s="1" t="s">
        <v>418</v>
      </c>
      <c r="D1020" s="14" t="s">
        <v>717</v>
      </c>
      <c r="E1020" s="14" t="s">
        <v>419</v>
      </c>
      <c r="F1020" s="27" t="s">
        <v>723</v>
      </c>
      <c r="G1020" s="61" t="s">
        <v>273</v>
      </c>
      <c r="H1020" s="6">
        <f t="shared" si="47"/>
        <v>-22900</v>
      </c>
      <c r="I1020" s="23">
        <f t="shared" si="46"/>
        <v>2.5531914893617023</v>
      </c>
      <c r="K1020" t="s">
        <v>696</v>
      </c>
      <c r="M1020" s="2">
        <v>470</v>
      </c>
    </row>
    <row r="1021" spans="2:13" ht="12.75">
      <c r="B1021" s="362">
        <v>1200</v>
      </c>
      <c r="C1021" s="1" t="s">
        <v>418</v>
      </c>
      <c r="D1021" s="14" t="s">
        <v>717</v>
      </c>
      <c r="E1021" s="14" t="s">
        <v>419</v>
      </c>
      <c r="F1021" s="27" t="s">
        <v>723</v>
      </c>
      <c r="G1021" s="61" t="s">
        <v>274</v>
      </c>
      <c r="H1021" s="6">
        <f t="shared" si="47"/>
        <v>-24100</v>
      </c>
      <c r="I1021" s="23">
        <f t="shared" si="46"/>
        <v>2.5531914893617023</v>
      </c>
      <c r="K1021" t="s">
        <v>696</v>
      </c>
      <c r="M1021" s="2">
        <v>470</v>
      </c>
    </row>
    <row r="1022" spans="2:13" ht="12.75">
      <c r="B1022" s="362">
        <v>1200</v>
      </c>
      <c r="C1022" s="1" t="s">
        <v>418</v>
      </c>
      <c r="D1022" s="14" t="s">
        <v>717</v>
      </c>
      <c r="E1022" s="14" t="s">
        <v>419</v>
      </c>
      <c r="F1022" s="27" t="s">
        <v>723</v>
      </c>
      <c r="G1022" s="61" t="s">
        <v>142</v>
      </c>
      <c r="H1022" s="6">
        <f t="shared" si="47"/>
        <v>-25300</v>
      </c>
      <c r="I1022" s="23">
        <f t="shared" si="46"/>
        <v>2.5531914893617023</v>
      </c>
      <c r="K1022" t="s">
        <v>696</v>
      </c>
      <c r="M1022" s="2">
        <v>470</v>
      </c>
    </row>
    <row r="1023" spans="2:13" ht="12.75">
      <c r="B1023" s="362">
        <v>1200</v>
      </c>
      <c r="C1023" s="1" t="s">
        <v>418</v>
      </c>
      <c r="D1023" s="14" t="s">
        <v>717</v>
      </c>
      <c r="E1023" s="14" t="s">
        <v>419</v>
      </c>
      <c r="F1023" s="27" t="s">
        <v>723</v>
      </c>
      <c r="G1023" s="61" t="s">
        <v>268</v>
      </c>
      <c r="H1023" s="6">
        <f t="shared" si="47"/>
        <v>-26500</v>
      </c>
      <c r="I1023" s="23">
        <f t="shared" si="46"/>
        <v>2.5531914893617023</v>
      </c>
      <c r="K1023" t="s">
        <v>696</v>
      </c>
      <c r="M1023" s="2">
        <v>470</v>
      </c>
    </row>
    <row r="1024" spans="1:13" ht="12.75">
      <c r="A1024" s="131"/>
      <c r="B1024" s="362">
        <v>1400</v>
      </c>
      <c r="C1024" s="35" t="s">
        <v>418</v>
      </c>
      <c r="D1024" s="35" t="s">
        <v>717</v>
      </c>
      <c r="E1024" s="35" t="s">
        <v>419</v>
      </c>
      <c r="F1024" s="140" t="s">
        <v>724</v>
      </c>
      <c r="G1024" s="379" t="s">
        <v>38</v>
      </c>
      <c r="H1024" s="6">
        <f t="shared" si="47"/>
        <v>-27900</v>
      </c>
      <c r="I1024" s="23">
        <f t="shared" si="46"/>
        <v>2.978723404255319</v>
      </c>
      <c r="J1024" s="134"/>
      <c r="K1024" s="134" t="s">
        <v>604</v>
      </c>
      <c r="L1024" s="134"/>
      <c r="M1024" s="2">
        <v>470</v>
      </c>
    </row>
    <row r="1025" spans="1:13" ht="12.75">
      <c r="A1025" s="131"/>
      <c r="B1025" s="362">
        <v>1475</v>
      </c>
      <c r="C1025" s="35" t="s">
        <v>418</v>
      </c>
      <c r="D1025" s="35" t="s">
        <v>717</v>
      </c>
      <c r="E1025" s="35" t="s">
        <v>419</v>
      </c>
      <c r="F1025" s="140" t="s">
        <v>724</v>
      </c>
      <c r="G1025" s="379" t="s">
        <v>42</v>
      </c>
      <c r="H1025" s="6">
        <f t="shared" si="47"/>
        <v>-29375</v>
      </c>
      <c r="I1025" s="23">
        <f aca="true" t="shared" si="48" ref="I1025:I1044">+B1025/M1025</f>
        <v>3.1382978723404253</v>
      </c>
      <c r="J1025" s="134"/>
      <c r="K1025" s="134" t="s">
        <v>604</v>
      </c>
      <c r="L1025" s="134"/>
      <c r="M1025" s="2">
        <v>470</v>
      </c>
    </row>
    <row r="1026" spans="1:13" ht="12.75">
      <c r="A1026" s="35"/>
      <c r="B1026" s="362">
        <v>1500</v>
      </c>
      <c r="C1026" s="35" t="s">
        <v>418</v>
      </c>
      <c r="D1026" s="35" t="s">
        <v>717</v>
      </c>
      <c r="E1026" s="35" t="s">
        <v>419</v>
      </c>
      <c r="F1026" s="140" t="s">
        <v>724</v>
      </c>
      <c r="G1026" s="379" t="s">
        <v>49</v>
      </c>
      <c r="H1026" s="6">
        <f t="shared" si="47"/>
        <v>-30875</v>
      </c>
      <c r="I1026" s="23">
        <f t="shared" si="48"/>
        <v>3.1914893617021276</v>
      </c>
      <c r="J1026" s="144"/>
      <c r="K1026" s="134" t="s">
        <v>604</v>
      </c>
      <c r="L1026" s="144"/>
      <c r="M1026" s="2">
        <v>470</v>
      </c>
    </row>
    <row r="1027" spans="1:13" ht="12.75">
      <c r="A1027" s="131"/>
      <c r="B1027" s="323">
        <v>1400</v>
      </c>
      <c r="C1027" s="35" t="s">
        <v>418</v>
      </c>
      <c r="D1027" s="35" t="s">
        <v>717</v>
      </c>
      <c r="E1027" s="131" t="s">
        <v>419</v>
      </c>
      <c r="F1027" s="140" t="s">
        <v>724</v>
      </c>
      <c r="G1027" s="386" t="s">
        <v>91</v>
      </c>
      <c r="H1027" s="6">
        <f t="shared" si="47"/>
        <v>-32275</v>
      </c>
      <c r="I1027" s="23">
        <f t="shared" si="48"/>
        <v>2.978723404255319</v>
      </c>
      <c r="J1027" s="134"/>
      <c r="K1027" s="134" t="s">
        <v>604</v>
      </c>
      <c r="L1027" s="134"/>
      <c r="M1027" s="2">
        <v>470</v>
      </c>
    </row>
    <row r="1028" spans="1:13" ht="12.75">
      <c r="A1028" s="131"/>
      <c r="B1028" s="323">
        <v>1500</v>
      </c>
      <c r="C1028" s="131" t="s">
        <v>418</v>
      </c>
      <c r="D1028" s="35" t="s">
        <v>717</v>
      </c>
      <c r="E1028" s="131" t="s">
        <v>419</v>
      </c>
      <c r="F1028" s="140" t="s">
        <v>724</v>
      </c>
      <c r="G1028" s="386" t="s">
        <v>93</v>
      </c>
      <c r="H1028" s="6">
        <f t="shared" si="47"/>
        <v>-33775</v>
      </c>
      <c r="I1028" s="23">
        <f t="shared" si="48"/>
        <v>3.1914893617021276</v>
      </c>
      <c r="J1028" s="134"/>
      <c r="K1028" s="134" t="s">
        <v>604</v>
      </c>
      <c r="L1028" s="134"/>
      <c r="M1028" s="2">
        <v>470</v>
      </c>
    </row>
    <row r="1029" spans="1:13" ht="12.75">
      <c r="A1029" s="131"/>
      <c r="B1029" s="323">
        <v>1750</v>
      </c>
      <c r="C1029" s="131" t="s">
        <v>418</v>
      </c>
      <c r="D1029" s="35" t="s">
        <v>717</v>
      </c>
      <c r="E1029" s="131" t="s">
        <v>419</v>
      </c>
      <c r="F1029" s="140" t="s">
        <v>724</v>
      </c>
      <c r="G1029" s="386" t="s">
        <v>95</v>
      </c>
      <c r="H1029" s="6">
        <f t="shared" si="47"/>
        <v>-35525</v>
      </c>
      <c r="I1029" s="23">
        <f t="shared" si="48"/>
        <v>3.723404255319149</v>
      </c>
      <c r="J1029" s="134"/>
      <c r="K1029" s="134" t="s">
        <v>604</v>
      </c>
      <c r="L1029" s="134"/>
      <c r="M1029" s="2">
        <v>470</v>
      </c>
    </row>
    <row r="1030" spans="1:13" ht="12.75">
      <c r="A1030" s="131"/>
      <c r="B1030" s="323">
        <v>1500</v>
      </c>
      <c r="C1030" s="131" t="s">
        <v>418</v>
      </c>
      <c r="D1030" s="35" t="s">
        <v>717</v>
      </c>
      <c r="E1030" s="131" t="s">
        <v>419</v>
      </c>
      <c r="F1030" s="140" t="s">
        <v>724</v>
      </c>
      <c r="G1030" s="386" t="s">
        <v>109</v>
      </c>
      <c r="H1030" s="6">
        <f t="shared" si="47"/>
        <v>-37025</v>
      </c>
      <c r="I1030" s="23">
        <f t="shared" si="48"/>
        <v>3.1914893617021276</v>
      </c>
      <c r="J1030" s="134"/>
      <c r="K1030" s="134" t="s">
        <v>604</v>
      </c>
      <c r="L1030" s="134"/>
      <c r="M1030" s="2">
        <v>470</v>
      </c>
    </row>
    <row r="1031" spans="1:13" ht="12.75">
      <c r="A1031" s="131"/>
      <c r="B1031" s="323">
        <v>1100</v>
      </c>
      <c r="C1031" s="131" t="s">
        <v>418</v>
      </c>
      <c r="D1031" s="35" t="s">
        <v>717</v>
      </c>
      <c r="E1031" s="131" t="s">
        <v>419</v>
      </c>
      <c r="F1031" s="140" t="s">
        <v>724</v>
      </c>
      <c r="G1031" s="386" t="s">
        <v>112</v>
      </c>
      <c r="H1031" s="6">
        <f t="shared" si="47"/>
        <v>-38125</v>
      </c>
      <c r="I1031" s="23">
        <f t="shared" si="48"/>
        <v>2.3404255319148937</v>
      </c>
      <c r="J1031" s="134"/>
      <c r="K1031" s="134" t="s">
        <v>604</v>
      </c>
      <c r="L1031" s="134"/>
      <c r="M1031" s="2">
        <v>470</v>
      </c>
    </row>
    <row r="1032" spans="1:13" ht="12.75">
      <c r="A1032" s="131"/>
      <c r="B1032" s="323">
        <v>1650</v>
      </c>
      <c r="C1032" s="131" t="s">
        <v>418</v>
      </c>
      <c r="D1032" s="35" t="s">
        <v>717</v>
      </c>
      <c r="E1032" s="131" t="s">
        <v>419</v>
      </c>
      <c r="F1032" s="140" t="s">
        <v>724</v>
      </c>
      <c r="G1032" s="386" t="s">
        <v>114</v>
      </c>
      <c r="H1032" s="6">
        <f t="shared" si="47"/>
        <v>-39775</v>
      </c>
      <c r="I1032" s="23">
        <f t="shared" si="48"/>
        <v>3.5106382978723403</v>
      </c>
      <c r="J1032" s="134"/>
      <c r="K1032" s="134" t="s">
        <v>604</v>
      </c>
      <c r="L1032" s="134"/>
      <c r="M1032" s="2">
        <v>470</v>
      </c>
    </row>
    <row r="1033" spans="1:13" ht="12.75">
      <c r="A1033" s="131"/>
      <c r="B1033" s="323">
        <v>1450</v>
      </c>
      <c r="C1033" s="131" t="s">
        <v>418</v>
      </c>
      <c r="D1033" s="35" t="s">
        <v>717</v>
      </c>
      <c r="E1033" s="131" t="s">
        <v>419</v>
      </c>
      <c r="F1033" s="140" t="s">
        <v>724</v>
      </c>
      <c r="G1033" s="386" t="s">
        <v>162</v>
      </c>
      <c r="H1033" s="6">
        <f t="shared" si="47"/>
        <v>-41225</v>
      </c>
      <c r="I1033" s="23">
        <f t="shared" si="48"/>
        <v>3.0851063829787235</v>
      </c>
      <c r="J1033" s="134"/>
      <c r="K1033" s="134" t="s">
        <v>604</v>
      </c>
      <c r="L1033" s="134"/>
      <c r="M1033" s="2">
        <v>470</v>
      </c>
    </row>
    <row r="1034" spans="1:13" ht="12.75">
      <c r="A1034" s="131"/>
      <c r="B1034" s="323">
        <v>1200</v>
      </c>
      <c r="C1034" s="131" t="s">
        <v>418</v>
      </c>
      <c r="D1034" s="35" t="s">
        <v>717</v>
      </c>
      <c r="E1034" s="131" t="s">
        <v>419</v>
      </c>
      <c r="F1034" s="140" t="s">
        <v>724</v>
      </c>
      <c r="G1034" s="386" t="s">
        <v>153</v>
      </c>
      <c r="H1034" s="6">
        <f t="shared" si="47"/>
        <v>-42425</v>
      </c>
      <c r="I1034" s="23">
        <f t="shared" si="48"/>
        <v>2.5531914893617023</v>
      </c>
      <c r="J1034" s="134"/>
      <c r="K1034" s="134" t="s">
        <v>604</v>
      </c>
      <c r="L1034" s="134"/>
      <c r="M1034" s="2">
        <v>470</v>
      </c>
    </row>
    <row r="1035" spans="1:13" ht="12.75">
      <c r="A1035" s="131"/>
      <c r="B1035" s="323">
        <v>1300</v>
      </c>
      <c r="C1035" s="131" t="s">
        <v>418</v>
      </c>
      <c r="D1035" s="35" t="s">
        <v>717</v>
      </c>
      <c r="E1035" s="131" t="s">
        <v>419</v>
      </c>
      <c r="F1035" s="140" t="s">
        <v>724</v>
      </c>
      <c r="G1035" s="386" t="s">
        <v>172</v>
      </c>
      <c r="H1035" s="6">
        <f t="shared" si="47"/>
        <v>-43725</v>
      </c>
      <c r="I1035" s="23">
        <f t="shared" si="48"/>
        <v>2.765957446808511</v>
      </c>
      <c r="J1035" s="134"/>
      <c r="K1035" s="134" t="s">
        <v>604</v>
      </c>
      <c r="L1035" s="134"/>
      <c r="M1035" s="2">
        <v>470</v>
      </c>
    </row>
    <row r="1036" spans="1:13" ht="12.75">
      <c r="A1036" s="131"/>
      <c r="B1036" s="323">
        <v>1000</v>
      </c>
      <c r="C1036" s="131" t="s">
        <v>418</v>
      </c>
      <c r="D1036" s="35" t="s">
        <v>717</v>
      </c>
      <c r="E1036" s="131" t="s">
        <v>419</v>
      </c>
      <c r="F1036" s="140" t="s">
        <v>724</v>
      </c>
      <c r="G1036" s="386" t="s">
        <v>231</v>
      </c>
      <c r="H1036" s="6">
        <f t="shared" si="47"/>
        <v>-44725</v>
      </c>
      <c r="I1036" s="23">
        <f t="shared" si="48"/>
        <v>2.127659574468085</v>
      </c>
      <c r="J1036" s="134"/>
      <c r="K1036" s="134" t="s">
        <v>604</v>
      </c>
      <c r="L1036" s="134"/>
      <c r="M1036" s="2">
        <v>470</v>
      </c>
    </row>
    <row r="1037" spans="1:13" ht="12.75">
      <c r="A1037" s="131"/>
      <c r="B1037" s="323">
        <v>1450</v>
      </c>
      <c r="C1037" s="131" t="s">
        <v>418</v>
      </c>
      <c r="D1037" s="35" t="s">
        <v>717</v>
      </c>
      <c r="E1037" s="131" t="s">
        <v>419</v>
      </c>
      <c r="F1037" s="140" t="s">
        <v>724</v>
      </c>
      <c r="G1037" s="386" t="s">
        <v>212</v>
      </c>
      <c r="H1037" s="6">
        <f t="shared" si="47"/>
        <v>-46175</v>
      </c>
      <c r="I1037" s="23">
        <f t="shared" si="48"/>
        <v>3.0851063829787235</v>
      </c>
      <c r="J1037" s="134"/>
      <c r="K1037" s="134" t="s">
        <v>604</v>
      </c>
      <c r="L1037" s="134"/>
      <c r="M1037" s="2">
        <v>470</v>
      </c>
    </row>
    <row r="1038" spans="1:13" ht="12.75">
      <c r="A1038" s="131"/>
      <c r="B1038" s="323">
        <v>1500</v>
      </c>
      <c r="C1038" s="131" t="s">
        <v>418</v>
      </c>
      <c r="D1038" s="35" t="s">
        <v>717</v>
      </c>
      <c r="E1038" s="131" t="s">
        <v>419</v>
      </c>
      <c r="F1038" s="140" t="s">
        <v>724</v>
      </c>
      <c r="G1038" s="386" t="s">
        <v>217</v>
      </c>
      <c r="H1038" s="6">
        <f t="shared" si="47"/>
        <v>-47675</v>
      </c>
      <c r="I1038" s="23">
        <f t="shared" si="48"/>
        <v>3.1914893617021276</v>
      </c>
      <c r="J1038" s="134"/>
      <c r="K1038" s="134" t="s">
        <v>604</v>
      </c>
      <c r="L1038" s="134"/>
      <c r="M1038" s="2">
        <v>470</v>
      </c>
    </row>
    <row r="1039" spans="1:13" ht="12.75">
      <c r="A1039" s="131"/>
      <c r="B1039" s="323">
        <v>1100</v>
      </c>
      <c r="C1039" s="131" t="s">
        <v>418</v>
      </c>
      <c r="D1039" s="35" t="s">
        <v>717</v>
      </c>
      <c r="E1039" s="131" t="s">
        <v>419</v>
      </c>
      <c r="F1039" s="140" t="s">
        <v>724</v>
      </c>
      <c r="G1039" s="386" t="s">
        <v>224</v>
      </c>
      <c r="H1039" s="6">
        <f t="shared" si="47"/>
        <v>-48775</v>
      </c>
      <c r="I1039" s="23">
        <f t="shared" si="48"/>
        <v>2.3404255319148937</v>
      </c>
      <c r="J1039" s="134"/>
      <c r="K1039" s="134" t="s">
        <v>604</v>
      </c>
      <c r="L1039" s="134"/>
      <c r="M1039" s="2">
        <v>470</v>
      </c>
    </row>
    <row r="1040" spans="1:13" ht="12.75">
      <c r="A1040" s="131"/>
      <c r="B1040" s="323">
        <v>1750</v>
      </c>
      <c r="C1040" s="131" t="s">
        <v>418</v>
      </c>
      <c r="D1040" s="35" t="s">
        <v>717</v>
      </c>
      <c r="E1040" s="131" t="s">
        <v>419</v>
      </c>
      <c r="F1040" s="140" t="s">
        <v>724</v>
      </c>
      <c r="G1040" s="386" t="s">
        <v>239</v>
      </c>
      <c r="H1040" s="6">
        <f t="shared" si="47"/>
        <v>-50525</v>
      </c>
      <c r="I1040" s="23">
        <f t="shared" si="48"/>
        <v>3.723404255319149</v>
      </c>
      <c r="J1040" s="134"/>
      <c r="K1040" s="134" t="s">
        <v>604</v>
      </c>
      <c r="L1040" s="134"/>
      <c r="M1040" s="2">
        <v>470</v>
      </c>
    </row>
    <row r="1041" spans="1:13" ht="12.75">
      <c r="A1041" s="131"/>
      <c r="B1041" s="323">
        <v>1200</v>
      </c>
      <c r="C1041" s="131" t="s">
        <v>418</v>
      </c>
      <c r="D1041" s="35" t="s">
        <v>717</v>
      </c>
      <c r="E1041" s="131" t="s">
        <v>419</v>
      </c>
      <c r="F1041" s="140" t="s">
        <v>724</v>
      </c>
      <c r="G1041" s="386" t="s">
        <v>242</v>
      </c>
      <c r="H1041" s="6">
        <f t="shared" si="47"/>
        <v>-51725</v>
      </c>
      <c r="I1041" s="23">
        <f t="shared" si="48"/>
        <v>2.5531914893617023</v>
      </c>
      <c r="J1041" s="134"/>
      <c r="K1041" s="134" t="s">
        <v>604</v>
      </c>
      <c r="L1041" s="134"/>
      <c r="M1041" s="2">
        <v>470</v>
      </c>
    </row>
    <row r="1042" spans="1:13" ht="12.75">
      <c r="A1042" s="131"/>
      <c r="B1042" s="323">
        <v>1000</v>
      </c>
      <c r="C1042" s="131" t="s">
        <v>418</v>
      </c>
      <c r="D1042" s="35" t="s">
        <v>717</v>
      </c>
      <c r="E1042" s="131" t="s">
        <v>419</v>
      </c>
      <c r="F1042" s="140" t="s">
        <v>725</v>
      </c>
      <c r="G1042" s="386" t="s">
        <v>271</v>
      </c>
      <c r="H1042" s="6">
        <f t="shared" si="47"/>
        <v>-52725</v>
      </c>
      <c r="I1042" s="23">
        <f t="shared" si="48"/>
        <v>2.127659574468085</v>
      </c>
      <c r="J1042" s="134"/>
      <c r="K1042" s="134" t="s">
        <v>604</v>
      </c>
      <c r="L1042" s="134"/>
      <c r="M1042" s="2">
        <v>470</v>
      </c>
    </row>
    <row r="1043" spans="1:13" ht="12.75">
      <c r="A1043" s="131"/>
      <c r="B1043" s="323">
        <v>1600</v>
      </c>
      <c r="C1043" s="131" t="s">
        <v>418</v>
      </c>
      <c r="D1043" s="35" t="s">
        <v>717</v>
      </c>
      <c r="E1043" s="131" t="s">
        <v>419</v>
      </c>
      <c r="F1043" s="140" t="s">
        <v>724</v>
      </c>
      <c r="G1043" s="386" t="s">
        <v>272</v>
      </c>
      <c r="H1043" s="6">
        <f t="shared" si="47"/>
        <v>-54325</v>
      </c>
      <c r="I1043" s="23">
        <f t="shared" si="48"/>
        <v>3.404255319148936</v>
      </c>
      <c r="J1043" s="134"/>
      <c r="K1043" s="134" t="s">
        <v>604</v>
      </c>
      <c r="L1043" s="134"/>
      <c r="M1043" s="2">
        <v>470</v>
      </c>
    </row>
    <row r="1044" spans="1:13" ht="12.75">
      <c r="A1044" s="131"/>
      <c r="B1044" s="323">
        <v>1300</v>
      </c>
      <c r="C1044" s="131" t="s">
        <v>418</v>
      </c>
      <c r="D1044" s="35" t="s">
        <v>717</v>
      </c>
      <c r="E1044" s="131" t="s">
        <v>419</v>
      </c>
      <c r="F1044" s="140" t="s">
        <v>724</v>
      </c>
      <c r="G1044" s="386" t="s">
        <v>265</v>
      </c>
      <c r="H1044" s="6">
        <f t="shared" si="47"/>
        <v>-55625</v>
      </c>
      <c r="I1044" s="23">
        <f t="shared" si="48"/>
        <v>2.765957446808511</v>
      </c>
      <c r="J1044" s="134"/>
      <c r="K1044" s="134" t="s">
        <v>604</v>
      </c>
      <c r="L1044" s="134"/>
      <c r="M1044" s="2">
        <v>470</v>
      </c>
    </row>
    <row r="1045" spans="1:13" ht="12.75">
      <c r="A1045" s="131"/>
      <c r="B1045" s="323">
        <v>1200</v>
      </c>
      <c r="C1045" s="131" t="s">
        <v>418</v>
      </c>
      <c r="D1045" s="35" t="s">
        <v>717</v>
      </c>
      <c r="E1045" s="131" t="s">
        <v>419</v>
      </c>
      <c r="F1045" s="140" t="s">
        <v>724</v>
      </c>
      <c r="G1045" s="386" t="s">
        <v>273</v>
      </c>
      <c r="H1045" s="6">
        <f t="shared" si="47"/>
        <v>-56825</v>
      </c>
      <c r="I1045" s="23">
        <f>+B1045/M1045</f>
        <v>2.5531914893617023</v>
      </c>
      <c r="J1045" s="134"/>
      <c r="K1045" s="134" t="s">
        <v>604</v>
      </c>
      <c r="L1045" s="134"/>
      <c r="M1045" s="2">
        <v>470</v>
      </c>
    </row>
    <row r="1046" spans="1:13" ht="12.75">
      <c r="A1046" s="131"/>
      <c r="B1046" s="323">
        <v>1500</v>
      </c>
      <c r="C1046" s="131" t="s">
        <v>418</v>
      </c>
      <c r="D1046" s="35" t="s">
        <v>717</v>
      </c>
      <c r="E1046" s="131" t="s">
        <v>419</v>
      </c>
      <c r="F1046" s="140" t="s">
        <v>724</v>
      </c>
      <c r="G1046" s="386" t="s">
        <v>274</v>
      </c>
      <c r="H1046" s="6">
        <f t="shared" si="47"/>
        <v>-58325</v>
      </c>
      <c r="I1046" s="23">
        <f aca="true" t="shared" si="49" ref="I1046:I1058">+B1046/M1046</f>
        <v>3.1914893617021276</v>
      </c>
      <c r="J1046" s="134"/>
      <c r="K1046" s="134" t="s">
        <v>604</v>
      </c>
      <c r="L1046" s="134"/>
      <c r="M1046" s="2">
        <v>470</v>
      </c>
    </row>
    <row r="1047" spans="1:13" ht="12.75">
      <c r="A1047" s="131"/>
      <c r="B1047" s="323">
        <v>1250</v>
      </c>
      <c r="C1047" s="131" t="s">
        <v>418</v>
      </c>
      <c r="D1047" s="35" t="s">
        <v>717</v>
      </c>
      <c r="E1047" s="131" t="s">
        <v>419</v>
      </c>
      <c r="F1047" s="140" t="s">
        <v>724</v>
      </c>
      <c r="G1047" s="386" t="s">
        <v>142</v>
      </c>
      <c r="H1047" s="6">
        <f t="shared" si="47"/>
        <v>-59575</v>
      </c>
      <c r="I1047" s="23">
        <f t="shared" si="49"/>
        <v>2.6595744680851063</v>
      </c>
      <c r="J1047" s="134"/>
      <c r="K1047" s="134" t="s">
        <v>604</v>
      </c>
      <c r="L1047" s="134"/>
      <c r="M1047" s="2">
        <v>470</v>
      </c>
    </row>
    <row r="1048" spans="1:13" ht="12.75">
      <c r="A1048" s="131"/>
      <c r="B1048" s="323">
        <v>1700</v>
      </c>
      <c r="C1048" s="131" t="s">
        <v>418</v>
      </c>
      <c r="D1048" s="35" t="s">
        <v>717</v>
      </c>
      <c r="E1048" s="131" t="s">
        <v>419</v>
      </c>
      <c r="F1048" s="140" t="s">
        <v>724</v>
      </c>
      <c r="G1048" s="386" t="s">
        <v>268</v>
      </c>
      <c r="H1048" s="6">
        <f t="shared" si="47"/>
        <v>-61275</v>
      </c>
      <c r="I1048" s="23">
        <f t="shared" si="49"/>
        <v>3.617021276595745</v>
      </c>
      <c r="J1048" s="134"/>
      <c r="K1048" s="134" t="s">
        <v>604</v>
      </c>
      <c r="L1048" s="134"/>
      <c r="M1048" s="2">
        <v>470</v>
      </c>
    </row>
    <row r="1049" spans="2:13" ht="12.75">
      <c r="B1049" s="362">
        <v>2000</v>
      </c>
      <c r="C1049" s="14" t="s">
        <v>418</v>
      </c>
      <c r="D1049" s="14" t="s">
        <v>717</v>
      </c>
      <c r="E1049" s="14" t="s">
        <v>419</v>
      </c>
      <c r="F1049" s="30" t="s">
        <v>726</v>
      </c>
      <c r="G1049" s="61" t="s">
        <v>38</v>
      </c>
      <c r="H1049" s="6">
        <f t="shared" si="47"/>
        <v>-63275</v>
      </c>
      <c r="I1049" s="23">
        <f t="shared" si="49"/>
        <v>4.25531914893617</v>
      </c>
      <c r="K1049" t="s">
        <v>710</v>
      </c>
      <c r="M1049" s="2">
        <v>470</v>
      </c>
    </row>
    <row r="1050" spans="2:13" ht="12.75">
      <c r="B1050" s="362">
        <v>1500</v>
      </c>
      <c r="C1050" s="14" t="s">
        <v>418</v>
      </c>
      <c r="D1050" s="14" t="s">
        <v>717</v>
      </c>
      <c r="E1050" s="14" t="s">
        <v>419</v>
      </c>
      <c r="F1050" s="30" t="s">
        <v>726</v>
      </c>
      <c r="G1050" s="61" t="s">
        <v>91</v>
      </c>
      <c r="H1050" s="6">
        <f t="shared" si="47"/>
        <v>-64775</v>
      </c>
      <c r="I1050" s="23">
        <f t="shared" si="49"/>
        <v>3.1914893617021276</v>
      </c>
      <c r="K1050" t="s">
        <v>710</v>
      </c>
      <c r="M1050" s="2">
        <v>470</v>
      </c>
    </row>
    <row r="1051" spans="2:13" ht="12.75">
      <c r="B1051" s="362">
        <v>800</v>
      </c>
      <c r="C1051" s="14" t="s">
        <v>418</v>
      </c>
      <c r="D1051" s="14" t="s">
        <v>717</v>
      </c>
      <c r="E1051" s="14" t="s">
        <v>419</v>
      </c>
      <c r="F1051" s="30" t="s">
        <v>726</v>
      </c>
      <c r="G1051" s="124" t="s">
        <v>93</v>
      </c>
      <c r="H1051" s="6">
        <f t="shared" si="47"/>
        <v>-65575</v>
      </c>
      <c r="I1051" s="23">
        <f t="shared" si="49"/>
        <v>1.702127659574468</v>
      </c>
      <c r="K1051" t="s">
        <v>710</v>
      </c>
      <c r="M1051" s="2">
        <v>470</v>
      </c>
    </row>
    <row r="1052" spans="2:13" ht="12.75">
      <c r="B1052" s="362">
        <v>1000</v>
      </c>
      <c r="C1052" s="14" t="s">
        <v>418</v>
      </c>
      <c r="D1052" s="14" t="s">
        <v>717</v>
      </c>
      <c r="E1052" s="14" t="s">
        <v>419</v>
      </c>
      <c r="F1052" s="30" t="s">
        <v>726</v>
      </c>
      <c r="G1052" s="124" t="s">
        <v>95</v>
      </c>
      <c r="H1052" s="6">
        <f t="shared" si="47"/>
        <v>-66575</v>
      </c>
      <c r="I1052" s="23">
        <f t="shared" si="49"/>
        <v>2.127659574468085</v>
      </c>
      <c r="K1052" t="s">
        <v>710</v>
      </c>
      <c r="M1052" s="2">
        <v>470</v>
      </c>
    </row>
    <row r="1053" spans="2:13" ht="12.75">
      <c r="B1053" s="362">
        <v>1500</v>
      </c>
      <c r="C1053" s="14" t="s">
        <v>418</v>
      </c>
      <c r="D1053" s="14" t="s">
        <v>717</v>
      </c>
      <c r="E1053" s="14" t="s">
        <v>419</v>
      </c>
      <c r="F1053" s="30" t="s">
        <v>726</v>
      </c>
      <c r="G1053" s="124" t="s">
        <v>109</v>
      </c>
      <c r="H1053" s="6">
        <f t="shared" si="47"/>
        <v>-68075</v>
      </c>
      <c r="I1053" s="23">
        <f>+B1053/M1053</f>
        <v>3.1914893617021276</v>
      </c>
      <c r="K1053" t="s">
        <v>710</v>
      </c>
      <c r="M1053" s="2">
        <v>470</v>
      </c>
    </row>
    <row r="1054" spans="2:13" ht="12.75">
      <c r="B1054" s="362">
        <v>1000</v>
      </c>
      <c r="C1054" s="14" t="s">
        <v>418</v>
      </c>
      <c r="D1054" s="14" t="s">
        <v>717</v>
      </c>
      <c r="E1054" s="14" t="s">
        <v>419</v>
      </c>
      <c r="F1054" s="30" t="s">
        <v>726</v>
      </c>
      <c r="G1054" s="61" t="s">
        <v>112</v>
      </c>
      <c r="H1054" s="6">
        <f t="shared" si="47"/>
        <v>-69075</v>
      </c>
      <c r="I1054" s="23">
        <f t="shared" si="49"/>
        <v>2.127659574468085</v>
      </c>
      <c r="K1054" t="s">
        <v>710</v>
      </c>
      <c r="M1054" s="2">
        <v>470</v>
      </c>
    </row>
    <row r="1055" spans="2:13" ht="12.75">
      <c r="B1055" s="362">
        <v>600</v>
      </c>
      <c r="C1055" s="14" t="s">
        <v>418</v>
      </c>
      <c r="D1055" s="14" t="s">
        <v>717</v>
      </c>
      <c r="E1055" s="14" t="s">
        <v>419</v>
      </c>
      <c r="F1055" s="30" t="s">
        <v>726</v>
      </c>
      <c r="G1055" s="61" t="s">
        <v>114</v>
      </c>
      <c r="H1055" s="6">
        <f t="shared" si="47"/>
        <v>-69675</v>
      </c>
      <c r="I1055" s="23">
        <f t="shared" si="49"/>
        <v>1.2765957446808511</v>
      </c>
      <c r="K1055" t="s">
        <v>710</v>
      </c>
      <c r="M1055" s="2">
        <v>470</v>
      </c>
    </row>
    <row r="1056" spans="2:13" ht="12.75">
      <c r="B1056" s="362">
        <v>1100</v>
      </c>
      <c r="C1056" s="14" t="s">
        <v>418</v>
      </c>
      <c r="D1056" s="14" t="s">
        <v>717</v>
      </c>
      <c r="E1056" s="14" t="s">
        <v>419</v>
      </c>
      <c r="F1056" s="30" t="s">
        <v>726</v>
      </c>
      <c r="G1056" s="61" t="s">
        <v>162</v>
      </c>
      <c r="H1056" s="6">
        <f t="shared" si="47"/>
        <v>-70775</v>
      </c>
      <c r="I1056" s="23">
        <f t="shared" si="49"/>
        <v>2.3404255319148937</v>
      </c>
      <c r="K1056" t="s">
        <v>710</v>
      </c>
      <c r="M1056" s="2">
        <v>470</v>
      </c>
    </row>
    <row r="1057" spans="2:13" ht="12.75">
      <c r="B1057" s="362">
        <v>800</v>
      </c>
      <c r="C1057" s="14" t="s">
        <v>418</v>
      </c>
      <c r="D1057" s="1" t="s">
        <v>717</v>
      </c>
      <c r="E1057" s="14" t="s">
        <v>419</v>
      </c>
      <c r="F1057" s="30" t="s">
        <v>726</v>
      </c>
      <c r="G1057" s="61" t="s">
        <v>153</v>
      </c>
      <c r="H1057" s="6">
        <f t="shared" si="47"/>
        <v>-71575</v>
      </c>
      <c r="I1057" s="23">
        <f t="shared" si="49"/>
        <v>1.702127659574468</v>
      </c>
      <c r="K1057" t="s">
        <v>710</v>
      </c>
      <c r="M1057" s="2">
        <v>470</v>
      </c>
    </row>
    <row r="1058" spans="2:13" ht="12.75">
      <c r="B1058" s="362">
        <v>800</v>
      </c>
      <c r="C1058" s="14" t="s">
        <v>418</v>
      </c>
      <c r="D1058" s="1" t="s">
        <v>717</v>
      </c>
      <c r="E1058" s="14" t="s">
        <v>419</v>
      </c>
      <c r="F1058" s="30" t="s">
        <v>726</v>
      </c>
      <c r="G1058" s="61" t="s">
        <v>172</v>
      </c>
      <c r="H1058" s="6">
        <f t="shared" si="47"/>
        <v>-72375</v>
      </c>
      <c r="I1058" s="23">
        <f t="shared" si="49"/>
        <v>1.702127659574468</v>
      </c>
      <c r="K1058" t="s">
        <v>710</v>
      </c>
      <c r="M1058" s="2">
        <v>470</v>
      </c>
    </row>
    <row r="1059" spans="2:13" ht="12.75">
      <c r="B1059" s="362">
        <v>800</v>
      </c>
      <c r="C1059" s="14" t="s">
        <v>418</v>
      </c>
      <c r="D1059" s="1" t="s">
        <v>717</v>
      </c>
      <c r="E1059" s="14" t="s">
        <v>419</v>
      </c>
      <c r="F1059" s="30" t="s">
        <v>726</v>
      </c>
      <c r="G1059" s="61" t="s">
        <v>231</v>
      </c>
      <c r="H1059" s="6">
        <f t="shared" si="47"/>
        <v>-73175</v>
      </c>
      <c r="I1059" s="23">
        <f>+B1059/M1059</f>
        <v>1.702127659574468</v>
      </c>
      <c r="K1059" t="s">
        <v>710</v>
      </c>
      <c r="M1059" s="2">
        <v>470</v>
      </c>
    </row>
    <row r="1060" spans="2:13" ht="12.75">
      <c r="B1060" s="362">
        <v>1000</v>
      </c>
      <c r="C1060" s="14" t="s">
        <v>418</v>
      </c>
      <c r="D1060" s="1" t="s">
        <v>717</v>
      </c>
      <c r="E1060" s="14" t="s">
        <v>419</v>
      </c>
      <c r="F1060" s="30" t="s">
        <v>726</v>
      </c>
      <c r="G1060" s="61" t="s">
        <v>212</v>
      </c>
      <c r="H1060" s="6">
        <f t="shared" si="47"/>
        <v>-74175</v>
      </c>
      <c r="I1060" s="23">
        <f aca="true" t="shared" si="50" ref="I1060:I1066">+B1060/M1060</f>
        <v>2.127659574468085</v>
      </c>
      <c r="K1060" t="s">
        <v>710</v>
      </c>
      <c r="M1060" s="2">
        <v>470</v>
      </c>
    </row>
    <row r="1061" spans="2:13" ht="12.75">
      <c r="B1061" s="362">
        <v>800</v>
      </c>
      <c r="C1061" s="14" t="s">
        <v>418</v>
      </c>
      <c r="D1061" s="1" t="s">
        <v>717</v>
      </c>
      <c r="E1061" s="14" t="s">
        <v>419</v>
      </c>
      <c r="F1061" s="30" t="s">
        <v>726</v>
      </c>
      <c r="G1061" s="61" t="s">
        <v>217</v>
      </c>
      <c r="H1061" s="6">
        <f t="shared" si="47"/>
        <v>-74975</v>
      </c>
      <c r="I1061" s="23">
        <f t="shared" si="50"/>
        <v>1.702127659574468</v>
      </c>
      <c r="K1061" t="s">
        <v>710</v>
      </c>
      <c r="M1061" s="2">
        <v>470</v>
      </c>
    </row>
    <row r="1062" spans="2:13" ht="12.75">
      <c r="B1062" s="362">
        <v>1000</v>
      </c>
      <c r="C1062" s="14" t="s">
        <v>418</v>
      </c>
      <c r="D1062" s="1" t="s">
        <v>717</v>
      </c>
      <c r="E1062" s="14" t="s">
        <v>419</v>
      </c>
      <c r="F1062" s="30" t="s">
        <v>726</v>
      </c>
      <c r="G1062" s="61" t="s">
        <v>224</v>
      </c>
      <c r="H1062" s="6">
        <f t="shared" si="47"/>
        <v>-75975</v>
      </c>
      <c r="I1062" s="23">
        <f t="shared" si="50"/>
        <v>2.127659574468085</v>
      </c>
      <c r="K1062" t="s">
        <v>710</v>
      </c>
      <c r="M1062" s="2">
        <v>470</v>
      </c>
    </row>
    <row r="1063" spans="2:13" ht="12.75">
      <c r="B1063" s="362">
        <v>1000</v>
      </c>
      <c r="C1063" s="14" t="s">
        <v>418</v>
      </c>
      <c r="D1063" s="1" t="s">
        <v>717</v>
      </c>
      <c r="E1063" s="14" t="s">
        <v>419</v>
      </c>
      <c r="F1063" s="30" t="s">
        <v>726</v>
      </c>
      <c r="G1063" s="61" t="s">
        <v>239</v>
      </c>
      <c r="H1063" s="6">
        <f t="shared" si="47"/>
        <v>-76975</v>
      </c>
      <c r="I1063" s="23">
        <f t="shared" si="50"/>
        <v>2.127659574468085</v>
      </c>
      <c r="K1063" t="s">
        <v>710</v>
      </c>
      <c r="M1063" s="2">
        <v>470</v>
      </c>
    </row>
    <row r="1064" spans="2:13" ht="12.75">
      <c r="B1064" s="362">
        <v>1000</v>
      </c>
      <c r="C1064" s="14" t="s">
        <v>418</v>
      </c>
      <c r="D1064" s="1" t="s">
        <v>717</v>
      </c>
      <c r="E1064" s="14" t="s">
        <v>419</v>
      </c>
      <c r="F1064" s="30" t="s">
        <v>726</v>
      </c>
      <c r="G1064" s="61" t="s">
        <v>265</v>
      </c>
      <c r="H1064" s="6">
        <f t="shared" si="47"/>
        <v>-77975</v>
      </c>
      <c r="I1064" s="23">
        <f t="shared" si="50"/>
        <v>2.127659574468085</v>
      </c>
      <c r="K1064" t="s">
        <v>710</v>
      </c>
      <c r="M1064" s="2">
        <v>470</v>
      </c>
    </row>
    <row r="1065" spans="2:13" ht="12.75">
      <c r="B1065" s="362">
        <v>800</v>
      </c>
      <c r="C1065" s="14" t="s">
        <v>418</v>
      </c>
      <c r="D1065" s="1" t="s">
        <v>717</v>
      </c>
      <c r="E1065" s="14" t="s">
        <v>419</v>
      </c>
      <c r="F1065" s="30" t="s">
        <v>726</v>
      </c>
      <c r="G1065" s="61" t="s">
        <v>274</v>
      </c>
      <c r="H1065" s="6">
        <f t="shared" si="47"/>
        <v>-78775</v>
      </c>
      <c r="I1065" s="23">
        <f t="shared" si="50"/>
        <v>1.702127659574468</v>
      </c>
      <c r="K1065" t="s">
        <v>710</v>
      </c>
      <c r="M1065" s="2">
        <v>470</v>
      </c>
    </row>
    <row r="1066" spans="2:13" ht="12.75">
      <c r="B1066" s="362">
        <v>800</v>
      </c>
      <c r="C1066" s="14" t="s">
        <v>418</v>
      </c>
      <c r="D1066" s="1" t="s">
        <v>717</v>
      </c>
      <c r="E1066" s="14" t="s">
        <v>419</v>
      </c>
      <c r="F1066" s="30" t="s">
        <v>726</v>
      </c>
      <c r="G1066" s="61" t="s">
        <v>142</v>
      </c>
      <c r="H1066" s="6">
        <f aca="true" t="shared" si="51" ref="H1066:H1118">H1065-B1066</f>
        <v>-79575</v>
      </c>
      <c r="I1066" s="23">
        <f t="shared" si="50"/>
        <v>1.702127659574468</v>
      </c>
      <c r="K1066" t="s">
        <v>710</v>
      </c>
      <c r="M1066" s="2">
        <v>470</v>
      </c>
    </row>
    <row r="1067" spans="2:13" ht="12.75">
      <c r="B1067" s="362">
        <v>1200</v>
      </c>
      <c r="C1067" s="14" t="s">
        <v>418</v>
      </c>
      <c r="D1067" s="1" t="s">
        <v>717</v>
      </c>
      <c r="E1067" s="14" t="s">
        <v>419</v>
      </c>
      <c r="F1067" s="30" t="s">
        <v>726</v>
      </c>
      <c r="G1067" s="61" t="s">
        <v>268</v>
      </c>
      <c r="H1067" s="6">
        <f t="shared" si="51"/>
        <v>-80775</v>
      </c>
      <c r="I1067" s="23">
        <f>+B1067/M1067</f>
        <v>2.5531914893617023</v>
      </c>
      <c r="K1067" t="s">
        <v>710</v>
      </c>
      <c r="M1067" s="2">
        <v>470</v>
      </c>
    </row>
    <row r="1068" spans="2:13" ht="12.75">
      <c r="B1068" s="362">
        <v>3000</v>
      </c>
      <c r="C1068" s="14" t="s">
        <v>418</v>
      </c>
      <c r="D1068" s="1" t="s">
        <v>717</v>
      </c>
      <c r="E1068" s="14" t="s">
        <v>419</v>
      </c>
      <c r="F1068" s="30" t="s">
        <v>726</v>
      </c>
      <c r="G1068" s="61" t="s">
        <v>268</v>
      </c>
      <c r="H1068" s="6">
        <f t="shared" si="51"/>
        <v>-83775</v>
      </c>
      <c r="I1068" s="23">
        <f aca="true" t="shared" si="52" ref="I1068:I1076">+B1068/M1068</f>
        <v>6.382978723404255</v>
      </c>
      <c r="K1068" t="s">
        <v>710</v>
      </c>
      <c r="M1068" s="2">
        <v>470</v>
      </c>
    </row>
    <row r="1069" spans="2:13" ht="12.75">
      <c r="B1069" s="362">
        <v>1850</v>
      </c>
      <c r="C1069" s="14" t="s">
        <v>418</v>
      </c>
      <c r="D1069" s="14" t="s">
        <v>717</v>
      </c>
      <c r="E1069" s="14" t="s">
        <v>419</v>
      </c>
      <c r="F1069" s="27" t="s">
        <v>727</v>
      </c>
      <c r="G1069" s="98" t="s">
        <v>38</v>
      </c>
      <c r="H1069" s="6">
        <f t="shared" si="51"/>
        <v>-85625</v>
      </c>
      <c r="I1069" s="23">
        <f t="shared" si="52"/>
        <v>3.9361702127659575</v>
      </c>
      <c r="K1069" t="s">
        <v>728</v>
      </c>
      <c r="M1069" s="2">
        <v>470</v>
      </c>
    </row>
    <row r="1070" spans="1:13" ht="12.75">
      <c r="A1070" s="14"/>
      <c r="B1070" s="362">
        <v>1900</v>
      </c>
      <c r="C1070" s="14" t="s">
        <v>418</v>
      </c>
      <c r="D1070" s="14" t="s">
        <v>717</v>
      </c>
      <c r="E1070" s="14" t="s">
        <v>419</v>
      </c>
      <c r="F1070" s="27" t="s">
        <v>727</v>
      </c>
      <c r="G1070" s="98" t="s">
        <v>42</v>
      </c>
      <c r="H1070" s="6">
        <f t="shared" si="51"/>
        <v>-87525</v>
      </c>
      <c r="I1070" s="23">
        <f t="shared" si="52"/>
        <v>4.042553191489362</v>
      </c>
      <c r="J1070" s="17"/>
      <c r="K1070" t="s">
        <v>728</v>
      </c>
      <c r="L1070" s="17"/>
      <c r="M1070" s="2">
        <v>470</v>
      </c>
    </row>
    <row r="1071" spans="2:13" ht="12.75">
      <c r="B1071" s="323">
        <v>1000</v>
      </c>
      <c r="C1071" s="14" t="s">
        <v>418</v>
      </c>
      <c r="D1071" s="14" t="s">
        <v>717</v>
      </c>
      <c r="E1071" s="1" t="s">
        <v>419</v>
      </c>
      <c r="F1071" s="27" t="s">
        <v>727</v>
      </c>
      <c r="G1071" s="61" t="s">
        <v>49</v>
      </c>
      <c r="H1071" s="6">
        <f t="shared" si="51"/>
        <v>-88525</v>
      </c>
      <c r="I1071" s="23">
        <f t="shared" si="52"/>
        <v>2.127659574468085</v>
      </c>
      <c r="K1071" t="s">
        <v>728</v>
      </c>
      <c r="M1071" s="2">
        <v>470</v>
      </c>
    </row>
    <row r="1072" spans="2:13" ht="12.75">
      <c r="B1072" s="323">
        <v>1500</v>
      </c>
      <c r="C1072" s="1" t="s">
        <v>418</v>
      </c>
      <c r="D1072" s="14" t="s">
        <v>717</v>
      </c>
      <c r="E1072" s="1" t="s">
        <v>419</v>
      </c>
      <c r="F1072" s="27" t="s">
        <v>727</v>
      </c>
      <c r="G1072" s="61" t="s">
        <v>534</v>
      </c>
      <c r="H1072" s="6">
        <f t="shared" si="51"/>
        <v>-90025</v>
      </c>
      <c r="I1072" s="23">
        <f t="shared" si="52"/>
        <v>3.1914893617021276</v>
      </c>
      <c r="K1072" t="s">
        <v>728</v>
      </c>
      <c r="M1072" s="2">
        <v>470</v>
      </c>
    </row>
    <row r="1073" spans="2:13" ht="12.75">
      <c r="B1073" s="323">
        <v>1900</v>
      </c>
      <c r="C1073" s="1" t="s">
        <v>418</v>
      </c>
      <c r="D1073" s="14" t="s">
        <v>717</v>
      </c>
      <c r="E1073" s="1" t="s">
        <v>419</v>
      </c>
      <c r="F1073" s="27" t="s">
        <v>727</v>
      </c>
      <c r="G1073" s="61" t="s">
        <v>91</v>
      </c>
      <c r="H1073" s="6">
        <f t="shared" si="51"/>
        <v>-91925</v>
      </c>
      <c r="I1073" s="23">
        <f t="shared" si="52"/>
        <v>4.042553191489362</v>
      </c>
      <c r="K1073" t="s">
        <v>728</v>
      </c>
      <c r="M1073" s="2">
        <v>470</v>
      </c>
    </row>
    <row r="1074" spans="2:13" ht="12.75">
      <c r="B1074" s="363">
        <v>1800</v>
      </c>
      <c r="C1074" s="38" t="s">
        <v>418</v>
      </c>
      <c r="D1074" s="14" t="s">
        <v>717</v>
      </c>
      <c r="E1074" s="38" t="s">
        <v>419</v>
      </c>
      <c r="F1074" s="27" t="s">
        <v>727</v>
      </c>
      <c r="G1074" s="61" t="s">
        <v>93</v>
      </c>
      <c r="H1074" s="6">
        <f t="shared" si="51"/>
        <v>-93725</v>
      </c>
      <c r="I1074" s="23">
        <f t="shared" si="52"/>
        <v>3.8297872340425534</v>
      </c>
      <c r="J1074" s="37"/>
      <c r="K1074" t="s">
        <v>728</v>
      </c>
      <c r="L1074" s="37"/>
      <c r="M1074" s="2">
        <v>470</v>
      </c>
    </row>
    <row r="1075" spans="2:13" ht="12.75">
      <c r="B1075" s="323">
        <v>1900</v>
      </c>
      <c r="C1075" s="1" t="s">
        <v>418</v>
      </c>
      <c r="D1075" s="14" t="s">
        <v>717</v>
      </c>
      <c r="E1075" s="1" t="s">
        <v>419</v>
      </c>
      <c r="F1075" s="27" t="s">
        <v>727</v>
      </c>
      <c r="G1075" s="61" t="s">
        <v>95</v>
      </c>
      <c r="H1075" s="6">
        <f t="shared" si="51"/>
        <v>-95625</v>
      </c>
      <c r="I1075" s="23">
        <f t="shared" si="52"/>
        <v>4.042553191489362</v>
      </c>
      <c r="K1075" t="s">
        <v>728</v>
      </c>
      <c r="M1075" s="2">
        <v>470</v>
      </c>
    </row>
    <row r="1076" spans="2:13" ht="12.75">
      <c r="B1076" s="323">
        <v>1800</v>
      </c>
      <c r="C1076" s="1" t="s">
        <v>418</v>
      </c>
      <c r="D1076" s="14" t="s">
        <v>717</v>
      </c>
      <c r="E1076" s="1" t="s">
        <v>419</v>
      </c>
      <c r="F1076" s="27" t="s">
        <v>727</v>
      </c>
      <c r="G1076" s="61" t="s">
        <v>109</v>
      </c>
      <c r="H1076" s="6">
        <f t="shared" si="51"/>
        <v>-97425</v>
      </c>
      <c r="I1076" s="23">
        <f t="shared" si="52"/>
        <v>3.8297872340425534</v>
      </c>
      <c r="K1076" t="s">
        <v>728</v>
      </c>
      <c r="M1076" s="2">
        <v>470</v>
      </c>
    </row>
    <row r="1077" spans="2:13" ht="12.75">
      <c r="B1077" s="323">
        <v>1950</v>
      </c>
      <c r="C1077" s="1" t="s">
        <v>418</v>
      </c>
      <c r="D1077" s="14" t="s">
        <v>717</v>
      </c>
      <c r="E1077" s="1" t="s">
        <v>419</v>
      </c>
      <c r="F1077" s="27" t="s">
        <v>727</v>
      </c>
      <c r="G1077" s="61" t="s">
        <v>112</v>
      </c>
      <c r="H1077" s="6">
        <f t="shared" si="51"/>
        <v>-99375</v>
      </c>
      <c r="I1077" s="23">
        <f>+B1077/M1077</f>
        <v>4.148936170212766</v>
      </c>
      <c r="K1077" t="s">
        <v>728</v>
      </c>
      <c r="M1077" s="2">
        <v>470</v>
      </c>
    </row>
    <row r="1078" spans="2:13" ht="12.75">
      <c r="B1078" s="323">
        <v>1500</v>
      </c>
      <c r="C1078" s="1" t="s">
        <v>418</v>
      </c>
      <c r="D1078" s="14" t="s">
        <v>717</v>
      </c>
      <c r="E1078" s="1" t="s">
        <v>419</v>
      </c>
      <c r="F1078" s="27" t="s">
        <v>727</v>
      </c>
      <c r="G1078" s="61" t="s">
        <v>114</v>
      </c>
      <c r="H1078" s="6">
        <f t="shared" si="51"/>
        <v>-100875</v>
      </c>
      <c r="I1078" s="23">
        <f>+B1078/M1078</f>
        <v>3.1914893617021276</v>
      </c>
      <c r="K1078" t="s">
        <v>728</v>
      </c>
      <c r="M1078" s="2">
        <v>470</v>
      </c>
    </row>
    <row r="1079" spans="2:13" ht="12.75">
      <c r="B1079" s="323">
        <v>1000</v>
      </c>
      <c r="C1079" s="1" t="s">
        <v>418</v>
      </c>
      <c r="D1079" s="14" t="s">
        <v>717</v>
      </c>
      <c r="E1079" s="1" t="s">
        <v>419</v>
      </c>
      <c r="F1079" s="27" t="s">
        <v>727</v>
      </c>
      <c r="G1079" s="61" t="s">
        <v>151</v>
      </c>
      <c r="H1079" s="6">
        <f t="shared" si="51"/>
        <v>-101875</v>
      </c>
      <c r="I1079" s="23">
        <f aca="true" t="shared" si="53" ref="I1079:I1098">+B1079/M1079</f>
        <v>2.127659574468085</v>
      </c>
      <c r="K1079" t="s">
        <v>728</v>
      </c>
      <c r="M1079" s="2">
        <v>470</v>
      </c>
    </row>
    <row r="1080" spans="2:13" ht="12.75">
      <c r="B1080" s="323">
        <v>1900</v>
      </c>
      <c r="C1080" s="1" t="s">
        <v>418</v>
      </c>
      <c r="D1080" s="14" t="s">
        <v>717</v>
      </c>
      <c r="E1080" s="1" t="s">
        <v>419</v>
      </c>
      <c r="F1080" s="27" t="s">
        <v>727</v>
      </c>
      <c r="G1080" s="61" t="s">
        <v>162</v>
      </c>
      <c r="H1080" s="6">
        <f t="shared" si="51"/>
        <v>-103775</v>
      </c>
      <c r="I1080" s="23">
        <f t="shared" si="53"/>
        <v>4.042553191489362</v>
      </c>
      <c r="K1080" t="s">
        <v>728</v>
      </c>
      <c r="M1080" s="2">
        <v>470</v>
      </c>
    </row>
    <row r="1081" spans="2:13" ht="12.75">
      <c r="B1081" s="323">
        <v>1800</v>
      </c>
      <c r="C1081" s="1" t="s">
        <v>418</v>
      </c>
      <c r="D1081" s="1" t="s">
        <v>717</v>
      </c>
      <c r="E1081" s="1" t="s">
        <v>419</v>
      </c>
      <c r="F1081" s="27" t="s">
        <v>727</v>
      </c>
      <c r="G1081" s="61" t="s">
        <v>729</v>
      </c>
      <c r="H1081" s="6">
        <f t="shared" si="51"/>
        <v>-105575</v>
      </c>
      <c r="I1081" s="23">
        <f>+B1081/M1081</f>
        <v>3.8297872340425534</v>
      </c>
      <c r="K1081" t="s">
        <v>728</v>
      </c>
      <c r="M1081" s="2">
        <v>470</v>
      </c>
    </row>
    <row r="1082" spans="2:13" ht="12.75">
      <c r="B1082" s="323">
        <v>1900</v>
      </c>
      <c r="C1082" s="1" t="s">
        <v>418</v>
      </c>
      <c r="D1082" s="1" t="s">
        <v>717</v>
      </c>
      <c r="E1082" s="1" t="s">
        <v>419</v>
      </c>
      <c r="F1082" s="27" t="s">
        <v>727</v>
      </c>
      <c r="G1082" s="61" t="s">
        <v>172</v>
      </c>
      <c r="H1082" s="6">
        <f t="shared" si="51"/>
        <v>-107475</v>
      </c>
      <c r="I1082" s="23">
        <f t="shared" si="53"/>
        <v>4.042553191489362</v>
      </c>
      <c r="K1082" t="s">
        <v>728</v>
      </c>
      <c r="M1082" s="2">
        <v>470</v>
      </c>
    </row>
    <row r="1083" spans="2:13" ht="12.75">
      <c r="B1083" s="323">
        <v>1900</v>
      </c>
      <c r="C1083" s="1" t="s">
        <v>418</v>
      </c>
      <c r="D1083" s="1" t="s">
        <v>717</v>
      </c>
      <c r="E1083" s="1" t="s">
        <v>419</v>
      </c>
      <c r="F1083" s="27" t="s">
        <v>727</v>
      </c>
      <c r="G1083" s="61" t="s">
        <v>231</v>
      </c>
      <c r="H1083" s="6">
        <f t="shared" si="51"/>
        <v>-109375</v>
      </c>
      <c r="I1083" s="23">
        <f>+B1083/M1083</f>
        <v>4.042553191489362</v>
      </c>
      <c r="K1083" t="s">
        <v>728</v>
      </c>
      <c r="M1083" s="2">
        <v>470</v>
      </c>
    </row>
    <row r="1084" spans="2:13" ht="12.75">
      <c r="B1084" s="323">
        <v>1800</v>
      </c>
      <c r="C1084" s="1" t="s">
        <v>418</v>
      </c>
      <c r="D1084" s="1" t="s">
        <v>717</v>
      </c>
      <c r="E1084" s="1" t="s">
        <v>419</v>
      </c>
      <c r="F1084" s="27" t="s">
        <v>727</v>
      </c>
      <c r="G1084" s="61" t="s">
        <v>212</v>
      </c>
      <c r="H1084" s="6">
        <f t="shared" si="51"/>
        <v>-111175</v>
      </c>
      <c r="I1084" s="23">
        <f t="shared" si="53"/>
        <v>3.8297872340425534</v>
      </c>
      <c r="K1084" t="s">
        <v>728</v>
      </c>
      <c r="M1084" s="2">
        <v>470</v>
      </c>
    </row>
    <row r="1085" spans="2:13" ht="12.75">
      <c r="B1085" s="323">
        <v>1000</v>
      </c>
      <c r="C1085" s="1" t="s">
        <v>418</v>
      </c>
      <c r="D1085" s="1" t="s">
        <v>717</v>
      </c>
      <c r="E1085" s="1" t="s">
        <v>419</v>
      </c>
      <c r="F1085" s="27" t="s">
        <v>727</v>
      </c>
      <c r="G1085" s="61" t="s">
        <v>217</v>
      </c>
      <c r="H1085" s="6">
        <f t="shared" si="51"/>
        <v>-112175</v>
      </c>
      <c r="I1085" s="23">
        <f>+B1085/M1085</f>
        <v>2.127659574468085</v>
      </c>
      <c r="K1085" t="s">
        <v>728</v>
      </c>
      <c r="M1085" s="2">
        <v>470</v>
      </c>
    </row>
    <row r="1086" spans="2:13" ht="12.75">
      <c r="B1086" s="323">
        <v>1000</v>
      </c>
      <c r="C1086" s="1" t="s">
        <v>418</v>
      </c>
      <c r="D1086" s="1" t="s">
        <v>717</v>
      </c>
      <c r="E1086" s="1" t="s">
        <v>419</v>
      </c>
      <c r="F1086" s="27" t="s">
        <v>727</v>
      </c>
      <c r="G1086" s="61" t="s">
        <v>226</v>
      </c>
      <c r="H1086" s="6">
        <f t="shared" si="51"/>
        <v>-113175</v>
      </c>
      <c r="I1086" s="23">
        <f t="shared" si="53"/>
        <v>2.127659574468085</v>
      </c>
      <c r="K1086" t="s">
        <v>728</v>
      </c>
      <c r="M1086" s="2">
        <v>470</v>
      </c>
    </row>
    <row r="1087" spans="2:13" ht="12.75">
      <c r="B1087" s="323">
        <v>1900</v>
      </c>
      <c r="C1087" s="1" t="s">
        <v>418</v>
      </c>
      <c r="D1087" s="1" t="s">
        <v>717</v>
      </c>
      <c r="E1087" s="1" t="s">
        <v>419</v>
      </c>
      <c r="F1087" s="27" t="s">
        <v>727</v>
      </c>
      <c r="G1087" s="61" t="s">
        <v>224</v>
      </c>
      <c r="H1087" s="6">
        <f t="shared" si="51"/>
        <v>-115075</v>
      </c>
      <c r="I1087" s="23">
        <f t="shared" si="53"/>
        <v>4.042553191489362</v>
      </c>
      <c r="K1087" t="s">
        <v>728</v>
      </c>
      <c r="M1087" s="2">
        <v>470</v>
      </c>
    </row>
    <row r="1088" spans="2:13" ht="12.75">
      <c r="B1088" s="323">
        <v>1700</v>
      </c>
      <c r="C1088" s="1" t="s">
        <v>418</v>
      </c>
      <c r="D1088" s="1" t="s">
        <v>717</v>
      </c>
      <c r="E1088" s="1" t="s">
        <v>419</v>
      </c>
      <c r="F1088" s="27" t="s">
        <v>727</v>
      </c>
      <c r="G1088" s="61" t="s">
        <v>239</v>
      </c>
      <c r="H1088" s="6">
        <f t="shared" si="51"/>
        <v>-116775</v>
      </c>
      <c r="I1088" s="23">
        <f t="shared" si="53"/>
        <v>3.617021276595745</v>
      </c>
      <c r="K1088" t="s">
        <v>728</v>
      </c>
      <c r="M1088" s="2">
        <v>470</v>
      </c>
    </row>
    <row r="1089" spans="2:13" ht="12.75">
      <c r="B1089" s="323">
        <v>1800</v>
      </c>
      <c r="C1089" s="1" t="s">
        <v>418</v>
      </c>
      <c r="D1089" s="1" t="s">
        <v>717</v>
      </c>
      <c r="E1089" s="1" t="s">
        <v>419</v>
      </c>
      <c r="F1089" s="27" t="s">
        <v>727</v>
      </c>
      <c r="G1089" s="61" t="s">
        <v>242</v>
      </c>
      <c r="H1089" s="6">
        <f t="shared" si="51"/>
        <v>-118575</v>
      </c>
      <c r="I1089" s="23">
        <f t="shared" si="53"/>
        <v>3.8297872340425534</v>
      </c>
      <c r="K1089" t="s">
        <v>728</v>
      </c>
      <c r="M1089" s="2">
        <v>470</v>
      </c>
    </row>
    <row r="1090" spans="2:13" ht="12.75">
      <c r="B1090" s="323">
        <v>1700</v>
      </c>
      <c r="C1090" s="1" t="s">
        <v>418</v>
      </c>
      <c r="D1090" s="1" t="s">
        <v>717</v>
      </c>
      <c r="E1090" s="1" t="s">
        <v>419</v>
      </c>
      <c r="F1090" s="27" t="s">
        <v>727</v>
      </c>
      <c r="G1090" s="61" t="s">
        <v>271</v>
      </c>
      <c r="H1090" s="6">
        <f t="shared" si="51"/>
        <v>-120275</v>
      </c>
      <c r="I1090" s="23">
        <f t="shared" si="53"/>
        <v>3.617021276595745</v>
      </c>
      <c r="K1090" t="s">
        <v>728</v>
      </c>
      <c r="M1090" s="2">
        <v>470</v>
      </c>
    </row>
    <row r="1091" spans="2:13" ht="12.75">
      <c r="B1091" s="323">
        <v>1900</v>
      </c>
      <c r="C1091" s="1" t="s">
        <v>418</v>
      </c>
      <c r="D1091" s="1" t="s">
        <v>717</v>
      </c>
      <c r="E1091" s="1" t="s">
        <v>419</v>
      </c>
      <c r="F1091" s="27" t="s">
        <v>727</v>
      </c>
      <c r="G1091" s="61" t="s">
        <v>272</v>
      </c>
      <c r="H1091" s="6">
        <f t="shared" si="51"/>
        <v>-122175</v>
      </c>
      <c r="I1091" s="23">
        <f t="shared" si="53"/>
        <v>4.042553191489362</v>
      </c>
      <c r="K1091" t="s">
        <v>728</v>
      </c>
      <c r="M1091" s="2">
        <v>470</v>
      </c>
    </row>
    <row r="1092" spans="2:13" ht="12.75">
      <c r="B1092" s="323">
        <v>1000</v>
      </c>
      <c r="C1092" s="1" t="s">
        <v>418</v>
      </c>
      <c r="D1092" s="1" t="s">
        <v>717</v>
      </c>
      <c r="E1092" s="1" t="s">
        <v>419</v>
      </c>
      <c r="F1092" s="27" t="s">
        <v>727</v>
      </c>
      <c r="G1092" s="61" t="s">
        <v>422</v>
      </c>
      <c r="H1092" s="6">
        <f t="shared" si="51"/>
        <v>-123175</v>
      </c>
      <c r="I1092" s="23">
        <f>+B1092/M1092</f>
        <v>2.127659574468085</v>
      </c>
      <c r="K1092" t="s">
        <v>728</v>
      </c>
      <c r="M1092" s="2">
        <v>470</v>
      </c>
    </row>
    <row r="1093" spans="2:13" ht="12.75">
      <c r="B1093" s="323">
        <v>1300</v>
      </c>
      <c r="C1093" s="1" t="s">
        <v>418</v>
      </c>
      <c r="D1093" s="1" t="s">
        <v>717</v>
      </c>
      <c r="E1093" s="1" t="s">
        <v>419</v>
      </c>
      <c r="F1093" s="27" t="s">
        <v>727</v>
      </c>
      <c r="G1093" s="61" t="s">
        <v>400</v>
      </c>
      <c r="H1093" s="6">
        <f t="shared" si="51"/>
        <v>-124475</v>
      </c>
      <c r="I1093" s="23">
        <f t="shared" si="53"/>
        <v>2.765957446808511</v>
      </c>
      <c r="K1093" t="s">
        <v>728</v>
      </c>
      <c r="M1093" s="2">
        <v>470</v>
      </c>
    </row>
    <row r="1094" spans="2:13" ht="12.75">
      <c r="B1094" s="323">
        <v>1900</v>
      </c>
      <c r="C1094" s="1" t="s">
        <v>418</v>
      </c>
      <c r="D1094" s="1" t="s">
        <v>717</v>
      </c>
      <c r="E1094" s="1" t="s">
        <v>419</v>
      </c>
      <c r="F1094" s="27" t="s">
        <v>727</v>
      </c>
      <c r="G1094" s="61" t="s">
        <v>265</v>
      </c>
      <c r="H1094" s="6">
        <f t="shared" si="51"/>
        <v>-126375</v>
      </c>
      <c r="I1094" s="23">
        <f t="shared" si="53"/>
        <v>4.042553191489362</v>
      </c>
      <c r="K1094" t="s">
        <v>728</v>
      </c>
      <c r="M1094" s="2">
        <v>470</v>
      </c>
    </row>
    <row r="1095" spans="2:13" ht="12.75">
      <c r="B1095" s="323">
        <v>1800</v>
      </c>
      <c r="C1095" s="1" t="s">
        <v>418</v>
      </c>
      <c r="D1095" s="1" t="s">
        <v>717</v>
      </c>
      <c r="E1095" s="1" t="s">
        <v>419</v>
      </c>
      <c r="F1095" s="27" t="s">
        <v>727</v>
      </c>
      <c r="G1095" s="61" t="s">
        <v>273</v>
      </c>
      <c r="H1095" s="6">
        <f t="shared" si="51"/>
        <v>-128175</v>
      </c>
      <c r="I1095" s="23">
        <f>+B1095/M1095</f>
        <v>3.8297872340425534</v>
      </c>
      <c r="K1095" t="s">
        <v>728</v>
      </c>
      <c r="M1095" s="2">
        <v>470</v>
      </c>
    </row>
    <row r="1096" spans="2:13" ht="12.75">
      <c r="B1096" s="323">
        <v>1900</v>
      </c>
      <c r="C1096" s="1" t="s">
        <v>418</v>
      </c>
      <c r="D1096" s="1" t="s">
        <v>717</v>
      </c>
      <c r="E1096" s="1" t="s">
        <v>419</v>
      </c>
      <c r="F1096" s="27" t="s">
        <v>727</v>
      </c>
      <c r="G1096" s="61" t="s">
        <v>274</v>
      </c>
      <c r="H1096" s="6">
        <f t="shared" si="51"/>
        <v>-130075</v>
      </c>
      <c r="I1096" s="23">
        <f t="shared" si="53"/>
        <v>4.042553191489362</v>
      </c>
      <c r="K1096" t="s">
        <v>728</v>
      </c>
      <c r="M1096" s="2">
        <v>470</v>
      </c>
    </row>
    <row r="1097" spans="2:13" ht="12.75">
      <c r="B1097" s="323">
        <v>1800</v>
      </c>
      <c r="C1097" s="1" t="s">
        <v>418</v>
      </c>
      <c r="D1097" s="1" t="s">
        <v>717</v>
      </c>
      <c r="E1097" s="1" t="s">
        <v>419</v>
      </c>
      <c r="F1097" s="27" t="s">
        <v>727</v>
      </c>
      <c r="G1097" s="61" t="s">
        <v>142</v>
      </c>
      <c r="H1097" s="6">
        <f t="shared" si="51"/>
        <v>-131875</v>
      </c>
      <c r="I1097" s="23">
        <f t="shared" si="53"/>
        <v>3.8297872340425534</v>
      </c>
      <c r="K1097" t="s">
        <v>728</v>
      </c>
      <c r="M1097" s="2">
        <v>470</v>
      </c>
    </row>
    <row r="1098" spans="2:13" ht="12.75">
      <c r="B1098" s="323">
        <v>1700</v>
      </c>
      <c r="C1098" s="1" t="s">
        <v>418</v>
      </c>
      <c r="D1098" s="1" t="s">
        <v>717</v>
      </c>
      <c r="E1098" s="1" t="s">
        <v>419</v>
      </c>
      <c r="F1098" s="27" t="s">
        <v>727</v>
      </c>
      <c r="G1098" s="61" t="s">
        <v>268</v>
      </c>
      <c r="H1098" s="6">
        <f t="shared" si="51"/>
        <v>-133575</v>
      </c>
      <c r="I1098" s="23">
        <f t="shared" si="53"/>
        <v>3.617021276595745</v>
      </c>
      <c r="K1098" t="s">
        <v>728</v>
      </c>
      <c r="M1098" s="2">
        <v>470</v>
      </c>
    </row>
    <row r="1099" spans="1:13" s="81" customFormat="1" ht="12.75">
      <c r="A1099" s="13"/>
      <c r="B1099" s="325">
        <f>SUM(B1000:B1098)</f>
        <v>133575</v>
      </c>
      <c r="C1099" s="13"/>
      <c r="D1099" s="13"/>
      <c r="E1099" s="13" t="s">
        <v>419</v>
      </c>
      <c r="F1099" s="19"/>
      <c r="G1099" s="127"/>
      <c r="H1099" s="84">
        <v>0</v>
      </c>
      <c r="I1099" s="80">
        <f>+B1099/M1099</f>
        <v>284.20212765957444</v>
      </c>
      <c r="M1099" s="2">
        <v>470</v>
      </c>
    </row>
    <row r="1100" spans="2:13" ht="12.75">
      <c r="B1100" s="323"/>
      <c r="H1100" s="6">
        <f t="shared" si="51"/>
        <v>0</v>
      </c>
      <c r="I1100" s="23">
        <f>+B1100/M1100</f>
        <v>0</v>
      </c>
      <c r="M1100" s="2">
        <v>470</v>
      </c>
    </row>
    <row r="1101" spans="2:13" ht="12.75">
      <c r="B1101" s="323"/>
      <c r="H1101" s="6">
        <f t="shared" si="51"/>
        <v>0</v>
      </c>
      <c r="I1101" s="23">
        <f>+B1101/M1101</f>
        <v>0</v>
      </c>
      <c r="M1101" s="2">
        <v>470</v>
      </c>
    </row>
    <row r="1102" spans="2:13" ht="12.75">
      <c r="B1102" s="323"/>
      <c r="H1102" s="6">
        <f t="shared" si="51"/>
        <v>0</v>
      </c>
      <c r="I1102" s="23">
        <f>+B1102/M1102</f>
        <v>0</v>
      </c>
      <c r="M1102" s="2">
        <v>470</v>
      </c>
    </row>
    <row r="1103" spans="1:13" s="81" customFormat="1" ht="12.75">
      <c r="A1103" s="13"/>
      <c r="B1103" s="364">
        <f>+B1108+B1112+B1124+B1135+B1139+B1143</f>
        <v>190000</v>
      </c>
      <c r="C1103" s="145" t="s">
        <v>730</v>
      </c>
      <c r="D1103" s="13"/>
      <c r="E1103" s="13"/>
      <c r="F1103" s="19"/>
      <c r="G1103" s="127"/>
      <c r="H1103" s="84">
        <f t="shared" si="51"/>
        <v>-190000</v>
      </c>
      <c r="I1103" s="80">
        <f>+B1103/M1103</f>
        <v>404.25531914893617</v>
      </c>
      <c r="M1103" s="2">
        <v>470</v>
      </c>
    </row>
    <row r="1104" spans="1:13" s="17" customFormat="1" ht="12.75">
      <c r="A1104" s="14"/>
      <c r="B1104" s="430" t="s">
        <v>841</v>
      </c>
      <c r="C1104" s="14"/>
      <c r="D1104" s="14"/>
      <c r="E1104" s="14"/>
      <c r="F1104" s="30"/>
      <c r="G1104" s="98"/>
      <c r="H1104" s="29"/>
      <c r="I1104" s="91">
        <v>0</v>
      </c>
      <c r="M1104" s="2">
        <v>470</v>
      </c>
    </row>
    <row r="1105" spans="2:13" ht="12.75">
      <c r="B1105" s="323"/>
      <c r="H1105" s="6">
        <v>0</v>
      </c>
      <c r="I1105" s="91">
        <f aca="true" t="shared" si="54" ref="I1105:I1151">+B1105/M1105</f>
        <v>0</v>
      </c>
      <c r="M1105" s="2">
        <v>470</v>
      </c>
    </row>
    <row r="1106" spans="2:13" ht="12.75">
      <c r="B1106" s="323"/>
      <c r="H1106" s="6">
        <v>0</v>
      </c>
      <c r="I1106" s="91">
        <f t="shared" si="54"/>
        <v>0</v>
      </c>
      <c r="M1106" s="2">
        <v>470</v>
      </c>
    </row>
    <row r="1107" spans="2:13" ht="12.75">
      <c r="B1107" s="323">
        <v>10000</v>
      </c>
      <c r="C1107" s="146" t="s">
        <v>731</v>
      </c>
      <c r="D1107" s="147" t="s">
        <v>717</v>
      </c>
      <c r="E1107" s="148" t="s">
        <v>732</v>
      </c>
      <c r="F1107" s="27" t="s">
        <v>727</v>
      </c>
      <c r="G1107" s="147" t="s">
        <v>142</v>
      </c>
      <c r="H1107" s="6">
        <f>H1106-B1107</f>
        <v>-10000</v>
      </c>
      <c r="I1107" s="23">
        <f t="shared" si="54"/>
        <v>21.27659574468085</v>
      </c>
      <c r="K1107" t="s">
        <v>728</v>
      </c>
      <c r="M1107" s="2">
        <v>470</v>
      </c>
    </row>
    <row r="1108" spans="1:13" s="81" customFormat="1" ht="12.75">
      <c r="A1108" s="13"/>
      <c r="B1108" s="325">
        <f>SUM(B1107)</f>
        <v>10000</v>
      </c>
      <c r="C1108" s="13"/>
      <c r="D1108" s="13"/>
      <c r="E1108" s="149" t="s">
        <v>733</v>
      </c>
      <c r="F1108" s="19"/>
      <c r="G1108" s="127"/>
      <c r="H1108" s="84"/>
      <c r="I1108" s="80">
        <f t="shared" si="54"/>
        <v>21.27659574468085</v>
      </c>
      <c r="M1108" s="2">
        <v>470</v>
      </c>
    </row>
    <row r="1109" spans="2:13" ht="12.75">
      <c r="B1109" s="323"/>
      <c r="H1109" s="6">
        <f t="shared" si="51"/>
        <v>0</v>
      </c>
      <c r="I1109" s="23">
        <f t="shared" si="54"/>
        <v>0</v>
      </c>
      <c r="M1109" s="2">
        <v>470</v>
      </c>
    </row>
    <row r="1110" spans="2:13" ht="12.75">
      <c r="B1110" s="323"/>
      <c r="H1110" s="6">
        <f t="shared" si="51"/>
        <v>0</v>
      </c>
      <c r="I1110" s="23">
        <f t="shared" si="54"/>
        <v>0</v>
      </c>
      <c r="M1110" s="2">
        <v>470</v>
      </c>
    </row>
    <row r="1111" spans="2:13" ht="12.75">
      <c r="B1111" s="323">
        <v>5000</v>
      </c>
      <c r="C1111" t="s">
        <v>734</v>
      </c>
      <c r="D1111" s="147" t="s">
        <v>717</v>
      </c>
      <c r="E1111" s="148" t="s">
        <v>735</v>
      </c>
      <c r="F1111" s="27" t="s">
        <v>727</v>
      </c>
      <c r="G1111" s="147" t="s">
        <v>38</v>
      </c>
      <c r="H1111" s="6">
        <f>H1110-B1111</f>
        <v>-5000</v>
      </c>
      <c r="I1111" s="23">
        <f t="shared" si="54"/>
        <v>10.638297872340425</v>
      </c>
      <c r="K1111" t="s">
        <v>728</v>
      </c>
      <c r="M1111" s="2">
        <v>470</v>
      </c>
    </row>
    <row r="1112" spans="1:13" s="81" customFormat="1" ht="12.75">
      <c r="A1112" s="13"/>
      <c r="B1112" s="325">
        <f>SUM(B1111)</f>
        <v>5000</v>
      </c>
      <c r="C1112" s="13"/>
      <c r="D1112" s="13"/>
      <c r="E1112" s="149" t="s">
        <v>735</v>
      </c>
      <c r="F1112" s="19"/>
      <c r="G1112" s="127"/>
      <c r="H1112" s="84"/>
      <c r="I1112" s="80">
        <f t="shared" si="54"/>
        <v>10.638297872340425</v>
      </c>
      <c r="M1112" s="2">
        <v>470</v>
      </c>
    </row>
    <row r="1113" spans="2:13" ht="12.75">
      <c r="B1113" s="323"/>
      <c r="H1113" s="6">
        <f t="shared" si="51"/>
        <v>0</v>
      </c>
      <c r="I1113" s="23">
        <f t="shared" si="54"/>
        <v>0</v>
      </c>
      <c r="M1113" s="2">
        <v>470</v>
      </c>
    </row>
    <row r="1114" spans="2:13" ht="12.75">
      <c r="B1114" s="323"/>
      <c r="H1114" s="6">
        <f t="shared" si="51"/>
        <v>0</v>
      </c>
      <c r="I1114" s="23">
        <f t="shared" si="54"/>
        <v>0</v>
      </c>
      <c r="M1114" s="2">
        <v>470</v>
      </c>
    </row>
    <row r="1115" spans="2:13" ht="12.75">
      <c r="B1115" s="323">
        <v>10000</v>
      </c>
      <c r="C1115" t="s">
        <v>736</v>
      </c>
      <c r="D1115" s="147" t="s">
        <v>717</v>
      </c>
      <c r="E1115" s="148" t="s">
        <v>737</v>
      </c>
      <c r="F1115" s="27" t="s">
        <v>727</v>
      </c>
      <c r="G1115" s="147" t="s">
        <v>38</v>
      </c>
      <c r="H1115" s="6">
        <f t="shared" si="51"/>
        <v>-10000</v>
      </c>
      <c r="I1115" s="23">
        <f t="shared" si="54"/>
        <v>21.27659574468085</v>
      </c>
      <c r="K1115" t="s">
        <v>728</v>
      </c>
      <c r="M1115" s="2">
        <v>470</v>
      </c>
    </row>
    <row r="1116" spans="2:13" ht="12.75">
      <c r="B1116" s="323">
        <v>10000</v>
      </c>
      <c r="C1116" t="s">
        <v>738</v>
      </c>
      <c r="D1116" s="147" t="s">
        <v>717</v>
      </c>
      <c r="E1116" s="148" t="s">
        <v>737</v>
      </c>
      <c r="F1116" s="27" t="s">
        <v>727</v>
      </c>
      <c r="G1116" s="147" t="s">
        <v>91</v>
      </c>
      <c r="H1116" s="6">
        <f t="shared" si="51"/>
        <v>-20000</v>
      </c>
      <c r="I1116" s="23">
        <f t="shared" si="54"/>
        <v>21.27659574468085</v>
      </c>
      <c r="K1116" t="s">
        <v>728</v>
      </c>
      <c r="M1116" s="2">
        <v>470</v>
      </c>
    </row>
    <row r="1117" spans="2:13" ht="12.75">
      <c r="B1117" s="323">
        <v>10000</v>
      </c>
      <c r="C1117" t="s">
        <v>739</v>
      </c>
      <c r="D1117" s="147" t="s">
        <v>717</v>
      </c>
      <c r="E1117" s="148" t="s">
        <v>737</v>
      </c>
      <c r="F1117" s="27" t="s">
        <v>727</v>
      </c>
      <c r="G1117" s="147" t="s">
        <v>91</v>
      </c>
      <c r="H1117" s="6">
        <f t="shared" si="51"/>
        <v>-30000</v>
      </c>
      <c r="I1117" s="23">
        <f t="shared" si="54"/>
        <v>21.27659574468085</v>
      </c>
      <c r="K1117" t="s">
        <v>728</v>
      </c>
      <c r="M1117" s="2">
        <v>470</v>
      </c>
    </row>
    <row r="1118" spans="2:13" ht="12.75">
      <c r="B1118" s="323">
        <v>10000</v>
      </c>
      <c r="C1118" s="146" t="s">
        <v>740</v>
      </c>
      <c r="D1118" s="147" t="s">
        <v>717</v>
      </c>
      <c r="E1118" s="146" t="s">
        <v>737</v>
      </c>
      <c r="F1118" s="27" t="s">
        <v>727</v>
      </c>
      <c r="G1118" s="147" t="s">
        <v>231</v>
      </c>
      <c r="H1118" s="6">
        <f t="shared" si="51"/>
        <v>-40000</v>
      </c>
      <c r="I1118" s="23">
        <f t="shared" si="54"/>
        <v>21.27659574468085</v>
      </c>
      <c r="K1118" t="s">
        <v>728</v>
      </c>
      <c r="M1118" s="2">
        <v>470</v>
      </c>
    </row>
    <row r="1119" spans="2:13" ht="12.75">
      <c r="B1119" s="323">
        <v>30000</v>
      </c>
      <c r="C1119" s="17" t="s">
        <v>741</v>
      </c>
      <c r="D1119" s="147" t="s">
        <v>717</v>
      </c>
      <c r="E1119" s="146" t="s">
        <v>742</v>
      </c>
      <c r="F1119" s="27" t="s">
        <v>727</v>
      </c>
      <c r="G1119" s="147" t="s">
        <v>114</v>
      </c>
      <c r="H1119" s="6">
        <f>H1118-B1119</f>
        <v>-70000</v>
      </c>
      <c r="I1119" s="91">
        <f>+B1119/M1119</f>
        <v>63.829787234042556</v>
      </c>
      <c r="K1119" t="s">
        <v>728</v>
      </c>
      <c r="M1119" s="2">
        <v>470</v>
      </c>
    </row>
    <row r="1120" spans="2:13" ht="12.75">
      <c r="B1120" s="323">
        <v>30000</v>
      </c>
      <c r="C1120" s="17" t="s">
        <v>743</v>
      </c>
      <c r="D1120" s="147" t="s">
        <v>717</v>
      </c>
      <c r="E1120" s="146" t="s">
        <v>742</v>
      </c>
      <c r="F1120" s="27" t="s">
        <v>727</v>
      </c>
      <c r="G1120" s="147" t="s">
        <v>114</v>
      </c>
      <c r="H1120" s="6">
        <f>H1119-B1120</f>
        <v>-100000</v>
      </c>
      <c r="I1120" s="91">
        <f>+B1120/M1120</f>
        <v>63.829787234042556</v>
      </c>
      <c r="K1120" t="s">
        <v>728</v>
      </c>
      <c r="M1120" s="2">
        <v>470</v>
      </c>
    </row>
    <row r="1121" spans="2:13" ht="12.75">
      <c r="B1121" s="323">
        <v>10000</v>
      </c>
      <c r="C1121" s="146" t="s">
        <v>744</v>
      </c>
      <c r="D1121" s="147" t="s">
        <v>717</v>
      </c>
      <c r="E1121" s="146" t="s">
        <v>742</v>
      </c>
      <c r="F1121" s="27" t="s">
        <v>727</v>
      </c>
      <c r="G1121" s="150" t="s">
        <v>172</v>
      </c>
      <c r="H1121" s="6">
        <f>H1120-B1121</f>
        <v>-110000</v>
      </c>
      <c r="I1121" s="91">
        <f>+B1121/M1121</f>
        <v>21.27659574468085</v>
      </c>
      <c r="K1121" t="s">
        <v>728</v>
      </c>
      <c r="M1121" s="2">
        <v>470</v>
      </c>
    </row>
    <row r="1122" spans="2:13" ht="12.75">
      <c r="B1122" s="323">
        <v>10000</v>
      </c>
      <c r="C1122" s="146" t="s">
        <v>739</v>
      </c>
      <c r="D1122" s="147" t="s">
        <v>717</v>
      </c>
      <c r="E1122" s="146" t="s">
        <v>742</v>
      </c>
      <c r="F1122" s="27" t="s">
        <v>727</v>
      </c>
      <c r="G1122" s="147" t="s">
        <v>239</v>
      </c>
      <c r="H1122" s="6">
        <f>H1121-B1122</f>
        <v>-120000</v>
      </c>
      <c r="I1122" s="91">
        <f>+B1122/M1122</f>
        <v>21.27659574468085</v>
      </c>
      <c r="K1122" t="s">
        <v>728</v>
      </c>
      <c r="M1122" s="2">
        <v>470</v>
      </c>
    </row>
    <row r="1123" spans="2:13" ht="12.75">
      <c r="B1123" s="323">
        <v>5000</v>
      </c>
      <c r="C1123" s="151" t="s">
        <v>745</v>
      </c>
      <c r="D1123" s="147" t="s">
        <v>717</v>
      </c>
      <c r="E1123" s="146" t="s">
        <v>742</v>
      </c>
      <c r="F1123" s="27" t="s">
        <v>727</v>
      </c>
      <c r="G1123" s="150" t="s">
        <v>112</v>
      </c>
      <c r="H1123" s="6">
        <f>H1122-B1123</f>
        <v>-125000</v>
      </c>
      <c r="I1123" s="91">
        <f>+B1123/M1123</f>
        <v>10.638297872340425</v>
      </c>
      <c r="K1123" t="s">
        <v>728</v>
      </c>
      <c r="M1123" s="2">
        <v>470</v>
      </c>
    </row>
    <row r="1124" spans="1:13" s="81" customFormat="1" ht="12.75">
      <c r="A1124" s="13"/>
      <c r="B1124" s="325">
        <f>SUM(B1115:B1123)</f>
        <v>125000</v>
      </c>
      <c r="C1124" s="13"/>
      <c r="D1124" s="13"/>
      <c r="E1124" s="152" t="s">
        <v>737</v>
      </c>
      <c r="F1124" s="19"/>
      <c r="G1124" s="127"/>
      <c r="H1124" s="84"/>
      <c r="I1124" s="80">
        <f t="shared" si="54"/>
        <v>265.9574468085106</v>
      </c>
      <c r="M1124" s="2">
        <v>470</v>
      </c>
    </row>
    <row r="1125" spans="2:13" ht="12.75">
      <c r="B1125" s="323"/>
      <c r="H1125" s="6">
        <f aca="true" t="shared" si="55" ref="H1125:H1177">H1124-B1125</f>
        <v>0</v>
      </c>
      <c r="I1125" s="23">
        <f t="shared" si="54"/>
        <v>0</v>
      </c>
      <c r="M1125" s="2">
        <v>470</v>
      </c>
    </row>
    <row r="1126" spans="2:13" ht="12.75">
      <c r="B1126" s="323"/>
      <c r="H1126" s="6">
        <f t="shared" si="55"/>
        <v>0</v>
      </c>
      <c r="I1126" s="23">
        <f t="shared" si="54"/>
        <v>0</v>
      </c>
      <c r="M1126" s="2">
        <v>470</v>
      </c>
    </row>
    <row r="1127" spans="2:13" ht="12.75">
      <c r="B1127" s="323">
        <v>5000</v>
      </c>
      <c r="C1127" s="17" t="s">
        <v>746</v>
      </c>
      <c r="D1127" s="147" t="s">
        <v>717</v>
      </c>
      <c r="E1127" s="146" t="s">
        <v>747</v>
      </c>
      <c r="F1127" s="27" t="s">
        <v>727</v>
      </c>
      <c r="G1127" s="150" t="s">
        <v>93</v>
      </c>
      <c r="H1127" s="6">
        <f t="shared" si="55"/>
        <v>-5000</v>
      </c>
      <c r="I1127" s="23">
        <f t="shared" si="54"/>
        <v>10.638297872340425</v>
      </c>
      <c r="K1127" t="s">
        <v>728</v>
      </c>
      <c r="M1127" s="2">
        <v>470</v>
      </c>
    </row>
    <row r="1128" spans="2:13" ht="12.75">
      <c r="B1128" s="323">
        <v>5000</v>
      </c>
      <c r="C1128" s="17" t="s">
        <v>746</v>
      </c>
      <c r="D1128" s="147" t="s">
        <v>717</v>
      </c>
      <c r="E1128" s="146" t="s">
        <v>747</v>
      </c>
      <c r="F1128" s="27" t="s">
        <v>727</v>
      </c>
      <c r="G1128" s="147" t="s">
        <v>93</v>
      </c>
      <c r="H1128" s="6">
        <f t="shared" si="55"/>
        <v>-10000</v>
      </c>
      <c r="I1128" s="23">
        <f t="shared" si="54"/>
        <v>10.638297872340425</v>
      </c>
      <c r="K1128" t="s">
        <v>728</v>
      </c>
      <c r="M1128" s="2">
        <v>470</v>
      </c>
    </row>
    <row r="1129" spans="2:13" ht="12.75">
      <c r="B1129" s="323">
        <v>5000</v>
      </c>
      <c r="C1129" s="17" t="s">
        <v>746</v>
      </c>
      <c r="D1129" s="147" t="s">
        <v>717</v>
      </c>
      <c r="E1129" s="146" t="s">
        <v>747</v>
      </c>
      <c r="F1129" s="27" t="s">
        <v>727</v>
      </c>
      <c r="G1129" s="147" t="s">
        <v>93</v>
      </c>
      <c r="H1129" s="6">
        <f t="shared" si="55"/>
        <v>-15000</v>
      </c>
      <c r="I1129" s="23">
        <f t="shared" si="54"/>
        <v>10.638297872340425</v>
      </c>
      <c r="K1129" t="s">
        <v>728</v>
      </c>
      <c r="M1129" s="2">
        <v>470</v>
      </c>
    </row>
    <row r="1130" spans="2:13" ht="12.75">
      <c r="B1130" s="323">
        <v>5000</v>
      </c>
      <c r="C1130" t="s">
        <v>734</v>
      </c>
      <c r="D1130" s="147" t="s">
        <v>717</v>
      </c>
      <c r="E1130" s="146" t="s">
        <v>747</v>
      </c>
      <c r="F1130" s="27" t="s">
        <v>727</v>
      </c>
      <c r="G1130" s="147" t="s">
        <v>93</v>
      </c>
      <c r="H1130" s="6">
        <f t="shared" si="55"/>
        <v>-20000</v>
      </c>
      <c r="I1130" s="23">
        <f t="shared" si="54"/>
        <v>10.638297872340425</v>
      </c>
      <c r="K1130" t="s">
        <v>728</v>
      </c>
      <c r="M1130" s="2">
        <v>470</v>
      </c>
    </row>
    <row r="1131" spans="2:13" ht="12.75">
      <c r="B1131" s="323">
        <v>5000</v>
      </c>
      <c r="C1131" t="s">
        <v>734</v>
      </c>
      <c r="D1131" s="147" t="s">
        <v>717</v>
      </c>
      <c r="E1131" s="146" t="s">
        <v>747</v>
      </c>
      <c r="F1131" s="27" t="s">
        <v>727</v>
      </c>
      <c r="G1131" s="147" t="s">
        <v>95</v>
      </c>
      <c r="H1131" s="6">
        <f t="shared" si="55"/>
        <v>-25000</v>
      </c>
      <c r="I1131" s="23">
        <f t="shared" si="54"/>
        <v>10.638297872340425</v>
      </c>
      <c r="K1131" t="s">
        <v>728</v>
      </c>
      <c r="M1131" s="2">
        <v>470</v>
      </c>
    </row>
    <row r="1132" spans="2:13" ht="12.75">
      <c r="B1132" s="323">
        <v>5000</v>
      </c>
      <c r="C1132" t="s">
        <v>734</v>
      </c>
      <c r="D1132" s="147" t="s">
        <v>717</v>
      </c>
      <c r="E1132" s="146" t="s">
        <v>747</v>
      </c>
      <c r="F1132" s="27" t="s">
        <v>727</v>
      </c>
      <c r="G1132" s="147" t="s">
        <v>109</v>
      </c>
      <c r="H1132" s="6">
        <f t="shared" si="55"/>
        <v>-30000</v>
      </c>
      <c r="I1132" s="23">
        <f t="shared" si="54"/>
        <v>10.638297872340425</v>
      </c>
      <c r="K1132" t="s">
        <v>728</v>
      </c>
      <c r="M1132" s="2">
        <v>470</v>
      </c>
    </row>
    <row r="1133" spans="2:13" ht="12.75">
      <c r="B1133" s="323">
        <v>5000</v>
      </c>
      <c r="C1133" t="s">
        <v>734</v>
      </c>
      <c r="D1133" s="147" t="s">
        <v>717</v>
      </c>
      <c r="E1133" s="146" t="s">
        <v>747</v>
      </c>
      <c r="F1133" s="27" t="s">
        <v>727</v>
      </c>
      <c r="G1133" s="147" t="s">
        <v>112</v>
      </c>
      <c r="H1133" s="6">
        <f t="shared" si="55"/>
        <v>-35000</v>
      </c>
      <c r="I1133" s="23">
        <f t="shared" si="54"/>
        <v>10.638297872340425</v>
      </c>
      <c r="K1133" t="s">
        <v>728</v>
      </c>
      <c r="M1133" s="2">
        <v>470</v>
      </c>
    </row>
    <row r="1134" spans="2:13" ht="12.75">
      <c r="B1134" s="323">
        <v>5000</v>
      </c>
      <c r="C1134" s="151" t="s">
        <v>745</v>
      </c>
      <c r="D1134" s="147" t="s">
        <v>717</v>
      </c>
      <c r="E1134" s="146" t="s">
        <v>747</v>
      </c>
      <c r="F1134" s="27" t="s">
        <v>727</v>
      </c>
      <c r="G1134" s="147" t="s">
        <v>162</v>
      </c>
      <c r="H1134" s="6">
        <f t="shared" si="55"/>
        <v>-40000</v>
      </c>
      <c r="I1134" s="23">
        <f t="shared" si="54"/>
        <v>10.638297872340425</v>
      </c>
      <c r="K1134" t="s">
        <v>728</v>
      </c>
      <c r="M1134" s="2">
        <v>470</v>
      </c>
    </row>
    <row r="1135" spans="1:13" s="81" customFormat="1" ht="12.75">
      <c r="A1135" s="13"/>
      <c r="B1135" s="325">
        <f>SUM(B1127:B1134)</f>
        <v>40000</v>
      </c>
      <c r="C1135" s="13"/>
      <c r="D1135" s="13"/>
      <c r="E1135" s="152" t="s">
        <v>779</v>
      </c>
      <c r="F1135" s="19"/>
      <c r="G1135" s="127"/>
      <c r="H1135" s="84"/>
      <c r="I1135" s="80">
        <f>+B1135/M1135</f>
        <v>85.1063829787234</v>
      </c>
      <c r="M1135" s="2">
        <v>470</v>
      </c>
    </row>
    <row r="1136" spans="2:13" ht="12.75">
      <c r="B1136" s="323"/>
      <c r="H1136" s="6">
        <f t="shared" si="55"/>
        <v>0</v>
      </c>
      <c r="I1136" s="23">
        <f t="shared" si="54"/>
        <v>0</v>
      </c>
      <c r="M1136" s="2">
        <v>470</v>
      </c>
    </row>
    <row r="1137" spans="2:13" ht="12.75">
      <c r="B1137" s="323"/>
      <c r="H1137" s="6">
        <f t="shared" si="55"/>
        <v>0</v>
      </c>
      <c r="I1137" s="23">
        <f t="shared" si="54"/>
        <v>0</v>
      </c>
      <c r="M1137" s="2">
        <v>470</v>
      </c>
    </row>
    <row r="1138" spans="2:13" ht="12.75">
      <c r="B1138" s="323">
        <v>5000</v>
      </c>
      <c r="C1138" s="151" t="s">
        <v>745</v>
      </c>
      <c r="D1138" s="147" t="s">
        <v>717</v>
      </c>
      <c r="E1138" s="146" t="s">
        <v>748</v>
      </c>
      <c r="F1138" s="27" t="s">
        <v>727</v>
      </c>
      <c r="G1138" s="147" t="s">
        <v>172</v>
      </c>
      <c r="H1138" s="6">
        <f t="shared" si="55"/>
        <v>-5000</v>
      </c>
      <c r="I1138" s="23">
        <f t="shared" si="54"/>
        <v>10.638297872340425</v>
      </c>
      <c r="K1138" t="s">
        <v>728</v>
      </c>
      <c r="M1138" s="2">
        <v>470</v>
      </c>
    </row>
    <row r="1139" spans="1:13" s="81" customFormat="1" ht="12.75">
      <c r="A1139" s="13"/>
      <c r="B1139" s="325">
        <f>SUM(B1138)</f>
        <v>5000</v>
      </c>
      <c r="C1139" s="13"/>
      <c r="D1139" s="13"/>
      <c r="E1139" s="152" t="s">
        <v>780</v>
      </c>
      <c r="F1139" s="19"/>
      <c r="G1139" s="127"/>
      <c r="H1139" s="84"/>
      <c r="I1139" s="80">
        <f t="shared" si="54"/>
        <v>10.638297872340425</v>
      </c>
      <c r="M1139" s="2">
        <v>470</v>
      </c>
    </row>
    <row r="1140" spans="2:13" ht="12.75">
      <c r="B1140" s="324"/>
      <c r="H1140" s="6">
        <f t="shared" si="55"/>
        <v>0</v>
      </c>
      <c r="I1140" s="23">
        <f t="shared" si="54"/>
        <v>0</v>
      </c>
      <c r="M1140" s="2">
        <v>470</v>
      </c>
    </row>
    <row r="1141" spans="2:13" ht="12.75">
      <c r="B1141" s="324"/>
      <c r="H1141" s="6">
        <f t="shared" si="55"/>
        <v>0</v>
      </c>
      <c r="I1141" s="23">
        <f t="shared" si="54"/>
        <v>0</v>
      </c>
      <c r="M1141" s="2">
        <v>470</v>
      </c>
    </row>
    <row r="1142" spans="2:13" ht="12.75">
      <c r="B1142" s="323">
        <v>5000</v>
      </c>
      <c r="C1142" s="17" t="s">
        <v>746</v>
      </c>
      <c r="D1142" s="147" t="s">
        <v>717</v>
      </c>
      <c r="E1142" s="148" t="s">
        <v>749</v>
      </c>
      <c r="F1142" s="27" t="s">
        <v>727</v>
      </c>
      <c r="G1142" s="147" t="s">
        <v>38</v>
      </c>
      <c r="H1142" s="6">
        <f t="shared" si="55"/>
        <v>-5000</v>
      </c>
      <c r="I1142" s="23">
        <f t="shared" si="54"/>
        <v>10.638297872340425</v>
      </c>
      <c r="K1142" t="s">
        <v>728</v>
      </c>
      <c r="M1142" s="2">
        <v>470</v>
      </c>
    </row>
    <row r="1143" spans="1:13" s="81" customFormat="1" ht="12.75">
      <c r="A1143" s="13"/>
      <c r="B1143" s="325">
        <f>SUM(B1142)</f>
        <v>5000</v>
      </c>
      <c r="C1143" s="13"/>
      <c r="D1143" s="13"/>
      <c r="E1143" s="149" t="s">
        <v>749</v>
      </c>
      <c r="F1143" s="19"/>
      <c r="G1143" s="127"/>
      <c r="H1143" s="84"/>
      <c r="I1143" s="80">
        <f t="shared" si="54"/>
        <v>10.638297872340425</v>
      </c>
      <c r="M1143" s="2">
        <v>470</v>
      </c>
    </row>
    <row r="1144" spans="2:13" ht="12.75">
      <c r="B1144" s="9"/>
      <c r="H1144" s="6">
        <f t="shared" si="55"/>
        <v>0</v>
      </c>
      <c r="I1144" s="23">
        <f>+B1144/M1144</f>
        <v>0</v>
      </c>
      <c r="M1144" s="2">
        <v>470</v>
      </c>
    </row>
    <row r="1145" spans="2:13" ht="12.75">
      <c r="B1145" s="9"/>
      <c r="H1145" s="6">
        <f t="shared" si="55"/>
        <v>0</v>
      </c>
      <c r="I1145" s="23">
        <f t="shared" si="54"/>
        <v>0</v>
      </c>
      <c r="M1145" s="2">
        <v>470</v>
      </c>
    </row>
    <row r="1146" spans="2:13" ht="12.75">
      <c r="B1146" s="9"/>
      <c r="H1146" s="6">
        <f t="shared" si="55"/>
        <v>0</v>
      </c>
      <c r="I1146" s="23">
        <f>+B1146/M1146</f>
        <v>0</v>
      </c>
      <c r="M1146" s="2">
        <v>470</v>
      </c>
    </row>
    <row r="1147" spans="1:13" s="81" customFormat="1" ht="12.75">
      <c r="A1147" s="13"/>
      <c r="B1147" s="373">
        <f>B1151</f>
        <v>5000</v>
      </c>
      <c r="C1147" s="145" t="s">
        <v>750</v>
      </c>
      <c r="D1147" s="13"/>
      <c r="E1147" s="13"/>
      <c r="F1147" s="19"/>
      <c r="G1147" s="127"/>
      <c r="H1147" s="84">
        <f t="shared" si="55"/>
        <v>-5000</v>
      </c>
      <c r="I1147" s="80">
        <f>+B1147/M1147</f>
        <v>10.638297872340425</v>
      </c>
      <c r="M1147" s="2">
        <v>470</v>
      </c>
    </row>
    <row r="1148" spans="2:13" ht="12.75">
      <c r="B1148" s="372"/>
      <c r="C1148" s="153"/>
      <c r="H1148" s="6">
        <v>0</v>
      </c>
      <c r="I1148" s="91">
        <f>+B1148/M1148</f>
        <v>0</v>
      </c>
      <c r="M1148" s="2">
        <v>470</v>
      </c>
    </row>
    <row r="1149" spans="2:13" ht="12.75">
      <c r="B1149" s="372"/>
      <c r="H1149" s="6">
        <f t="shared" si="55"/>
        <v>0</v>
      </c>
      <c r="I1149" s="91">
        <f>+B1149/M1149</f>
        <v>0</v>
      </c>
      <c r="M1149" s="2">
        <v>470</v>
      </c>
    </row>
    <row r="1150" spans="2:13" ht="12.75">
      <c r="B1150" s="372">
        <v>5000</v>
      </c>
      <c r="C1150" s="1" t="s">
        <v>751</v>
      </c>
      <c r="D1150" s="1" t="s">
        <v>717</v>
      </c>
      <c r="E1150" s="1" t="s">
        <v>752</v>
      </c>
      <c r="F1150" s="27" t="s">
        <v>727</v>
      </c>
      <c r="G1150" s="61" t="s">
        <v>268</v>
      </c>
      <c r="H1150" s="6">
        <f t="shared" si="55"/>
        <v>-5000</v>
      </c>
      <c r="I1150" s="23">
        <f t="shared" si="54"/>
        <v>10.638297872340425</v>
      </c>
      <c r="K1150" t="s">
        <v>728</v>
      </c>
      <c r="M1150" s="2">
        <v>470</v>
      </c>
    </row>
    <row r="1151" spans="1:13" s="81" customFormat="1" ht="12.75">
      <c r="A1151" s="13"/>
      <c r="B1151" s="371">
        <f>SUM(B1150)</f>
        <v>5000</v>
      </c>
      <c r="C1151" s="13"/>
      <c r="D1151" s="13"/>
      <c r="E1151" s="13" t="s">
        <v>752</v>
      </c>
      <c r="F1151" s="19"/>
      <c r="G1151" s="127"/>
      <c r="H1151" s="84"/>
      <c r="I1151" s="80">
        <f t="shared" si="54"/>
        <v>10.638297872340425</v>
      </c>
      <c r="M1151" s="2">
        <v>470</v>
      </c>
    </row>
    <row r="1152" spans="2:13" ht="12.75">
      <c r="B1152" s="372"/>
      <c r="H1152" s="6">
        <f t="shared" si="55"/>
        <v>0</v>
      </c>
      <c r="I1152" s="23">
        <f>+B1152/M1152</f>
        <v>0</v>
      </c>
      <c r="M1152" s="2">
        <v>470</v>
      </c>
    </row>
    <row r="1153" spans="2:13" ht="12.75">
      <c r="B1153" s="372"/>
      <c r="H1153" s="6">
        <f t="shared" si="55"/>
        <v>0</v>
      </c>
      <c r="I1153" s="23">
        <f aca="true" t="shared" si="56" ref="I1153:I1166">+B1153/M1153</f>
        <v>0</v>
      </c>
      <c r="M1153" s="2">
        <v>470</v>
      </c>
    </row>
    <row r="1154" spans="2:13" ht="12.75">
      <c r="B1154" s="372"/>
      <c r="H1154" s="6">
        <f t="shared" si="55"/>
        <v>0</v>
      </c>
      <c r="I1154" s="23">
        <f t="shared" si="56"/>
        <v>0</v>
      </c>
      <c r="M1154" s="2">
        <v>470</v>
      </c>
    </row>
    <row r="1155" spans="2:13" ht="12.75">
      <c r="B1155" s="370">
        <v>425</v>
      </c>
      <c r="C1155" s="14" t="s">
        <v>753</v>
      </c>
      <c r="D1155" s="14" t="s">
        <v>717</v>
      </c>
      <c r="E1155" s="14" t="s">
        <v>435</v>
      </c>
      <c r="F1155" s="27" t="s">
        <v>754</v>
      </c>
      <c r="G1155" s="98" t="s">
        <v>38</v>
      </c>
      <c r="H1155" s="6">
        <f t="shared" si="55"/>
        <v>-425</v>
      </c>
      <c r="I1155" s="23">
        <f t="shared" si="56"/>
        <v>0.9042553191489362</v>
      </c>
      <c r="K1155" t="s">
        <v>696</v>
      </c>
      <c r="M1155" s="2">
        <v>470</v>
      </c>
    </row>
    <row r="1156" spans="2:13" ht="12.75">
      <c r="B1156" s="370">
        <v>300</v>
      </c>
      <c r="C1156" s="1" t="s">
        <v>755</v>
      </c>
      <c r="D1156" s="14" t="s">
        <v>717</v>
      </c>
      <c r="E1156" s="14" t="s">
        <v>435</v>
      </c>
      <c r="F1156" s="27" t="s">
        <v>756</v>
      </c>
      <c r="G1156" s="61" t="s">
        <v>93</v>
      </c>
      <c r="H1156" s="6">
        <f t="shared" si="55"/>
        <v>-725</v>
      </c>
      <c r="I1156" s="23">
        <f t="shared" si="56"/>
        <v>0.6382978723404256</v>
      </c>
      <c r="K1156" t="s">
        <v>696</v>
      </c>
      <c r="M1156" s="2">
        <v>470</v>
      </c>
    </row>
    <row r="1157" spans="2:13" ht="12.75">
      <c r="B1157" s="370">
        <v>500</v>
      </c>
      <c r="C1157" s="1" t="s">
        <v>757</v>
      </c>
      <c r="D1157" s="14" t="s">
        <v>717</v>
      </c>
      <c r="E1157" s="14" t="s">
        <v>435</v>
      </c>
      <c r="F1157" s="27" t="s">
        <v>756</v>
      </c>
      <c r="G1157" s="61" t="s">
        <v>93</v>
      </c>
      <c r="H1157" s="6">
        <f t="shared" si="55"/>
        <v>-1225</v>
      </c>
      <c r="I1157" s="23">
        <f t="shared" si="56"/>
        <v>1.0638297872340425</v>
      </c>
      <c r="K1157" t="s">
        <v>696</v>
      </c>
      <c r="M1157" s="2">
        <v>470</v>
      </c>
    </row>
    <row r="1158" spans="2:13" ht="12.75">
      <c r="B1158" s="370">
        <v>7200</v>
      </c>
      <c r="C1158" s="38" t="s">
        <v>758</v>
      </c>
      <c r="D1158" s="14" t="s">
        <v>717</v>
      </c>
      <c r="E1158" s="14" t="s">
        <v>435</v>
      </c>
      <c r="F1158" s="27" t="s">
        <v>759</v>
      </c>
      <c r="G1158" s="61" t="s">
        <v>112</v>
      </c>
      <c r="H1158" s="6">
        <f t="shared" si="55"/>
        <v>-8425</v>
      </c>
      <c r="I1158" s="23">
        <f t="shared" si="56"/>
        <v>15.319148936170214</v>
      </c>
      <c r="K1158" t="s">
        <v>696</v>
      </c>
      <c r="M1158" s="2">
        <v>470</v>
      </c>
    </row>
    <row r="1159" spans="2:13" ht="12.75">
      <c r="B1159" s="370">
        <v>1600</v>
      </c>
      <c r="C1159" s="1" t="s">
        <v>760</v>
      </c>
      <c r="D1159" s="14" t="s">
        <v>717</v>
      </c>
      <c r="E1159" s="14" t="s">
        <v>435</v>
      </c>
      <c r="F1159" s="27" t="s">
        <v>761</v>
      </c>
      <c r="G1159" s="61" t="s">
        <v>114</v>
      </c>
      <c r="H1159" s="6">
        <f t="shared" si="55"/>
        <v>-10025</v>
      </c>
      <c r="I1159" s="23">
        <f t="shared" si="56"/>
        <v>3.404255319148936</v>
      </c>
      <c r="K1159" t="s">
        <v>696</v>
      </c>
      <c r="M1159" s="2">
        <v>470</v>
      </c>
    </row>
    <row r="1160" spans="2:13" ht="12.75">
      <c r="B1160" s="370">
        <v>7200</v>
      </c>
      <c r="C1160" s="38" t="s">
        <v>758</v>
      </c>
      <c r="D1160" s="14" t="s">
        <v>717</v>
      </c>
      <c r="E1160" s="14" t="s">
        <v>435</v>
      </c>
      <c r="F1160" s="27" t="s">
        <v>762</v>
      </c>
      <c r="G1160" s="61" t="s">
        <v>212</v>
      </c>
      <c r="H1160" s="6">
        <f t="shared" si="55"/>
        <v>-17225</v>
      </c>
      <c r="I1160" s="23">
        <f t="shared" si="56"/>
        <v>15.319148936170214</v>
      </c>
      <c r="K1160" t="s">
        <v>696</v>
      </c>
      <c r="M1160" s="2">
        <v>470</v>
      </c>
    </row>
    <row r="1161" spans="1:13" ht="12.75">
      <c r="A1161" s="131"/>
      <c r="B1161" s="372">
        <v>1000</v>
      </c>
      <c r="C1161" s="131" t="s">
        <v>763</v>
      </c>
      <c r="D1161" s="35" t="s">
        <v>717</v>
      </c>
      <c r="E1161" s="131" t="s">
        <v>435</v>
      </c>
      <c r="F1161" s="140" t="s">
        <v>764</v>
      </c>
      <c r="G1161" s="386" t="s">
        <v>91</v>
      </c>
      <c r="H1161" s="6">
        <f t="shared" si="55"/>
        <v>-18225</v>
      </c>
      <c r="I1161" s="23">
        <f t="shared" si="56"/>
        <v>2.127659574468085</v>
      </c>
      <c r="J1161" s="134"/>
      <c r="K1161" s="134" t="s">
        <v>604</v>
      </c>
      <c r="L1161" s="134"/>
      <c r="M1161" s="2">
        <v>470</v>
      </c>
    </row>
    <row r="1162" spans="1:13" ht="12.75">
      <c r="A1162" s="131"/>
      <c r="B1162" s="372">
        <v>5000</v>
      </c>
      <c r="C1162" s="35" t="s">
        <v>765</v>
      </c>
      <c r="D1162" s="35" t="s">
        <v>717</v>
      </c>
      <c r="E1162" s="131" t="s">
        <v>435</v>
      </c>
      <c r="F1162" s="140" t="s">
        <v>766</v>
      </c>
      <c r="G1162" s="386" t="s">
        <v>162</v>
      </c>
      <c r="H1162" s="6">
        <f t="shared" si="55"/>
        <v>-23225</v>
      </c>
      <c r="I1162" s="23">
        <f t="shared" si="56"/>
        <v>10.638297872340425</v>
      </c>
      <c r="J1162" s="134"/>
      <c r="K1162" s="134" t="s">
        <v>604</v>
      </c>
      <c r="L1162" s="134"/>
      <c r="M1162" s="2">
        <v>470</v>
      </c>
    </row>
    <row r="1163" spans="1:13" s="134" customFormat="1" ht="12.75">
      <c r="A1163" s="131"/>
      <c r="B1163" s="372">
        <v>1000</v>
      </c>
      <c r="C1163" s="35" t="s">
        <v>767</v>
      </c>
      <c r="D1163" s="35" t="s">
        <v>717</v>
      </c>
      <c r="E1163" s="131" t="s">
        <v>435</v>
      </c>
      <c r="F1163" s="140" t="s">
        <v>768</v>
      </c>
      <c r="G1163" s="386" t="s">
        <v>142</v>
      </c>
      <c r="H1163" s="104">
        <f t="shared" si="55"/>
        <v>-24225</v>
      </c>
      <c r="I1163" s="133">
        <f>+B1163/M1163</f>
        <v>2.127659574468085</v>
      </c>
      <c r="K1163" s="134" t="s">
        <v>604</v>
      </c>
      <c r="M1163" s="2">
        <v>470</v>
      </c>
    </row>
    <row r="1164" spans="1:13" ht="12.75">
      <c r="A1164" s="131"/>
      <c r="B1164" s="372">
        <v>5000</v>
      </c>
      <c r="C1164" s="131" t="s">
        <v>769</v>
      </c>
      <c r="D1164" s="35" t="s">
        <v>717</v>
      </c>
      <c r="E1164" s="131" t="s">
        <v>435</v>
      </c>
      <c r="F1164" s="140" t="s">
        <v>770</v>
      </c>
      <c r="G1164" s="386" t="s">
        <v>268</v>
      </c>
      <c r="H1164" s="6">
        <f t="shared" si="55"/>
        <v>-29225</v>
      </c>
      <c r="I1164" s="23">
        <f t="shared" si="56"/>
        <v>10.638297872340425</v>
      </c>
      <c r="J1164" s="134"/>
      <c r="K1164" s="134" t="s">
        <v>604</v>
      </c>
      <c r="L1164" s="134"/>
      <c r="M1164" s="2">
        <v>470</v>
      </c>
    </row>
    <row r="1165" spans="2:13" ht="12.75">
      <c r="B1165" s="370">
        <v>350</v>
      </c>
      <c r="C1165" s="14" t="s">
        <v>771</v>
      </c>
      <c r="D1165" s="1" t="s">
        <v>717</v>
      </c>
      <c r="E1165" s="14" t="s">
        <v>435</v>
      </c>
      <c r="F1165" s="30" t="s">
        <v>772</v>
      </c>
      <c r="G1165" s="61" t="s">
        <v>212</v>
      </c>
      <c r="H1165" s="6">
        <f t="shared" si="55"/>
        <v>-29575</v>
      </c>
      <c r="I1165" s="23">
        <f t="shared" si="56"/>
        <v>0.7446808510638298</v>
      </c>
      <c r="K1165" t="s">
        <v>710</v>
      </c>
      <c r="M1165" s="2">
        <v>470</v>
      </c>
    </row>
    <row r="1166" spans="2:13" ht="12.75">
      <c r="B1166" s="370">
        <v>3750</v>
      </c>
      <c r="C1166" s="14" t="s">
        <v>773</v>
      </c>
      <c r="D1166" s="1" t="s">
        <v>717</v>
      </c>
      <c r="E1166" s="14" t="s">
        <v>435</v>
      </c>
      <c r="F1166" s="30" t="s">
        <v>774</v>
      </c>
      <c r="G1166" s="61" t="s">
        <v>268</v>
      </c>
      <c r="H1166" s="6">
        <f t="shared" si="55"/>
        <v>-33325</v>
      </c>
      <c r="I1166" s="23">
        <f t="shared" si="56"/>
        <v>7.9787234042553195</v>
      </c>
      <c r="K1166" t="s">
        <v>710</v>
      </c>
      <c r="M1166" s="2">
        <v>470</v>
      </c>
    </row>
    <row r="1167" spans="1:13" s="81" customFormat="1" ht="12.75">
      <c r="A1167" s="13"/>
      <c r="B1167" s="371">
        <f>SUM(B1155:B1166)</f>
        <v>33325</v>
      </c>
      <c r="C1167" s="13"/>
      <c r="D1167" s="13"/>
      <c r="E1167" s="13"/>
      <c r="F1167" s="19"/>
      <c r="G1167" s="127"/>
      <c r="H1167" s="84">
        <v>0</v>
      </c>
      <c r="I1167" s="80">
        <f>+B1167/M1167</f>
        <v>70.90425531914893</v>
      </c>
      <c r="M1167" s="2">
        <v>470</v>
      </c>
    </row>
    <row r="1168" spans="2:13" ht="12.75">
      <c r="B1168" s="372"/>
      <c r="H1168" s="6">
        <f t="shared" si="55"/>
        <v>0</v>
      </c>
      <c r="I1168" s="23">
        <f>+B1168/M1168</f>
        <v>0</v>
      </c>
      <c r="M1168" s="2">
        <v>470</v>
      </c>
    </row>
    <row r="1169" spans="2:13" ht="12.75">
      <c r="B1169" s="372"/>
      <c r="H1169" s="6">
        <f t="shared" si="55"/>
        <v>0</v>
      </c>
      <c r="I1169" s="23">
        <f>+B1169/M1169</f>
        <v>0</v>
      </c>
      <c r="M1169" s="2">
        <v>470</v>
      </c>
    </row>
    <row r="1170" spans="1:13" s="17" customFormat="1" ht="12.75">
      <c r="A1170" s="14"/>
      <c r="B1170" s="405">
        <v>180000</v>
      </c>
      <c r="C1170" s="1" t="s">
        <v>775</v>
      </c>
      <c r="D1170" s="1" t="s">
        <v>22</v>
      </c>
      <c r="E1170" s="1"/>
      <c r="F1170" s="142" t="s">
        <v>275</v>
      </c>
      <c r="G1170" s="98" t="s">
        <v>142</v>
      </c>
      <c r="H1170" s="6">
        <f t="shared" si="55"/>
        <v>-180000</v>
      </c>
      <c r="I1170" s="23">
        <f aca="true" t="shared" si="57" ref="I1170:I1180">+B1170/M1170</f>
        <v>382.97872340425533</v>
      </c>
      <c r="J1170"/>
      <c r="K1170"/>
      <c r="L1170"/>
      <c r="M1170" s="2">
        <v>470</v>
      </c>
    </row>
    <row r="1171" spans="1:13" ht="12.75">
      <c r="A1171" s="14"/>
      <c r="B1171" s="406">
        <v>20000</v>
      </c>
      <c r="C1171" s="1" t="s">
        <v>775</v>
      </c>
      <c r="D1171" s="1" t="s">
        <v>22</v>
      </c>
      <c r="E1171" s="1" t="s">
        <v>835</v>
      </c>
      <c r="F1171" s="142"/>
      <c r="G1171" s="124" t="s">
        <v>142</v>
      </c>
      <c r="H1171" s="126">
        <f t="shared" si="55"/>
        <v>-200000</v>
      </c>
      <c r="I1171" s="23">
        <f t="shared" si="57"/>
        <v>42.5531914893617</v>
      </c>
      <c r="M1171" s="2">
        <v>470</v>
      </c>
    </row>
    <row r="1172" spans="1:13" ht="12.75">
      <c r="A1172" s="46"/>
      <c r="B1172" s="407">
        <v>170000</v>
      </c>
      <c r="C1172" s="1" t="s">
        <v>696</v>
      </c>
      <c r="D1172" s="1" t="s">
        <v>22</v>
      </c>
      <c r="F1172" s="142" t="s">
        <v>275</v>
      </c>
      <c r="G1172" s="98" t="s">
        <v>142</v>
      </c>
      <c r="H1172" s="126">
        <f t="shared" si="55"/>
        <v>-370000</v>
      </c>
      <c r="I1172" s="23">
        <f t="shared" si="57"/>
        <v>361.70212765957444</v>
      </c>
      <c r="M1172" s="2">
        <v>470</v>
      </c>
    </row>
    <row r="1173" spans="1:13" ht="12.75">
      <c r="A1173" s="14"/>
      <c r="B1173" s="406">
        <v>22015</v>
      </c>
      <c r="C1173" s="1" t="s">
        <v>696</v>
      </c>
      <c r="D1173" s="1" t="s">
        <v>22</v>
      </c>
      <c r="E1173" s="1" t="s">
        <v>277</v>
      </c>
      <c r="F1173" s="142"/>
      <c r="G1173" s="98" t="s">
        <v>142</v>
      </c>
      <c r="H1173" s="126">
        <f t="shared" si="55"/>
        <v>-392015</v>
      </c>
      <c r="I1173" s="23">
        <f t="shared" si="57"/>
        <v>46.840425531914896</v>
      </c>
      <c r="M1173" s="2">
        <v>470</v>
      </c>
    </row>
    <row r="1174" spans="1:13" ht="12.75">
      <c r="A1174" s="14"/>
      <c r="B1174" s="406">
        <v>20000</v>
      </c>
      <c r="C1174" s="1" t="s">
        <v>696</v>
      </c>
      <c r="D1174" s="1" t="s">
        <v>22</v>
      </c>
      <c r="E1174" s="1" t="s">
        <v>835</v>
      </c>
      <c r="F1174" s="142"/>
      <c r="G1174" s="124" t="s">
        <v>142</v>
      </c>
      <c r="H1174" s="126">
        <f t="shared" si="55"/>
        <v>-412015</v>
      </c>
      <c r="I1174" s="23">
        <f t="shared" si="57"/>
        <v>42.5531914893617</v>
      </c>
      <c r="M1174" s="2">
        <v>470</v>
      </c>
    </row>
    <row r="1175" spans="1:13" ht="12.75">
      <c r="A1175" s="46"/>
      <c r="B1175" s="407">
        <v>180000</v>
      </c>
      <c r="C1175" s="1" t="s">
        <v>604</v>
      </c>
      <c r="D1175" s="1" t="s">
        <v>22</v>
      </c>
      <c r="F1175" s="142" t="s">
        <v>275</v>
      </c>
      <c r="G1175" s="98" t="s">
        <v>142</v>
      </c>
      <c r="H1175" s="126">
        <f t="shared" si="55"/>
        <v>-592015</v>
      </c>
      <c r="I1175" s="23">
        <f t="shared" si="57"/>
        <v>382.97872340425533</v>
      </c>
      <c r="M1175" s="2">
        <v>470</v>
      </c>
    </row>
    <row r="1176" spans="1:13" ht="12.75">
      <c r="A1176" s="46"/>
      <c r="B1176" s="407">
        <v>23310</v>
      </c>
      <c r="C1176" s="1" t="s">
        <v>604</v>
      </c>
      <c r="D1176" s="1" t="s">
        <v>22</v>
      </c>
      <c r="E1176" s="1" t="s">
        <v>277</v>
      </c>
      <c r="F1176" s="142"/>
      <c r="G1176" s="98" t="s">
        <v>142</v>
      </c>
      <c r="H1176" s="6">
        <f t="shared" si="55"/>
        <v>-615325</v>
      </c>
      <c r="I1176" s="23">
        <f t="shared" si="57"/>
        <v>49.59574468085106</v>
      </c>
      <c r="M1176" s="2">
        <v>470</v>
      </c>
    </row>
    <row r="1177" spans="1:13" ht="12.75">
      <c r="A1177" s="14"/>
      <c r="B1177" s="406">
        <v>20000</v>
      </c>
      <c r="C1177" s="1" t="s">
        <v>604</v>
      </c>
      <c r="D1177" s="1" t="s">
        <v>22</v>
      </c>
      <c r="E1177" s="1" t="s">
        <v>835</v>
      </c>
      <c r="F1177" s="142"/>
      <c r="G1177" s="124" t="s">
        <v>142</v>
      </c>
      <c r="H1177" s="126">
        <f t="shared" si="55"/>
        <v>-635325</v>
      </c>
      <c r="I1177" s="23">
        <f t="shared" si="57"/>
        <v>42.5531914893617</v>
      </c>
      <c r="M1177" s="2">
        <v>470</v>
      </c>
    </row>
    <row r="1178" spans="1:13" ht="12.75">
      <c r="A1178" s="14"/>
      <c r="B1178" s="406">
        <v>20000</v>
      </c>
      <c r="C1178" s="1" t="s">
        <v>710</v>
      </c>
      <c r="D1178" s="1" t="s">
        <v>22</v>
      </c>
      <c r="E1178" s="1" t="s">
        <v>835</v>
      </c>
      <c r="F1178" s="142"/>
      <c r="G1178" s="124" t="s">
        <v>142</v>
      </c>
      <c r="H1178" s="126">
        <f>H1177-B1178</f>
        <v>-655325</v>
      </c>
      <c r="I1178" s="23">
        <f>+B1178/M1178</f>
        <v>42.5531914893617</v>
      </c>
      <c r="M1178" s="2">
        <v>470</v>
      </c>
    </row>
    <row r="1179" spans="1:13" ht="12.75">
      <c r="A1179" s="14"/>
      <c r="B1179" s="406">
        <v>100000</v>
      </c>
      <c r="C1179" s="1" t="s">
        <v>710</v>
      </c>
      <c r="D1179" s="1" t="s">
        <v>22</v>
      </c>
      <c r="F1179" s="142"/>
      <c r="G1179" s="124" t="s">
        <v>142</v>
      </c>
      <c r="H1179" s="126">
        <f>H1178-B1179</f>
        <v>-755325</v>
      </c>
      <c r="I1179" s="23">
        <f>+B1179/M1179</f>
        <v>212.7659574468085</v>
      </c>
      <c r="M1179" s="2">
        <v>470</v>
      </c>
    </row>
    <row r="1180" spans="1:13" ht="12.75">
      <c r="A1180" s="13"/>
      <c r="B1180" s="408">
        <f>SUM(B1170:B1179)</f>
        <v>755325</v>
      </c>
      <c r="C1180" s="13" t="s">
        <v>530</v>
      </c>
      <c r="D1180" s="13"/>
      <c r="E1180" s="13"/>
      <c r="F1180" s="141"/>
      <c r="G1180" s="127"/>
      <c r="H1180" s="143">
        <v>0</v>
      </c>
      <c r="I1180" s="80">
        <f t="shared" si="57"/>
        <v>1607.0744680851064</v>
      </c>
      <c r="J1180" s="81"/>
      <c r="K1180" s="81"/>
      <c r="L1180" s="81"/>
      <c r="M1180" s="2">
        <v>470</v>
      </c>
    </row>
    <row r="1181" spans="1:13" s="17" customFormat="1" ht="12.75">
      <c r="A1181" s="14"/>
      <c r="B1181" s="34"/>
      <c r="C1181" s="14"/>
      <c r="D1181" s="14"/>
      <c r="E1181" s="14"/>
      <c r="F1181" s="124"/>
      <c r="G1181" s="98"/>
      <c r="H1181" s="6">
        <f>H1180-B1181</f>
        <v>0</v>
      </c>
      <c r="I1181" s="23">
        <f aca="true" t="shared" si="58" ref="I1181:I1187">+B1181/M1181</f>
        <v>0</v>
      </c>
      <c r="M1181" s="2">
        <v>470</v>
      </c>
    </row>
    <row r="1182" spans="1:13" s="17" customFormat="1" ht="12.75">
      <c r="A1182" s="14"/>
      <c r="B1182" s="34"/>
      <c r="C1182" s="14"/>
      <c r="D1182" s="14"/>
      <c r="E1182" s="14"/>
      <c r="F1182" s="124"/>
      <c r="G1182" s="98"/>
      <c r="H1182" s="6">
        <f>H1181-B1182</f>
        <v>0</v>
      </c>
      <c r="I1182" s="23">
        <f t="shared" si="58"/>
        <v>0</v>
      </c>
      <c r="M1182" s="2">
        <v>470</v>
      </c>
    </row>
    <row r="1183" spans="8:13" ht="12.75">
      <c r="H1183" s="6">
        <f>H1182-B1183</f>
        <v>0</v>
      </c>
      <c r="I1183" s="23">
        <f t="shared" si="58"/>
        <v>0</v>
      </c>
      <c r="M1183" s="2">
        <v>470</v>
      </c>
    </row>
    <row r="1184" spans="2:13" ht="12.75">
      <c r="B1184" s="41"/>
      <c r="D1184" s="14"/>
      <c r="F1184" s="45"/>
      <c r="H1184" s="6">
        <f>H1183-B1184</f>
        <v>0</v>
      </c>
      <c r="I1184" s="23">
        <f t="shared" si="58"/>
        <v>0</v>
      </c>
      <c r="M1184" s="2">
        <v>470</v>
      </c>
    </row>
    <row r="1185" spans="1:13" ht="13.5" thickBot="1">
      <c r="A1185" s="65"/>
      <c r="B1185" s="71">
        <f>+B1195+B1214+B1220+B1229+B1225</f>
        <v>251300</v>
      </c>
      <c r="C1185" s="65"/>
      <c r="D1185" s="72" t="s">
        <v>24</v>
      </c>
      <c r="E1185" s="62"/>
      <c r="F1185" s="128"/>
      <c r="G1185" s="67"/>
      <c r="H1185" s="129">
        <f>H1184-B1185</f>
        <v>-251300</v>
      </c>
      <c r="I1185" s="130">
        <f t="shared" si="58"/>
        <v>534.6808510638298</v>
      </c>
      <c r="J1185" s="70"/>
      <c r="K1185" s="70"/>
      <c r="L1185" s="70"/>
      <c r="M1185" s="2">
        <v>470</v>
      </c>
    </row>
    <row r="1186" spans="2:13" ht="12.75">
      <c r="B1186" s="32"/>
      <c r="C1186" s="33"/>
      <c r="D1186" s="14"/>
      <c r="E1186" s="33"/>
      <c r="F1186" s="45"/>
      <c r="G1186" s="124"/>
      <c r="H1186" s="6">
        <v>0</v>
      </c>
      <c r="I1186" s="23">
        <f t="shared" si="58"/>
        <v>0</v>
      </c>
      <c r="M1186" s="2">
        <v>470</v>
      </c>
    </row>
    <row r="1187" spans="2:13" ht="12.75">
      <c r="B1187" s="32"/>
      <c r="C1187" s="14"/>
      <c r="D1187" s="14"/>
      <c r="E1187" s="35"/>
      <c r="F1187" s="45"/>
      <c r="G1187" s="379"/>
      <c r="H1187" s="6">
        <f>H1186-B1187</f>
        <v>0</v>
      </c>
      <c r="I1187" s="23">
        <f t="shared" si="58"/>
        <v>0</v>
      </c>
      <c r="M1187" s="2">
        <v>470</v>
      </c>
    </row>
    <row r="1188" spans="2:13" ht="12.75">
      <c r="B1188" s="365">
        <v>3000</v>
      </c>
      <c r="C1188" s="14" t="s">
        <v>468</v>
      </c>
      <c r="D1188" s="1" t="s">
        <v>469</v>
      </c>
      <c r="E1188" s="1" t="s">
        <v>470</v>
      </c>
      <c r="F1188" s="45" t="s">
        <v>471</v>
      </c>
      <c r="G1188" s="61" t="s">
        <v>38</v>
      </c>
      <c r="H1188" s="6">
        <f aca="true" t="shared" si="59" ref="H1188:H1194">H1187-B1188</f>
        <v>-3000</v>
      </c>
      <c r="I1188" s="23">
        <v>6</v>
      </c>
      <c r="K1188" t="s">
        <v>35</v>
      </c>
      <c r="M1188" s="2">
        <v>470</v>
      </c>
    </row>
    <row r="1189" spans="1:13" s="17" customFormat="1" ht="12.75">
      <c r="A1189" s="1"/>
      <c r="B1189" s="365">
        <v>2500</v>
      </c>
      <c r="C1189" s="14" t="s">
        <v>468</v>
      </c>
      <c r="D1189" s="1" t="s">
        <v>469</v>
      </c>
      <c r="E1189" s="1" t="s">
        <v>470</v>
      </c>
      <c r="F1189" s="45" t="s">
        <v>472</v>
      </c>
      <c r="G1189" s="61" t="s">
        <v>95</v>
      </c>
      <c r="H1189" s="6">
        <f t="shared" si="59"/>
        <v>-5500</v>
      </c>
      <c r="I1189" s="23">
        <v>5</v>
      </c>
      <c r="J1189"/>
      <c r="K1189" t="s">
        <v>35</v>
      </c>
      <c r="L1189"/>
      <c r="M1189" s="2">
        <v>470</v>
      </c>
    </row>
    <row r="1190" spans="2:13" ht="12.75">
      <c r="B1190" s="365">
        <v>8000</v>
      </c>
      <c r="C1190" s="14" t="s">
        <v>468</v>
      </c>
      <c r="D1190" s="1" t="s">
        <v>469</v>
      </c>
      <c r="E1190" s="1" t="s">
        <v>470</v>
      </c>
      <c r="F1190" s="45" t="s">
        <v>473</v>
      </c>
      <c r="G1190" s="61" t="s">
        <v>95</v>
      </c>
      <c r="H1190" s="6">
        <f t="shared" si="59"/>
        <v>-13500</v>
      </c>
      <c r="I1190" s="23">
        <v>16</v>
      </c>
      <c r="K1190" t="s">
        <v>35</v>
      </c>
      <c r="M1190" s="2">
        <v>470</v>
      </c>
    </row>
    <row r="1191" spans="2:13" ht="12.75">
      <c r="B1191" s="365">
        <v>5000</v>
      </c>
      <c r="C1191" s="14" t="s">
        <v>468</v>
      </c>
      <c r="D1191" s="1" t="s">
        <v>469</v>
      </c>
      <c r="E1191" s="1" t="s">
        <v>470</v>
      </c>
      <c r="F1191" s="45" t="s">
        <v>474</v>
      </c>
      <c r="G1191" s="61" t="s">
        <v>109</v>
      </c>
      <c r="H1191" s="6">
        <f t="shared" si="59"/>
        <v>-18500</v>
      </c>
      <c r="I1191" s="23">
        <v>10</v>
      </c>
      <c r="K1191" t="s">
        <v>35</v>
      </c>
      <c r="M1191" s="2">
        <v>470</v>
      </c>
    </row>
    <row r="1192" spans="2:13" ht="12.75">
      <c r="B1192" s="366">
        <v>3000</v>
      </c>
      <c r="C1192" s="14" t="s">
        <v>468</v>
      </c>
      <c r="D1192" s="1" t="s">
        <v>469</v>
      </c>
      <c r="E1192" s="1" t="s">
        <v>470</v>
      </c>
      <c r="F1192" s="45" t="s">
        <v>475</v>
      </c>
      <c r="G1192" s="61" t="s">
        <v>112</v>
      </c>
      <c r="H1192" s="6">
        <f t="shared" si="59"/>
        <v>-21500</v>
      </c>
      <c r="I1192" s="23">
        <v>5</v>
      </c>
      <c r="K1192" t="s">
        <v>35</v>
      </c>
      <c r="M1192" s="2">
        <v>470</v>
      </c>
    </row>
    <row r="1193" spans="2:14" ht="12.75">
      <c r="B1193" s="366">
        <v>3000</v>
      </c>
      <c r="C1193" s="14" t="s">
        <v>468</v>
      </c>
      <c r="D1193" s="1" t="s">
        <v>469</v>
      </c>
      <c r="E1193" s="1" t="s">
        <v>470</v>
      </c>
      <c r="F1193" s="45" t="s">
        <v>476</v>
      </c>
      <c r="G1193" s="61" t="s">
        <v>162</v>
      </c>
      <c r="H1193" s="6">
        <f t="shared" si="59"/>
        <v>-24500</v>
      </c>
      <c r="I1193" s="23">
        <v>5</v>
      </c>
      <c r="K1193" t="s">
        <v>35</v>
      </c>
      <c r="M1193" s="2">
        <v>470</v>
      </c>
      <c r="N1193" s="39"/>
    </row>
    <row r="1194" spans="2:13" ht="12.75">
      <c r="B1194" s="365">
        <v>3000</v>
      </c>
      <c r="C1194" s="14" t="s">
        <v>468</v>
      </c>
      <c r="D1194" s="1" t="s">
        <v>469</v>
      </c>
      <c r="E1194" s="1" t="s">
        <v>470</v>
      </c>
      <c r="F1194" s="45" t="s">
        <v>477</v>
      </c>
      <c r="G1194" s="61" t="s">
        <v>153</v>
      </c>
      <c r="H1194" s="6">
        <f t="shared" si="59"/>
        <v>-27500</v>
      </c>
      <c r="I1194" s="23">
        <v>6</v>
      </c>
      <c r="K1194" t="s">
        <v>35</v>
      </c>
      <c r="M1194" s="2">
        <v>470</v>
      </c>
    </row>
    <row r="1195" spans="1:13" s="81" customFormat="1" ht="12.75">
      <c r="A1195" s="13"/>
      <c r="B1195" s="367">
        <f>SUM(B1188:B1194)</f>
        <v>27500</v>
      </c>
      <c r="C1195" s="13"/>
      <c r="D1195" s="13"/>
      <c r="E1195" s="13" t="s">
        <v>478</v>
      </c>
      <c r="F1195" s="83"/>
      <c r="G1195" s="127"/>
      <c r="H1195" s="84">
        <v>0</v>
      </c>
      <c r="I1195" s="80">
        <f>+B1195/M1195</f>
        <v>58.51063829787234</v>
      </c>
      <c r="M1195" s="2">
        <v>470</v>
      </c>
    </row>
    <row r="1196" spans="2:13" ht="12.75">
      <c r="B1196" s="365"/>
      <c r="D1196" s="14"/>
      <c r="F1196" s="45"/>
      <c r="H1196" s="6">
        <f>H1195-B1196</f>
        <v>0</v>
      </c>
      <c r="I1196" s="23">
        <f>+B1196/M1196</f>
        <v>0</v>
      </c>
      <c r="M1196" s="2">
        <v>470</v>
      </c>
    </row>
    <row r="1197" spans="2:13" ht="12.75">
      <c r="B1197" s="365"/>
      <c r="D1197" s="14"/>
      <c r="F1197" s="45"/>
      <c r="H1197" s="6">
        <f>H1196-B1197</f>
        <v>0</v>
      </c>
      <c r="I1197" s="23">
        <f>+B1197/M1197</f>
        <v>0</v>
      </c>
      <c r="M1197" s="2">
        <v>470</v>
      </c>
    </row>
    <row r="1198" spans="2:13" ht="12.75">
      <c r="B1198" s="365">
        <v>2500</v>
      </c>
      <c r="C1198" s="14" t="s">
        <v>468</v>
      </c>
      <c r="D1198" s="1" t="s">
        <v>469</v>
      </c>
      <c r="E1198" s="1" t="s">
        <v>479</v>
      </c>
      <c r="F1198" s="45" t="s">
        <v>480</v>
      </c>
      <c r="G1198" s="61" t="s">
        <v>38</v>
      </c>
      <c r="H1198" s="6">
        <f aca="true" t="shared" si="60" ref="H1198:H1213">H1197-B1198</f>
        <v>-2500</v>
      </c>
      <c r="I1198" s="23">
        <f aca="true" t="shared" si="61" ref="I1198:I1232">+B1198/M1198</f>
        <v>5.319148936170213</v>
      </c>
      <c r="K1198" t="s">
        <v>35</v>
      </c>
      <c r="M1198" s="2">
        <v>470</v>
      </c>
    </row>
    <row r="1199" spans="2:13" ht="12.75">
      <c r="B1199" s="365">
        <v>7500</v>
      </c>
      <c r="C1199" s="14" t="s">
        <v>468</v>
      </c>
      <c r="D1199" s="1" t="s">
        <v>469</v>
      </c>
      <c r="E1199" s="1" t="s">
        <v>479</v>
      </c>
      <c r="F1199" s="45" t="s">
        <v>481</v>
      </c>
      <c r="G1199" s="61" t="s">
        <v>95</v>
      </c>
      <c r="H1199" s="6">
        <f t="shared" si="60"/>
        <v>-10000</v>
      </c>
      <c r="I1199" s="23">
        <f t="shared" si="61"/>
        <v>15.957446808510639</v>
      </c>
      <c r="K1199" t="s">
        <v>35</v>
      </c>
      <c r="M1199" s="2">
        <v>470</v>
      </c>
    </row>
    <row r="1200" spans="2:13" ht="12.75">
      <c r="B1200" s="365">
        <v>5000</v>
      </c>
      <c r="C1200" s="14" t="s">
        <v>468</v>
      </c>
      <c r="D1200" s="1" t="s">
        <v>469</v>
      </c>
      <c r="E1200" s="1" t="s">
        <v>479</v>
      </c>
      <c r="F1200" s="45" t="s">
        <v>482</v>
      </c>
      <c r="G1200" s="61" t="s">
        <v>109</v>
      </c>
      <c r="H1200" s="6">
        <f t="shared" si="60"/>
        <v>-15000</v>
      </c>
      <c r="I1200" s="23">
        <f t="shared" si="61"/>
        <v>10.638297872340425</v>
      </c>
      <c r="K1200" t="s">
        <v>35</v>
      </c>
      <c r="M1200" s="2">
        <v>470</v>
      </c>
    </row>
    <row r="1201" spans="2:13" ht="12.75">
      <c r="B1201" s="365">
        <v>2500</v>
      </c>
      <c r="C1201" s="14" t="s">
        <v>468</v>
      </c>
      <c r="D1201" s="1" t="s">
        <v>469</v>
      </c>
      <c r="E1201" s="1" t="s">
        <v>479</v>
      </c>
      <c r="F1201" s="45" t="s">
        <v>483</v>
      </c>
      <c r="G1201" s="61" t="s">
        <v>109</v>
      </c>
      <c r="H1201" s="6">
        <f t="shared" si="60"/>
        <v>-17500</v>
      </c>
      <c r="I1201" s="23">
        <f t="shared" si="61"/>
        <v>5.319148936170213</v>
      </c>
      <c r="K1201" t="s">
        <v>35</v>
      </c>
      <c r="M1201" s="2">
        <v>470</v>
      </c>
    </row>
    <row r="1202" spans="2:13" ht="12.75">
      <c r="B1202" s="365">
        <v>5000</v>
      </c>
      <c r="C1202" s="14" t="s">
        <v>468</v>
      </c>
      <c r="D1202" s="1" t="s">
        <v>469</v>
      </c>
      <c r="E1202" s="1" t="s">
        <v>479</v>
      </c>
      <c r="F1202" s="45" t="s">
        <v>484</v>
      </c>
      <c r="G1202" s="61" t="s">
        <v>112</v>
      </c>
      <c r="H1202" s="6">
        <f t="shared" si="60"/>
        <v>-22500</v>
      </c>
      <c r="I1202" s="23">
        <f t="shared" si="61"/>
        <v>10.638297872340425</v>
      </c>
      <c r="K1202" t="s">
        <v>35</v>
      </c>
      <c r="M1202" s="2">
        <v>470</v>
      </c>
    </row>
    <row r="1203" spans="2:13" ht="12.75">
      <c r="B1203" s="365">
        <v>5000</v>
      </c>
      <c r="C1203" s="14" t="s">
        <v>468</v>
      </c>
      <c r="D1203" s="1" t="s">
        <v>469</v>
      </c>
      <c r="E1203" s="1" t="s">
        <v>479</v>
      </c>
      <c r="F1203" s="45" t="s">
        <v>485</v>
      </c>
      <c r="G1203" s="61" t="s">
        <v>112</v>
      </c>
      <c r="H1203" s="6">
        <f t="shared" si="60"/>
        <v>-27500</v>
      </c>
      <c r="I1203" s="23">
        <f t="shared" si="61"/>
        <v>10.638297872340425</v>
      </c>
      <c r="K1203" t="s">
        <v>35</v>
      </c>
      <c r="M1203" s="2">
        <v>470</v>
      </c>
    </row>
    <row r="1204" spans="1:13" s="17" customFormat="1" ht="12.75">
      <c r="A1204" s="14"/>
      <c r="B1204" s="366">
        <v>5000</v>
      </c>
      <c r="C1204" s="14" t="s">
        <v>486</v>
      </c>
      <c r="D1204" s="14" t="s">
        <v>487</v>
      </c>
      <c r="E1204" s="14" t="s">
        <v>488</v>
      </c>
      <c r="F1204" s="30" t="s">
        <v>489</v>
      </c>
      <c r="G1204" s="98" t="s">
        <v>114</v>
      </c>
      <c r="H1204" s="6">
        <f t="shared" si="60"/>
        <v>-32500</v>
      </c>
      <c r="I1204" s="91">
        <f t="shared" si="61"/>
        <v>10.638297872340425</v>
      </c>
      <c r="K1204" s="17" t="s">
        <v>35</v>
      </c>
      <c r="M1204" s="2">
        <v>470</v>
      </c>
    </row>
    <row r="1205" spans="2:13" ht="12.75">
      <c r="B1205" s="365">
        <v>7500</v>
      </c>
      <c r="C1205" s="14" t="s">
        <v>468</v>
      </c>
      <c r="D1205" s="1" t="s">
        <v>469</v>
      </c>
      <c r="E1205" s="1" t="s">
        <v>479</v>
      </c>
      <c r="F1205" s="45" t="s">
        <v>490</v>
      </c>
      <c r="G1205" s="61" t="s">
        <v>172</v>
      </c>
      <c r="H1205" s="6">
        <f t="shared" si="60"/>
        <v>-40000</v>
      </c>
      <c r="I1205" s="23">
        <f t="shared" si="61"/>
        <v>15.957446808510639</v>
      </c>
      <c r="K1205" t="s">
        <v>35</v>
      </c>
      <c r="M1205" s="2">
        <v>470</v>
      </c>
    </row>
    <row r="1206" spans="2:13" ht="12.75">
      <c r="B1206" s="368">
        <v>22500</v>
      </c>
      <c r="C1206" s="14" t="s">
        <v>468</v>
      </c>
      <c r="D1206" s="1" t="s">
        <v>469</v>
      </c>
      <c r="E1206" s="1" t="s">
        <v>479</v>
      </c>
      <c r="F1206" s="45" t="s">
        <v>491</v>
      </c>
      <c r="G1206" s="61" t="s">
        <v>231</v>
      </c>
      <c r="H1206" s="6">
        <f t="shared" si="60"/>
        <v>-62500</v>
      </c>
      <c r="I1206" s="23">
        <f t="shared" si="61"/>
        <v>47.87234042553192</v>
      </c>
      <c r="K1206" t="s">
        <v>35</v>
      </c>
      <c r="M1206" s="2">
        <v>470</v>
      </c>
    </row>
    <row r="1207" spans="2:13" ht="12.75">
      <c r="B1207" s="365">
        <v>12500</v>
      </c>
      <c r="C1207" s="14" t="s">
        <v>468</v>
      </c>
      <c r="D1207" s="1" t="s">
        <v>469</v>
      </c>
      <c r="E1207" s="1" t="s">
        <v>479</v>
      </c>
      <c r="F1207" s="45" t="s">
        <v>492</v>
      </c>
      <c r="G1207" s="61" t="s">
        <v>212</v>
      </c>
      <c r="H1207" s="6">
        <f t="shared" si="60"/>
        <v>-75000</v>
      </c>
      <c r="I1207" s="23">
        <f t="shared" si="61"/>
        <v>26.595744680851062</v>
      </c>
      <c r="K1207" t="s">
        <v>35</v>
      </c>
      <c r="M1207" s="2">
        <v>470</v>
      </c>
    </row>
    <row r="1208" spans="2:13" ht="12.75">
      <c r="B1208" s="365">
        <v>10000</v>
      </c>
      <c r="C1208" s="14" t="s">
        <v>468</v>
      </c>
      <c r="D1208" s="1" t="s">
        <v>469</v>
      </c>
      <c r="E1208" s="1" t="s">
        <v>479</v>
      </c>
      <c r="F1208" s="45" t="s">
        <v>493</v>
      </c>
      <c r="G1208" s="61" t="s">
        <v>212</v>
      </c>
      <c r="H1208" s="6">
        <f t="shared" si="60"/>
        <v>-85000</v>
      </c>
      <c r="I1208" s="23">
        <f t="shared" si="61"/>
        <v>21.27659574468085</v>
      </c>
      <c r="K1208" t="s">
        <v>35</v>
      </c>
      <c r="M1208" s="2">
        <v>470</v>
      </c>
    </row>
    <row r="1209" spans="2:13" ht="12.75">
      <c r="B1209" s="365">
        <v>5000</v>
      </c>
      <c r="C1209" s="14" t="s">
        <v>468</v>
      </c>
      <c r="D1209" s="1" t="s">
        <v>469</v>
      </c>
      <c r="E1209" s="1" t="s">
        <v>479</v>
      </c>
      <c r="F1209" s="45" t="s">
        <v>494</v>
      </c>
      <c r="G1209" s="61" t="s">
        <v>217</v>
      </c>
      <c r="H1209" s="6">
        <f t="shared" si="60"/>
        <v>-90000</v>
      </c>
      <c r="I1209" s="23">
        <f t="shared" si="61"/>
        <v>10.638297872340425</v>
      </c>
      <c r="K1209" t="s">
        <v>35</v>
      </c>
      <c r="M1209" s="2">
        <v>470</v>
      </c>
    </row>
    <row r="1210" spans="2:13" ht="12.75">
      <c r="B1210" s="365">
        <v>5000</v>
      </c>
      <c r="C1210" s="14" t="s">
        <v>468</v>
      </c>
      <c r="D1210" s="1" t="s">
        <v>469</v>
      </c>
      <c r="E1210" s="1" t="s">
        <v>479</v>
      </c>
      <c r="F1210" s="45" t="s">
        <v>495</v>
      </c>
      <c r="G1210" s="61" t="s">
        <v>224</v>
      </c>
      <c r="H1210" s="6">
        <f t="shared" si="60"/>
        <v>-95000</v>
      </c>
      <c r="I1210" s="23">
        <f t="shared" si="61"/>
        <v>10.638297872340425</v>
      </c>
      <c r="K1210" t="s">
        <v>35</v>
      </c>
      <c r="M1210" s="2">
        <v>470</v>
      </c>
    </row>
    <row r="1211" spans="2:13" ht="12.75">
      <c r="B1211" s="365">
        <v>2500</v>
      </c>
      <c r="C1211" s="14" t="s">
        <v>468</v>
      </c>
      <c r="D1211" s="1" t="s">
        <v>469</v>
      </c>
      <c r="E1211" s="1" t="s">
        <v>479</v>
      </c>
      <c r="F1211" s="45" t="s">
        <v>496</v>
      </c>
      <c r="G1211" s="61" t="s">
        <v>239</v>
      </c>
      <c r="H1211" s="6">
        <f t="shared" si="60"/>
        <v>-97500</v>
      </c>
      <c r="I1211" s="23">
        <f t="shared" si="61"/>
        <v>5.319148936170213</v>
      </c>
      <c r="K1211" t="s">
        <v>35</v>
      </c>
      <c r="M1211" s="2">
        <v>470</v>
      </c>
    </row>
    <row r="1212" spans="2:13" ht="12.75">
      <c r="B1212" s="365">
        <v>5000</v>
      </c>
      <c r="C1212" s="14" t="s">
        <v>468</v>
      </c>
      <c r="D1212" s="1" t="s">
        <v>469</v>
      </c>
      <c r="E1212" s="1" t="s">
        <v>479</v>
      </c>
      <c r="F1212" s="45" t="s">
        <v>497</v>
      </c>
      <c r="G1212" s="61" t="s">
        <v>242</v>
      </c>
      <c r="H1212" s="6">
        <f t="shared" si="60"/>
        <v>-102500</v>
      </c>
      <c r="I1212" s="23">
        <f t="shared" si="61"/>
        <v>10.638297872340425</v>
      </c>
      <c r="K1212" t="s">
        <v>35</v>
      </c>
      <c r="M1212" s="2">
        <v>470</v>
      </c>
    </row>
    <row r="1213" spans="2:13" ht="12.75">
      <c r="B1213" s="365">
        <v>5000</v>
      </c>
      <c r="C1213" s="14" t="s">
        <v>468</v>
      </c>
      <c r="D1213" s="1" t="s">
        <v>469</v>
      </c>
      <c r="E1213" s="1" t="s">
        <v>479</v>
      </c>
      <c r="F1213" s="45" t="s">
        <v>498</v>
      </c>
      <c r="G1213" s="61" t="s">
        <v>268</v>
      </c>
      <c r="H1213" s="6">
        <f t="shared" si="60"/>
        <v>-107500</v>
      </c>
      <c r="I1213" s="23">
        <f t="shared" si="61"/>
        <v>10.638297872340425</v>
      </c>
      <c r="K1213" t="s">
        <v>35</v>
      </c>
      <c r="M1213" s="2">
        <v>470</v>
      </c>
    </row>
    <row r="1214" spans="1:13" s="81" customFormat="1" ht="12.75">
      <c r="A1214" s="13"/>
      <c r="B1214" s="367">
        <f>SUM(B1198:B1213)</f>
        <v>107500</v>
      </c>
      <c r="C1214" s="13"/>
      <c r="D1214" s="13"/>
      <c r="E1214" s="13" t="s">
        <v>499</v>
      </c>
      <c r="F1214" s="83"/>
      <c r="G1214" s="127"/>
      <c r="H1214" s="84">
        <v>0</v>
      </c>
      <c r="I1214" s="80">
        <f t="shared" si="61"/>
        <v>228.72340425531914</v>
      </c>
      <c r="M1214" s="2">
        <v>470</v>
      </c>
    </row>
    <row r="1215" spans="2:13" ht="12.75">
      <c r="B1215" s="365"/>
      <c r="D1215" s="14"/>
      <c r="F1215" s="45"/>
      <c r="H1215" s="6">
        <f>H1214-B1215</f>
        <v>0</v>
      </c>
      <c r="I1215" s="23">
        <f t="shared" si="61"/>
        <v>0</v>
      </c>
      <c r="M1215" s="2">
        <v>470</v>
      </c>
    </row>
    <row r="1216" spans="2:13" ht="12.75">
      <c r="B1216" s="365"/>
      <c r="D1216" s="14"/>
      <c r="F1216" s="45"/>
      <c r="H1216" s="6">
        <f>H1215-B1216</f>
        <v>0</v>
      </c>
      <c r="I1216" s="23">
        <f t="shared" si="61"/>
        <v>0</v>
      </c>
      <c r="M1216" s="2">
        <v>470</v>
      </c>
    </row>
    <row r="1217" spans="2:13" ht="12.75">
      <c r="B1217" s="365">
        <v>3000</v>
      </c>
      <c r="C1217" s="14" t="s">
        <v>468</v>
      </c>
      <c r="D1217" s="1" t="s">
        <v>469</v>
      </c>
      <c r="E1217" s="1" t="s">
        <v>500</v>
      </c>
      <c r="F1217" s="45" t="s">
        <v>501</v>
      </c>
      <c r="G1217" s="61" t="s">
        <v>151</v>
      </c>
      <c r="H1217" s="6">
        <f>H1216-B1217</f>
        <v>-3000</v>
      </c>
      <c r="I1217" s="23">
        <f t="shared" si="61"/>
        <v>6.382978723404255</v>
      </c>
      <c r="K1217" t="s">
        <v>35</v>
      </c>
      <c r="M1217" s="2">
        <v>470</v>
      </c>
    </row>
    <row r="1218" spans="2:13" ht="12.75">
      <c r="B1218" s="366">
        <v>5000</v>
      </c>
      <c r="C1218" s="14" t="s">
        <v>468</v>
      </c>
      <c r="D1218" s="1" t="s">
        <v>469</v>
      </c>
      <c r="E1218" s="1" t="s">
        <v>500</v>
      </c>
      <c r="F1218" s="45" t="s">
        <v>502</v>
      </c>
      <c r="G1218" s="61" t="s">
        <v>162</v>
      </c>
      <c r="H1218" s="6">
        <f>H1217-B1218</f>
        <v>-8000</v>
      </c>
      <c r="I1218" s="23">
        <f t="shared" si="61"/>
        <v>10.638297872340425</v>
      </c>
      <c r="K1218" t="s">
        <v>35</v>
      </c>
      <c r="M1218" s="2">
        <v>470</v>
      </c>
    </row>
    <row r="1219" spans="2:13" ht="12.75">
      <c r="B1219" s="365">
        <v>3000</v>
      </c>
      <c r="C1219" s="14" t="s">
        <v>468</v>
      </c>
      <c r="D1219" s="1" t="s">
        <v>469</v>
      </c>
      <c r="E1219" s="1" t="s">
        <v>503</v>
      </c>
      <c r="F1219" s="45" t="s">
        <v>504</v>
      </c>
      <c r="G1219" s="61" t="s">
        <v>109</v>
      </c>
      <c r="H1219" s="6">
        <f>H1218-B1219</f>
        <v>-11000</v>
      </c>
      <c r="I1219" s="23">
        <f t="shared" si="61"/>
        <v>6.382978723404255</v>
      </c>
      <c r="K1219" t="s">
        <v>35</v>
      </c>
      <c r="M1219" s="2">
        <v>470</v>
      </c>
    </row>
    <row r="1220" spans="1:13" s="81" customFormat="1" ht="12.75">
      <c r="A1220" s="13"/>
      <c r="B1220" s="367">
        <f>SUM(B1217:B1219)</f>
        <v>11000</v>
      </c>
      <c r="C1220" s="13" t="s">
        <v>468</v>
      </c>
      <c r="D1220" s="13"/>
      <c r="E1220" s="13"/>
      <c r="F1220" s="83"/>
      <c r="G1220" s="127"/>
      <c r="H1220" s="84">
        <v>0</v>
      </c>
      <c r="I1220" s="80">
        <f t="shared" si="61"/>
        <v>23.404255319148938</v>
      </c>
      <c r="M1220" s="2">
        <v>470</v>
      </c>
    </row>
    <row r="1221" spans="2:13" ht="12.75">
      <c r="B1221" s="365"/>
      <c r="D1221" s="14"/>
      <c r="F1221" s="45"/>
      <c r="H1221" s="6">
        <f>H1220-B1221</f>
        <v>0</v>
      </c>
      <c r="I1221" s="23">
        <f t="shared" si="61"/>
        <v>0</v>
      </c>
      <c r="M1221" s="2">
        <v>470</v>
      </c>
    </row>
    <row r="1222" spans="2:13" ht="12.75">
      <c r="B1222" s="365"/>
      <c r="D1222" s="14"/>
      <c r="F1222" s="45"/>
      <c r="H1222" s="6">
        <f>H1221-B1222</f>
        <v>0</v>
      </c>
      <c r="I1222" s="23">
        <f t="shared" si="61"/>
        <v>0</v>
      </c>
      <c r="M1222" s="2">
        <v>470</v>
      </c>
    </row>
    <row r="1223" spans="1:13" s="17" customFormat="1" ht="12.75">
      <c r="A1223" s="14"/>
      <c r="B1223" s="366">
        <v>30000</v>
      </c>
      <c r="C1223" s="33" t="s">
        <v>437</v>
      </c>
      <c r="D1223" s="14" t="s">
        <v>20</v>
      </c>
      <c r="E1223" s="33" t="s">
        <v>783</v>
      </c>
      <c r="F1223" s="30" t="s">
        <v>438</v>
      </c>
      <c r="G1223" s="124" t="s">
        <v>268</v>
      </c>
      <c r="H1223" s="29">
        <f>H1222-B1223</f>
        <v>-30000</v>
      </c>
      <c r="I1223" s="91">
        <f t="shared" si="61"/>
        <v>63.829787234042556</v>
      </c>
      <c r="K1223" s="17" t="s">
        <v>421</v>
      </c>
      <c r="L1223" s="38"/>
      <c r="M1223" s="2">
        <v>470</v>
      </c>
    </row>
    <row r="1224" spans="1:13" s="17" customFormat="1" ht="12.75">
      <c r="A1224" s="14"/>
      <c r="B1224" s="369">
        <v>300</v>
      </c>
      <c r="C1224" s="105" t="s">
        <v>444</v>
      </c>
      <c r="D1224" s="105" t="s">
        <v>20</v>
      </c>
      <c r="E1224" s="105" t="s">
        <v>783</v>
      </c>
      <c r="F1224" s="122" t="s">
        <v>423</v>
      </c>
      <c r="G1224" s="382" t="s">
        <v>265</v>
      </c>
      <c r="H1224" s="29">
        <f>H1223-B1224</f>
        <v>-30300</v>
      </c>
      <c r="I1224" s="91">
        <f t="shared" si="61"/>
        <v>0.6382978723404256</v>
      </c>
      <c r="K1224" s="17" t="s">
        <v>298</v>
      </c>
      <c r="M1224" s="2">
        <v>470</v>
      </c>
    </row>
    <row r="1225" spans="1:13" s="81" customFormat="1" ht="12.75">
      <c r="A1225" s="13"/>
      <c r="B1225" s="367">
        <f>SUM(B1223:B1224)</f>
        <v>30300</v>
      </c>
      <c r="C1225" s="103"/>
      <c r="D1225" s="13"/>
      <c r="E1225" s="103" t="s">
        <v>782</v>
      </c>
      <c r="F1225" s="19"/>
      <c r="G1225" s="141"/>
      <c r="H1225" s="84"/>
      <c r="I1225" s="80"/>
      <c r="L1225" s="154"/>
      <c r="M1225" s="2">
        <v>470</v>
      </c>
    </row>
    <row r="1226" spans="1:13" s="17" customFormat="1" ht="12.75">
      <c r="A1226" s="14"/>
      <c r="B1226" s="32"/>
      <c r="C1226" s="33"/>
      <c r="D1226" s="14"/>
      <c r="E1226" s="33"/>
      <c r="F1226" s="30"/>
      <c r="G1226" s="124"/>
      <c r="H1226" s="6">
        <f>H1225-B1226</f>
        <v>0</v>
      </c>
      <c r="I1226" s="23">
        <f>+B1226/M1226</f>
        <v>0</v>
      </c>
      <c r="L1226" s="38"/>
      <c r="M1226" s="2">
        <v>470</v>
      </c>
    </row>
    <row r="1227" spans="1:13" s="17" customFormat="1" ht="12.75">
      <c r="A1227" s="14"/>
      <c r="B1227" s="32"/>
      <c r="C1227" s="33"/>
      <c r="D1227" s="14"/>
      <c r="E1227" s="33"/>
      <c r="F1227" s="30"/>
      <c r="G1227" s="124"/>
      <c r="H1227" s="6">
        <f>H1226-B1227</f>
        <v>0</v>
      </c>
      <c r="I1227" s="23">
        <f>+B1227/M1227</f>
        <v>0</v>
      </c>
      <c r="L1227" s="38"/>
      <c r="M1227" s="2">
        <v>470</v>
      </c>
    </row>
    <row r="1228" spans="1:13" s="134" customFormat="1" ht="12.75">
      <c r="A1228" s="35"/>
      <c r="B1228" s="318">
        <v>75000</v>
      </c>
      <c r="C1228" s="131" t="s">
        <v>1</v>
      </c>
      <c r="D1228" s="35" t="s">
        <v>24</v>
      </c>
      <c r="E1228" s="131"/>
      <c r="F1228" s="88" t="s">
        <v>505</v>
      </c>
      <c r="G1228" s="379" t="s">
        <v>268</v>
      </c>
      <c r="H1228" s="132">
        <f>H1219-B1228</f>
        <v>-86000</v>
      </c>
      <c r="I1228" s="133">
        <f t="shared" si="61"/>
        <v>159.5744680851064</v>
      </c>
      <c r="M1228" s="2">
        <v>470</v>
      </c>
    </row>
    <row r="1229" spans="1:13" s="134" customFormat="1" ht="12.75">
      <c r="A1229" s="93"/>
      <c r="B1229" s="317">
        <f>SUM(B1228:B1228)</f>
        <v>75000</v>
      </c>
      <c r="C1229" s="93" t="s">
        <v>1</v>
      </c>
      <c r="D1229" s="93"/>
      <c r="E1229" s="93"/>
      <c r="F1229" s="135"/>
      <c r="G1229" s="380"/>
      <c r="H1229" s="136">
        <v>0</v>
      </c>
      <c r="I1229" s="137">
        <f t="shared" si="61"/>
        <v>159.5744680851064</v>
      </c>
      <c r="J1229" s="138"/>
      <c r="K1229" s="138"/>
      <c r="L1229" s="138"/>
      <c r="M1229" s="2">
        <v>470</v>
      </c>
    </row>
    <row r="1230" spans="1:13" s="144" customFormat="1" ht="12.75">
      <c r="A1230" s="35"/>
      <c r="B1230" s="32"/>
      <c r="C1230" s="35"/>
      <c r="D1230" s="35"/>
      <c r="E1230" s="35"/>
      <c r="F1230" s="88"/>
      <c r="G1230" s="379"/>
      <c r="H1230" s="132">
        <f>H1221-B1230</f>
        <v>0</v>
      </c>
      <c r="I1230" s="133">
        <f>+B1230/M1230</f>
        <v>0</v>
      </c>
      <c r="M1230" s="2">
        <v>470</v>
      </c>
    </row>
    <row r="1231" spans="1:13" s="144" customFormat="1" ht="12.75">
      <c r="A1231" s="35"/>
      <c r="B1231" s="32"/>
      <c r="C1231" s="35"/>
      <c r="D1231" s="35"/>
      <c r="E1231" s="35"/>
      <c r="F1231" s="88"/>
      <c r="G1231" s="379"/>
      <c r="H1231" s="132">
        <f>H1222-B1231</f>
        <v>0</v>
      </c>
      <c r="I1231" s="133">
        <f>+B1231/M1231</f>
        <v>0</v>
      </c>
      <c r="M1231" s="2">
        <v>470</v>
      </c>
    </row>
    <row r="1232" spans="2:13" ht="12.75">
      <c r="B1232" s="41"/>
      <c r="D1232" s="14"/>
      <c r="F1232" s="45"/>
      <c r="H1232" s="6">
        <v>0</v>
      </c>
      <c r="I1232" s="23">
        <f t="shared" si="61"/>
        <v>0</v>
      </c>
      <c r="M1232" s="2">
        <v>470</v>
      </c>
    </row>
    <row r="1233" spans="2:13" ht="12.75">
      <c r="B1233" s="41"/>
      <c r="D1233" s="14"/>
      <c r="F1233" s="45"/>
      <c r="H1233" s="6">
        <v>0</v>
      </c>
      <c r="I1233" s="23">
        <f aca="true" t="shared" si="62" ref="I1233:I1266">+B1233/M1233</f>
        <v>0</v>
      </c>
      <c r="M1233" s="2">
        <v>470</v>
      </c>
    </row>
    <row r="1234" spans="1:13" ht="13.5" thickBot="1">
      <c r="A1234" s="65"/>
      <c r="B1234" s="321">
        <f>+B1255+B1282+B1286</f>
        <v>902100</v>
      </c>
      <c r="C1234" s="65"/>
      <c r="D1234" s="72" t="s">
        <v>25</v>
      </c>
      <c r="E1234" s="65"/>
      <c r="F1234" s="128"/>
      <c r="G1234" s="67"/>
      <c r="H1234" s="129">
        <f>H1233-B1234</f>
        <v>-902100</v>
      </c>
      <c r="I1234" s="130">
        <f t="shared" si="62"/>
        <v>1919.3617021276596</v>
      </c>
      <c r="J1234" s="70"/>
      <c r="K1234" s="70"/>
      <c r="L1234" s="70"/>
      <c r="M1234" s="2">
        <v>470</v>
      </c>
    </row>
    <row r="1235" spans="2:13" ht="12.75">
      <c r="B1235" s="318"/>
      <c r="D1235" s="14"/>
      <c r="F1235" s="45"/>
      <c r="H1235" s="6">
        <v>0</v>
      </c>
      <c r="I1235" s="23">
        <f t="shared" si="62"/>
        <v>0</v>
      </c>
      <c r="M1235" s="2">
        <v>470</v>
      </c>
    </row>
    <row r="1236" spans="2:13" ht="12.75">
      <c r="B1236" s="318"/>
      <c r="D1236" s="14"/>
      <c r="F1236" s="45"/>
      <c r="H1236" s="6">
        <f>H1235-B1236</f>
        <v>0</v>
      </c>
      <c r="I1236" s="23">
        <f t="shared" si="62"/>
        <v>0</v>
      </c>
      <c r="M1236" s="2">
        <v>470</v>
      </c>
    </row>
    <row r="1237" spans="2:13" ht="12.75">
      <c r="B1237" s="318">
        <v>5000</v>
      </c>
      <c r="C1237" s="14" t="s">
        <v>35</v>
      </c>
      <c r="D1237" s="1" t="s">
        <v>25</v>
      </c>
      <c r="E1237" s="1" t="s">
        <v>506</v>
      </c>
      <c r="F1237" s="45" t="s">
        <v>507</v>
      </c>
      <c r="G1237" s="61" t="s">
        <v>38</v>
      </c>
      <c r="H1237" s="6">
        <f aca="true" t="shared" si="63" ref="H1237:H1281">H1236-B1237</f>
        <v>-5000</v>
      </c>
      <c r="I1237" s="23">
        <f t="shared" si="62"/>
        <v>10.638297872340425</v>
      </c>
      <c r="K1237" t="s">
        <v>35</v>
      </c>
      <c r="M1237" s="2">
        <v>470</v>
      </c>
    </row>
    <row r="1238" spans="2:13" ht="12.75">
      <c r="B1238" s="318">
        <v>5000</v>
      </c>
      <c r="C1238" s="14" t="s">
        <v>35</v>
      </c>
      <c r="D1238" s="1" t="s">
        <v>25</v>
      </c>
      <c r="E1238" s="1" t="s">
        <v>506</v>
      </c>
      <c r="F1238" s="45" t="s">
        <v>508</v>
      </c>
      <c r="G1238" s="61" t="s">
        <v>42</v>
      </c>
      <c r="H1238" s="6">
        <f t="shared" si="63"/>
        <v>-10000</v>
      </c>
      <c r="I1238" s="23">
        <f t="shared" si="62"/>
        <v>10.638297872340425</v>
      </c>
      <c r="K1238" t="s">
        <v>35</v>
      </c>
      <c r="M1238" s="2">
        <v>470</v>
      </c>
    </row>
    <row r="1239" spans="2:13" ht="12.75">
      <c r="B1239" s="318">
        <v>5000</v>
      </c>
      <c r="C1239" s="14" t="s">
        <v>35</v>
      </c>
      <c r="D1239" s="1" t="s">
        <v>25</v>
      </c>
      <c r="E1239" s="1" t="s">
        <v>509</v>
      </c>
      <c r="F1239" s="45" t="s">
        <v>510</v>
      </c>
      <c r="G1239" s="61" t="s">
        <v>91</v>
      </c>
      <c r="H1239" s="6">
        <f t="shared" si="63"/>
        <v>-15000</v>
      </c>
      <c r="I1239" s="23">
        <f t="shared" si="62"/>
        <v>10.638297872340425</v>
      </c>
      <c r="K1239" t="s">
        <v>35</v>
      </c>
      <c r="M1239" s="2">
        <v>470</v>
      </c>
    </row>
    <row r="1240" spans="2:13" ht="12.75">
      <c r="B1240" s="318">
        <v>5000</v>
      </c>
      <c r="C1240" s="14" t="s">
        <v>35</v>
      </c>
      <c r="D1240" s="1" t="s">
        <v>25</v>
      </c>
      <c r="E1240" s="1" t="s">
        <v>506</v>
      </c>
      <c r="F1240" s="45" t="s">
        <v>511</v>
      </c>
      <c r="G1240" s="61" t="s">
        <v>93</v>
      </c>
      <c r="H1240" s="6">
        <f t="shared" si="63"/>
        <v>-20000</v>
      </c>
      <c r="I1240" s="23">
        <f t="shared" si="62"/>
        <v>10.638297872340425</v>
      </c>
      <c r="K1240" t="s">
        <v>35</v>
      </c>
      <c r="M1240" s="2">
        <v>470</v>
      </c>
    </row>
    <row r="1241" spans="2:13" ht="12.75">
      <c r="B1241" s="318">
        <v>6000</v>
      </c>
      <c r="C1241" s="14" t="s">
        <v>35</v>
      </c>
      <c r="D1241" s="1" t="s">
        <v>25</v>
      </c>
      <c r="E1241" s="1" t="s">
        <v>509</v>
      </c>
      <c r="F1241" s="45" t="s">
        <v>512</v>
      </c>
      <c r="G1241" s="61" t="s">
        <v>95</v>
      </c>
      <c r="H1241" s="6">
        <f t="shared" si="63"/>
        <v>-26000</v>
      </c>
      <c r="I1241" s="23">
        <f t="shared" si="62"/>
        <v>12.76595744680851</v>
      </c>
      <c r="K1241" t="s">
        <v>35</v>
      </c>
      <c r="M1241" s="2">
        <v>470</v>
      </c>
    </row>
    <row r="1242" spans="2:13" ht="12.75">
      <c r="B1242" s="318">
        <v>5000</v>
      </c>
      <c r="C1242" s="14" t="s">
        <v>35</v>
      </c>
      <c r="D1242" s="1" t="s">
        <v>25</v>
      </c>
      <c r="E1242" s="1" t="s">
        <v>506</v>
      </c>
      <c r="F1242" s="45" t="s">
        <v>513</v>
      </c>
      <c r="G1242" s="61" t="s">
        <v>109</v>
      </c>
      <c r="H1242" s="6">
        <f t="shared" si="63"/>
        <v>-31000</v>
      </c>
      <c r="I1242" s="23">
        <f t="shared" si="62"/>
        <v>10.638297872340425</v>
      </c>
      <c r="K1242" t="s">
        <v>35</v>
      </c>
      <c r="M1242" s="2">
        <v>470</v>
      </c>
    </row>
    <row r="1243" spans="1:13" s="43" customFormat="1" ht="12.75">
      <c r="A1243" s="1"/>
      <c r="B1243" s="318">
        <v>5000</v>
      </c>
      <c r="C1243" s="14" t="s">
        <v>35</v>
      </c>
      <c r="D1243" s="1" t="s">
        <v>25</v>
      </c>
      <c r="E1243" s="1" t="s">
        <v>509</v>
      </c>
      <c r="F1243" s="45" t="s">
        <v>514</v>
      </c>
      <c r="G1243" s="61" t="s">
        <v>112</v>
      </c>
      <c r="H1243" s="6">
        <f t="shared" si="63"/>
        <v>-36000</v>
      </c>
      <c r="I1243" s="23">
        <f t="shared" si="62"/>
        <v>10.638297872340425</v>
      </c>
      <c r="J1243"/>
      <c r="K1243" t="s">
        <v>35</v>
      </c>
      <c r="L1243"/>
      <c r="M1243" s="2">
        <v>470</v>
      </c>
    </row>
    <row r="1244" spans="2:13" ht="12.75">
      <c r="B1244" s="318">
        <v>5000</v>
      </c>
      <c r="C1244" s="14" t="s">
        <v>35</v>
      </c>
      <c r="D1244" s="1" t="s">
        <v>25</v>
      </c>
      <c r="E1244" s="1" t="s">
        <v>509</v>
      </c>
      <c r="F1244" s="45" t="s">
        <v>515</v>
      </c>
      <c r="G1244" s="61" t="s">
        <v>114</v>
      </c>
      <c r="H1244" s="6">
        <f t="shared" si="63"/>
        <v>-41000</v>
      </c>
      <c r="I1244" s="23">
        <f t="shared" si="62"/>
        <v>10.638297872340425</v>
      </c>
      <c r="K1244" t="s">
        <v>35</v>
      </c>
      <c r="M1244" s="2">
        <v>470</v>
      </c>
    </row>
    <row r="1245" spans="2:13" ht="12.75">
      <c r="B1245" s="318">
        <v>2000</v>
      </c>
      <c r="C1245" s="14" t="s">
        <v>35</v>
      </c>
      <c r="D1245" s="1" t="s">
        <v>25</v>
      </c>
      <c r="E1245" s="1" t="s">
        <v>506</v>
      </c>
      <c r="F1245" s="45" t="s">
        <v>516</v>
      </c>
      <c r="G1245" s="61" t="s">
        <v>151</v>
      </c>
      <c r="H1245" s="6">
        <f t="shared" si="63"/>
        <v>-43000</v>
      </c>
      <c r="I1245" s="23">
        <f t="shared" si="62"/>
        <v>4.25531914893617</v>
      </c>
      <c r="K1245" t="s">
        <v>35</v>
      </c>
      <c r="M1245" s="2">
        <v>470</v>
      </c>
    </row>
    <row r="1246" spans="2:13" ht="12.75">
      <c r="B1246" s="318">
        <v>5000</v>
      </c>
      <c r="C1246" s="14" t="s">
        <v>35</v>
      </c>
      <c r="D1246" s="1" t="s">
        <v>25</v>
      </c>
      <c r="E1246" s="1" t="s">
        <v>506</v>
      </c>
      <c r="F1246" s="45" t="s">
        <v>517</v>
      </c>
      <c r="G1246" s="61" t="s">
        <v>153</v>
      </c>
      <c r="H1246" s="6">
        <f t="shared" si="63"/>
        <v>-48000</v>
      </c>
      <c r="I1246" s="23">
        <f t="shared" si="62"/>
        <v>10.638297872340425</v>
      </c>
      <c r="K1246" t="s">
        <v>35</v>
      </c>
      <c r="M1246" s="2">
        <v>470</v>
      </c>
    </row>
    <row r="1247" spans="2:13" ht="12.75">
      <c r="B1247" s="318">
        <v>5000</v>
      </c>
      <c r="C1247" s="14" t="s">
        <v>35</v>
      </c>
      <c r="D1247" s="1" t="s">
        <v>25</v>
      </c>
      <c r="E1247" s="1" t="s">
        <v>506</v>
      </c>
      <c r="F1247" s="45" t="s">
        <v>518</v>
      </c>
      <c r="G1247" s="61" t="s">
        <v>172</v>
      </c>
      <c r="H1247" s="6">
        <f t="shared" si="63"/>
        <v>-53000</v>
      </c>
      <c r="I1247" s="23">
        <f t="shared" si="62"/>
        <v>10.638297872340425</v>
      </c>
      <c r="K1247" t="s">
        <v>35</v>
      </c>
      <c r="M1247" s="2">
        <v>470</v>
      </c>
    </row>
    <row r="1248" spans="2:13" ht="12.75">
      <c r="B1248" s="318">
        <v>5000</v>
      </c>
      <c r="C1248" s="14" t="s">
        <v>35</v>
      </c>
      <c r="D1248" s="1" t="s">
        <v>25</v>
      </c>
      <c r="E1248" s="1" t="s">
        <v>506</v>
      </c>
      <c r="F1248" s="45" t="s">
        <v>519</v>
      </c>
      <c r="G1248" s="61" t="s">
        <v>231</v>
      </c>
      <c r="H1248" s="6">
        <f t="shared" si="63"/>
        <v>-58000</v>
      </c>
      <c r="I1248" s="23">
        <f t="shared" si="62"/>
        <v>10.638297872340425</v>
      </c>
      <c r="K1248" t="s">
        <v>35</v>
      </c>
      <c r="M1248" s="2">
        <v>470</v>
      </c>
    </row>
    <row r="1249" spans="2:13" ht="12.75">
      <c r="B1249" s="318">
        <v>3000</v>
      </c>
      <c r="C1249" s="14" t="s">
        <v>35</v>
      </c>
      <c r="D1249" s="1" t="s">
        <v>25</v>
      </c>
      <c r="E1249" s="1" t="s">
        <v>506</v>
      </c>
      <c r="F1249" s="45" t="s">
        <v>520</v>
      </c>
      <c r="G1249" s="61" t="s">
        <v>217</v>
      </c>
      <c r="H1249" s="6">
        <f t="shared" si="63"/>
        <v>-61000</v>
      </c>
      <c r="I1249" s="23">
        <f t="shared" si="62"/>
        <v>6.382978723404255</v>
      </c>
      <c r="K1249" t="s">
        <v>35</v>
      </c>
      <c r="M1249" s="2">
        <v>470</v>
      </c>
    </row>
    <row r="1250" spans="2:13" ht="12.75">
      <c r="B1250" s="318">
        <v>3000</v>
      </c>
      <c r="C1250" s="14" t="s">
        <v>35</v>
      </c>
      <c r="D1250" s="1" t="s">
        <v>25</v>
      </c>
      <c r="E1250" s="1" t="s">
        <v>506</v>
      </c>
      <c r="F1250" s="45" t="s">
        <v>521</v>
      </c>
      <c r="G1250" s="61" t="s">
        <v>224</v>
      </c>
      <c r="H1250" s="6">
        <f t="shared" si="63"/>
        <v>-64000</v>
      </c>
      <c r="I1250" s="23">
        <f t="shared" si="62"/>
        <v>6.382978723404255</v>
      </c>
      <c r="K1250" t="s">
        <v>35</v>
      </c>
      <c r="M1250" s="2">
        <v>470</v>
      </c>
    </row>
    <row r="1251" spans="2:13" ht="12.75">
      <c r="B1251" s="318">
        <v>1000</v>
      </c>
      <c r="C1251" s="14" t="s">
        <v>35</v>
      </c>
      <c r="D1251" s="1" t="s">
        <v>25</v>
      </c>
      <c r="E1251" s="1" t="s">
        <v>506</v>
      </c>
      <c r="F1251" s="45" t="s">
        <v>522</v>
      </c>
      <c r="G1251" s="61" t="s">
        <v>265</v>
      </c>
      <c r="H1251" s="6">
        <f t="shared" si="63"/>
        <v>-65000</v>
      </c>
      <c r="I1251" s="23">
        <f t="shared" si="62"/>
        <v>2.127659574468085</v>
      </c>
      <c r="K1251" t="s">
        <v>35</v>
      </c>
      <c r="M1251" s="2">
        <v>470</v>
      </c>
    </row>
    <row r="1252" spans="2:13" ht="12.75">
      <c r="B1252" s="318">
        <v>2000</v>
      </c>
      <c r="C1252" s="14" t="s">
        <v>35</v>
      </c>
      <c r="D1252" s="1" t="s">
        <v>25</v>
      </c>
      <c r="E1252" s="1" t="s">
        <v>506</v>
      </c>
      <c r="F1252" s="45" t="s">
        <v>523</v>
      </c>
      <c r="G1252" s="61" t="s">
        <v>273</v>
      </c>
      <c r="H1252" s="6">
        <f t="shared" si="63"/>
        <v>-67000</v>
      </c>
      <c r="I1252" s="23">
        <f t="shared" si="62"/>
        <v>4.25531914893617</v>
      </c>
      <c r="K1252" t="s">
        <v>35</v>
      </c>
      <c r="M1252" s="2">
        <v>470</v>
      </c>
    </row>
    <row r="1253" spans="2:13" ht="12.75">
      <c r="B1253" s="318">
        <v>5000</v>
      </c>
      <c r="C1253" s="14" t="s">
        <v>35</v>
      </c>
      <c r="D1253" s="1" t="s">
        <v>25</v>
      </c>
      <c r="E1253" s="1" t="s">
        <v>506</v>
      </c>
      <c r="F1253" s="45" t="s">
        <v>524</v>
      </c>
      <c r="G1253" s="61" t="s">
        <v>142</v>
      </c>
      <c r="H1253" s="6">
        <f t="shared" si="63"/>
        <v>-72000</v>
      </c>
      <c r="I1253" s="23">
        <f t="shared" si="62"/>
        <v>10.638297872340425</v>
      </c>
      <c r="K1253" t="s">
        <v>35</v>
      </c>
      <c r="M1253" s="2">
        <v>470</v>
      </c>
    </row>
    <row r="1254" spans="2:13" ht="12.75">
      <c r="B1254" s="318">
        <v>5000</v>
      </c>
      <c r="C1254" s="14" t="s">
        <v>35</v>
      </c>
      <c r="D1254" s="1" t="s">
        <v>25</v>
      </c>
      <c r="E1254" s="1" t="s">
        <v>506</v>
      </c>
      <c r="F1254" s="45" t="s">
        <v>525</v>
      </c>
      <c r="G1254" s="61" t="s">
        <v>268</v>
      </c>
      <c r="H1254" s="6">
        <f t="shared" si="63"/>
        <v>-77000</v>
      </c>
      <c r="I1254" s="23">
        <f t="shared" si="62"/>
        <v>10.638297872340425</v>
      </c>
      <c r="K1254" t="s">
        <v>35</v>
      </c>
      <c r="M1254" s="2">
        <v>470</v>
      </c>
    </row>
    <row r="1255" spans="1:13" s="81" customFormat="1" ht="12.75">
      <c r="A1255" s="13"/>
      <c r="B1255" s="317">
        <f>SUM(B1237:B1254)</f>
        <v>77000</v>
      </c>
      <c r="C1255" s="13" t="s">
        <v>35</v>
      </c>
      <c r="D1255" s="13"/>
      <c r="E1255" s="13"/>
      <c r="F1255" s="83"/>
      <c r="G1255" s="127"/>
      <c r="H1255" s="84">
        <v>0</v>
      </c>
      <c r="I1255" s="80">
        <f t="shared" si="62"/>
        <v>163.82978723404256</v>
      </c>
      <c r="M1255" s="2">
        <v>470</v>
      </c>
    </row>
    <row r="1256" spans="2:13" ht="12.75">
      <c r="B1256" s="318"/>
      <c r="F1256" s="45"/>
      <c r="H1256" s="6">
        <f t="shared" si="63"/>
        <v>0</v>
      </c>
      <c r="I1256" s="23">
        <f t="shared" si="62"/>
        <v>0</v>
      </c>
      <c r="M1256" s="2">
        <v>470</v>
      </c>
    </row>
    <row r="1257" spans="2:13" ht="12.75">
      <c r="B1257" s="318"/>
      <c r="F1257" s="45"/>
      <c r="H1257" s="6">
        <f t="shared" si="63"/>
        <v>0</v>
      </c>
      <c r="I1257" s="23">
        <f t="shared" si="62"/>
        <v>0</v>
      </c>
      <c r="M1257" s="2">
        <v>470</v>
      </c>
    </row>
    <row r="1258" spans="2:13" ht="12.75">
      <c r="B1258" s="226">
        <v>1500</v>
      </c>
      <c r="C1258" s="1" t="s">
        <v>419</v>
      </c>
      <c r="D1258" s="14" t="s">
        <v>526</v>
      </c>
      <c r="F1258" s="45" t="s">
        <v>527</v>
      </c>
      <c r="G1258" s="124" t="s">
        <v>38</v>
      </c>
      <c r="H1258" s="6">
        <f t="shared" si="63"/>
        <v>-1500</v>
      </c>
      <c r="I1258" s="23">
        <f t="shared" si="62"/>
        <v>3.1914893617021276</v>
      </c>
      <c r="K1258" t="s">
        <v>506</v>
      </c>
      <c r="M1258" s="2">
        <v>470</v>
      </c>
    </row>
    <row r="1259" spans="2:13" ht="12.75">
      <c r="B1259" s="226">
        <v>1600</v>
      </c>
      <c r="C1259" s="1" t="s">
        <v>419</v>
      </c>
      <c r="D1259" s="14" t="s">
        <v>526</v>
      </c>
      <c r="E1259" s="33"/>
      <c r="F1259" s="45" t="s">
        <v>527</v>
      </c>
      <c r="G1259" s="124" t="s">
        <v>91</v>
      </c>
      <c r="H1259" s="6">
        <f t="shared" si="63"/>
        <v>-3100</v>
      </c>
      <c r="I1259" s="23">
        <f t="shared" si="62"/>
        <v>3.404255319148936</v>
      </c>
      <c r="K1259" t="s">
        <v>506</v>
      </c>
      <c r="M1259" s="2">
        <v>470</v>
      </c>
    </row>
    <row r="1260" spans="2:13" ht="12.75">
      <c r="B1260" s="226">
        <v>1400</v>
      </c>
      <c r="C1260" s="1" t="s">
        <v>419</v>
      </c>
      <c r="D1260" s="14" t="s">
        <v>526</v>
      </c>
      <c r="E1260" s="35"/>
      <c r="F1260" s="45" t="s">
        <v>527</v>
      </c>
      <c r="G1260" s="379" t="s">
        <v>93</v>
      </c>
      <c r="H1260" s="6">
        <f t="shared" si="63"/>
        <v>-4500</v>
      </c>
      <c r="I1260" s="23">
        <f t="shared" si="62"/>
        <v>2.978723404255319</v>
      </c>
      <c r="K1260" t="s">
        <v>506</v>
      </c>
      <c r="M1260" s="2">
        <v>470</v>
      </c>
    </row>
    <row r="1261" spans="2:13" ht="12.75">
      <c r="B1261" s="226">
        <v>1000</v>
      </c>
      <c r="C1261" s="1" t="s">
        <v>419</v>
      </c>
      <c r="D1261" s="14" t="s">
        <v>526</v>
      </c>
      <c r="E1261" s="14"/>
      <c r="F1261" s="45" t="s">
        <v>527</v>
      </c>
      <c r="G1261" s="98" t="s">
        <v>95</v>
      </c>
      <c r="H1261" s="6">
        <f t="shared" si="63"/>
        <v>-5500</v>
      </c>
      <c r="I1261" s="23">
        <f t="shared" si="62"/>
        <v>2.127659574468085</v>
      </c>
      <c r="K1261" t="s">
        <v>506</v>
      </c>
      <c r="M1261" s="2">
        <v>470</v>
      </c>
    </row>
    <row r="1262" spans="1:13" s="17" customFormat="1" ht="12.75">
      <c r="A1262" s="14"/>
      <c r="B1262" s="226">
        <v>1500</v>
      </c>
      <c r="C1262" s="1" t="s">
        <v>419</v>
      </c>
      <c r="D1262" s="14" t="s">
        <v>526</v>
      </c>
      <c r="E1262" s="14"/>
      <c r="F1262" s="45" t="s">
        <v>527</v>
      </c>
      <c r="G1262" s="98" t="s">
        <v>109</v>
      </c>
      <c r="H1262" s="6">
        <f t="shared" si="63"/>
        <v>-7000</v>
      </c>
      <c r="I1262" s="23">
        <f t="shared" si="62"/>
        <v>3.1914893617021276</v>
      </c>
      <c r="K1262" t="s">
        <v>506</v>
      </c>
      <c r="M1262" s="2">
        <v>470</v>
      </c>
    </row>
    <row r="1263" spans="2:13" ht="12.75">
      <c r="B1263" s="226">
        <v>2500</v>
      </c>
      <c r="C1263" s="1" t="s">
        <v>419</v>
      </c>
      <c r="D1263" s="14" t="s">
        <v>526</v>
      </c>
      <c r="F1263" s="45" t="s">
        <v>527</v>
      </c>
      <c r="G1263" s="61" t="s">
        <v>112</v>
      </c>
      <c r="H1263" s="6">
        <f t="shared" si="63"/>
        <v>-9500</v>
      </c>
      <c r="I1263" s="23">
        <f t="shared" si="62"/>
        <v>5.319148936170213</v>
      </c>
      <c r="K1263" t="s">
        <v>506</v>
      </c>
      <c r="M1263" s="2">
        <v>470</v>
      </c>
    </row>
    <row r="1264" spans="2:13" ht="12.75">
      <c r="B1264" s="318">
        <v>1000</v>
      </c>
      <c r="C1264" s="1" t="s">
        <v>419</v>
      </c>
      <c r="D1264" s="14" t="s">
        <v>526</v>
      </c>
      <c r="F1264" s="45" t="s">
        <v>527</v>
      </c>
      <c r="G1264" s="61" t="s">
        <v>114</v>
      </c>
      <c r="H1264" s="6">
        <f t="shared" si="63"/>
        <v>-10500</v>
      </c>
      <c r="I1264" s="23">
        <f t="shared" si="62"/>
        <v>2.127659574468085</v>
      </c>
      <c r="K1264" t="s">
        <v>506</v>
      </c>
      <c r="M1264" s="2">
        <v>470</v>
      </c>
    </row>
    <row r="1265" spans="2:13" ht="12.75">
      <c r="B1265" s="318">
        <v>400</v>
      </c>
      <c r="C1265" s="1" t="s">
        <v>419</v>
      </c>
      <c r="D1265" s="14" t="s">
        <v>526</v>
      </c>
      <c r="F1265" s="45" t="s">
        <v>527</v>
      </c>
      <c r="G1265" s="61" t="s">
        <v>162</v>
      </c>
      <c r="H1265" s="6">
        <f t="shared" si="63"/>
        <v>-10900</v>
      </c>
      <c r="I1265" s="23">
        <f t="shared" si="62"/>
        <v>0.851063829787234</v>
      </c>
      <c r="K1265" t="s">
        <v>506</v>
      </c>
      <c r="M1265" s="2">
        <v>470</v>
      </c>
    </row>
    <row r="1266" spans="2:14" ht="12.75">
      <c r="B1266" s="319">
        <v>500</v>
      </c>
      <c r="C1266" s="1" t="s">
        <v>419</v>
      </c>
      <c r="D1266" s="14" t="s">
        <v>526</v>
      </c>
      <c r="E1266" s="38"/>
      <c r="F1266" s="45" t="s">
        <v>527</v>
      </c>
      <c r="G1266" s="61" t="s">
        <v>153</v>
      </c>
      <c r="H1266" s="6">
        <f t="shared" si="63"/>
        <v>-11400</v>
      </c>
      <c r="I1266" s="23">
        <f t="shared" si="62"/>
        <v>1.0638297872340425</v>
      </c>
      <c r="J1266" s="37"/>
      <c r="K1266" t="s">
        <v>506</v>
      </c>
      <c r="L1266" s="37"/>
      <c r="M1266" s="2">
        <v>470</v>
      </c>
      <c r="N1266" s="39"/>
    </row>
    <row r="1267" spans="2:13" ht="12.75">
      <c r="B1267" s="318">
        <v>400</v>
      </c>
      <c r="C1267" s="1" t="s">
        <v>419</v>
      </c>
      <c r="D1267" s="14" t="s">
        <v>526</v>
      </c>
      <c r="F1267" s="45" t="s">
        <v>527</v>
      </c>
      <c r="G1267" s="61" t="s">
        <v>172</v>
      </c>
      <c r="H1267" s="6">
        <f t="shared" si="63"/>
        <v>-11800</v>
      </c>
      <c r="I1267" s="23">
        <f aca="true" t="shared" si="64" ref="I1267:I1330">+B1267/M1267</f>
        <v>0.851063829787234</v>
      </c>
      <c r="K1267" t="s">
        <v>506</v>
      </c>
      <c r="M1267" s="2">
        <v>470</v>
      </c>
    </row>
    <row r="1268" spans="2:13" ht="12.75">
      <c r="B1268" s="318">
        <v>1000</v>
      </c>
      <c r="C1268" s="1" t="s">
        <v>419</v>
      </c>
      <c r="D1268" s="14" t="s">
        <v>526</v>
      </c>
      <c r="F1268" s="45" t="s">
        <v>527</v>
      </c>
      <c r="G1268" s="61" t="s">
        <v>231</v>
      </c>
      <c r="H1268" s="6">
        <f t="shared" si="63"/>
        <v>-12800</v>
      </c>
      <c r="I1268" s="23">
        <f t="shared" si="64"/>
        <v>2.127659574468085</v>
      </c>
      <c r="K1268" t="s">
        <v>506</v>
      </c>
      <c r="M1268" s="2">
        <v>470</v>
      </c>
    </row>
    <row r="1269" spans="2:13" ht="12.75">
      <c r="B1269" s="226">
        <v>1500</v>
      </c>
      <c r="C1269" s="1" t="s">
        <v>419</v>
      </c>
      <c r="D1269" s="14" t="s">
        <v>526</v>
      </c>
      <c r="F1269" s="45" t="s">
        <v>527</v>
      </c>
      <c r="G1269" s="61" t="s">
        <v>212</v>
      </c>
      <c r="H1269" s="6">
        <f t="shared" si="63"/>
        <v>-14300</v>
      </c>
      <c r="I1269" s="23">
        <f t="shared" si="64"/>
        <v>3.1914893617021276</v>
      </c>
      <c r="K1269" t="s">
        <v>506</v>
      </c>
      <c r="M1269" s="2">
        <v>470</v>
      </c>
    </row>
    <row r="1270" spans="2:13" ht="12.75">
      <c r="B1270" s="226">
        <v>2500</v>
      </c>
      <c r="C1270" s="1" t="s">
        <v>419</v>
      </c>
      <c r="D1270" s="14" t="s">
        <v>526</v>
      </c>
      <c r="F1270" s="45" t="s">
        <v>527</v>
      </c>
      <c r="G1270" s="61" t="s">
        <v>217</v>
      </c>
      <c r="H1270" s="6">
        <f t="shared" si="63"/>
        <v>-16800</v>
      </c>
      <c r="I1270" s="23">
        <f t="shared" si="64"/>
        <v>5.319148936170213</v>
      </c>
      <c r="K1270" t="s">
        <v>506</v>
      </c>
      <c r="M1270" s="2">
        <v>470</v>
      </c>
    </row>
    <row r="1271" spans="2:13" ht="12.75">
      <c r="B1271" s="318">
        <v>1000</v>
      </c>
      <c r="C1271" s="1" t="s">
        <v>419</v>
      </c>
      <c r="D1271" s="14" t="s">
        <v>526</v>
      </c>
      <c r="F1271" s="45" t="s">
        <v>527</v>
      </c>
      <c r="G1271" s="61" t="s">
        <v>224</v>
      </c>
      <c r="H1271" s="6">
        <f t="shared" si="63"/>
        <v>-17800</v>
      </c>
      <c r="I1271" s="23">
        <f t="shared" si="64"/>
        <v>2.127659574468085</v>
      </c>
      <c r="K1271" t="s">
        <v>506</v>
      </c>
      <c r="M1271" s="2">
        <v>470</v>
      </c>
    </row>
    <row r="1272" spans="2:13" ht="12.75">
      <c r="B1272" s="318">
        <v>800</v>
      </c>
      <c r="C1272" s="1" t="s">
        <v>419</v>
      </c>
      <c r="D1272" s="14" t="s">
        <v>526</v>
      </c>
      <c r="F1272" s="45" t="s">
        <v>527</v>
      </c>
      <c r="G1272" s="61" t="s">
        <v>239</v>
      </c>
      <c r="H1272" s="6">
        <f t="shared" si="63"/>
        <v>-18600</v>
      </c>
      <c r="I1272" s="23">
        <f t="shared" si="64"/>
        <v>1.702127659574468</v>
      </c>
      <c r="K1272" t="s">
        <v>506</v>
      </c>
      <c r="M1272" s="2">
        <v>470</v>
      </c>
    </row>
    <row r="1273" spans="2:13" ht="12.75">
      <c r="B1273" s="319">
        <v>1000</v>
      </c>
      <c r="C1273" s="1" t="s">
        <v>419</v>
      </c>
      <c r="D1273" s="14" t="s">
        <v>526</v>
      </c>
      <c r="F1273" s="45" t="s">
        <v>527</v>
      </c>
      <c r="G1273" s="61" t="s">
        <v>242</v>
      </c>
      <c r="H1273" s="6">
        <f t="shared" si="63"/>
        <v>-19600</v>
      </c>
      <c r="I1273" s="23">
        <f t="shared" si="64"/>
        <v>2.127659574468085</v>
      </c>
      <c r="K1273" t="s">
        <v>506</v>
      </c>
      <c r="M1273" s="2">
        <v>470</v>
      </c>
    </row>
    <row r="1274" spans="2:13" ht="12.75">
      <c r="B1274" s="318">
        <v>1200</v>
      </c>
      <c r="C1274" s="1" t="s">
        <v>419</v>
      </c>
      <c r="D1274" s="14" t="s">
        <v>526</v>
      </c>
      <c r="F1274" s="45" t="s">
        <v>527</v>
      </c>
      <c r="G1274" s="61" t="s">
        <v>271</v>
      </c>
      <c r="H1274" s="6">
        <f t="shared" si="63"/>
        <v>-20800</v>
      </c>
      <c r="I1274" s="23">
        <f t="shared" si="64"/>
        <v>2.5531914893617023</v>
      </c>
      <c r="K1274" t="s">
        <v>506</v>
      </c>
      <c r="M1274" s="2">
        <v>470</v>
      </c>
    </row>
    <row r="1275" spans="2:13" ht="12.75">
      <c r="B1275" s="318">
        <v>400</v>
      </c>
      <c r="C1275" s="1" t="s">
        <v>419</v>
      </c>
      <c r="D1275" s="14" t="s">
        <v>526</v>
      </c>
      <c r="F1275" s="45" t="s">
        <v>527</v>
      </c>
      <c r="G1275" s="61" t="s">
        <v>272</v>
      </c>
      <c r="H1275" s="6">
        <f t="shared" si="63"/>
        <v>-21200</v>
      </c>
      <c r="I1275" s="23">
        <f t="shared" si="64"/>
        <v>0.851063829787234</v>
      </c>
      <c r="K1275" t="s">
        <v>506</v>
      </c>
      <c r="M1275" s="2">
        <v>470</v>
      </c>
    </row>
    <row r="1276" spans="2:13" ht="12.75">
      <c r="B1276" s="319">
        <v>500</v>
      </c>
      <c r="C1276" s="1" t="s">
        <v>419</v>
      </c>
      <c r="D1276" s="14" t="s">
        <v>526</v>
      </c>
      <c r="F1276" s="45" t="s">
        <v>527</v>
      </c>
      <c r="G1276" s="61" t="s">
        <v>422</v>
      </c>
      <c r="H1276" s="6">
        <f t="shared" si="63"/>
        <v>-21700</v>
      </c>
      <c r="I1276" s="23">
        <f t="shared" si="64"/>
        <v>1.0638297872340425</v>
      </c>
      <c r="K1276" t="s">
        <v>506</v>
      </c>
      <c r="M1276" s="2">
        <v>470</v>
      </c>
    </row>
    <row r="1277" spans="2:13" ht="12.75">
      <c r="B1277" s="318">
        <v>400</v>
      </c>
      <c r="C1277" s="1" t="s">
        <v>419</v>
      </c>
      <c r="D1277" s="14" t="s">
        <v>526</v>
      </c>
      <c r="F1277" s="45" t="s">
        <v>527</v>
      </c>
      <c r="G1277" s="61" t="s">
        <v>265</v>
      </c>
      <c r="H1277" s="6">
        <f t="shared" si="63"/>
        <v>-22100</v>
      </c>
      <c r="I1277" s="23">
        <f t="shared" si="64"/>
        <v>0.851063829787234</v>
      </c>
      <c r="K1277" t="s">
        <v>506</v>
      </c>
      <c r="M1277" s="2">
        <v>470</v>
      </c>
    </row>
    <row r="1278" spans="2:13" ht="12.75">
      <c r="B1278" s="318">
        <v>400</v>
      </c>
      <c r="C1278" s="1" t="s">
        <v>419</v>
      </c>
      <c r="D1278" s="14" t="s">
        <v>526</v>
      </c>
      <c r="F1278" s="45" t="s">
        <v>527</v>
      </c>
      <c r="G1278" s="61" t="s">
        <v>273</v>
      </c>
      <c r="H1278" s="6">
        <f t="shared" si="63"/>
        <v>-22500</v>
      </c>
      <c r="I1278" s="23">
        <f t="shared" si="64"/>
        <v>0.851063829787234</v>
      </c>
      <c r="K1278" t="s">
        <v>506</v>
      </c>
      <c r="M1278" s="2">
        <v>470</v>
      </c>
    </row>
    <row r="1279" spans="2:13" ht="12.75">
      <c r="B1279" s="318">
        <v>400</v>
      </c>
      <c r="C1279" s="1" t="s">
        <v>419</v>
      </c>
      <c r="D1279" s="14" t="s">
        <v>526</v>
      </c>
      <c r="F1279" s="45" t="s">
        <v>527</v>
      </c>
      <c r="G1279" s="61" t="s">
        <v>274</v>
      </c>
      <c r="H1279" s="6">
        <f t="shared" si="63"/>
        <v>-22900</v>
      </c>
      <c r="I1279" s="23">
        <f t="shared" si="64"/>
        <v>0.851063829787234</v>
      </c>
      <c r="K1279" t="s">
        <v>506</v>
      </c>
      <c r="M1279" s="2">
        <v>470</v>
      </c>
    </row>
    <row r="1280" spans="2:13" ht="12.75">
      <c r="B1280" s="318">
        <v>1200</v>
      </c>
      <c r="C1280" s="1" t="s">
        <v>419</v>
      </c>
      <c r="D1280" s="14" t="s">
        <v>526</v>
      </c>
      <c r="F1280" s="45" t="s">
        <v>527</v>
      </c>
      <c r="G1280" s="61" t="s">
        <v>142</v>
      </c>
      <c r="H1280" s="6">
        <f t="shared" si="63"/>
        <v>-24100</v>
      </c>
      <c r="I1280" s="23">
        <f t="shared" si="64"/>
        <v>2.5531914893617023</v>
      </c>
      <c r="K1280" t="s">
        <v>506</v>
      </c>
      <c r="M1280" s="2">
        <v>470</v>
      </c>
    </row>
    <row r="1281" spans="2:13" ht="12.75">
      <c r="B1281" s="318">
        <v>1000</v>
      </c>
      <c r="C1281" s="1" t="s">
        <v>419</v>
      </c>
      <c r="D1281" s="14" t="s">
        <v>526</v>
      </c>
      <c r="F1281" s="45" t="s">
        <v>527</v>
      </c>
      <c r="G1281" s="61" t="s">
        <v>268</v>
      </c>
      <c r="H1281" s="6">
        <f t="shared" si="63"/>
        <v>-25100</v>
      </c>
      <c r="I1281" s="23">
        <f t="shared" si="64"/>
        <v>2.127659574468085</v>
      </c>
      <c r="K1281" t="s">
        <v>506</v>
      </c>
      <c r="M1281" s="2">
        <v>470</v>
      </c>
    </row>
    <row r="1282" spans="1:13" s="81" customFormat="1" ht="12.75">
      <c r="A1282" s="13"/>
      <c r="B1282" s="317">
        <f>SUM(B1258:B1281)</f>
        <v>25100</v>
      </c>
      <c r="C1282" s="13" t="s">
        <v>419</v>
      </c>
      <c r="D1282" s="13"/>
      <c r="E1282" s="13"/>
      <c r="F1282" s="83"/>
      <c r="G1282" s="127"/>
      <c r="H1282" s="84"/>
      <c r="I1282" s="80">
        <f t="shared" si="64"/>
        <v>53.40425531914894</v>
      </c>
      <c r="M1282" s="2">
        <v>470</v>
      </c>
    </row>
    <row r="1283" spans="2:13" ht="12.75">
      <c r="B1283" s="318"/>
      <c r="F1283" s="45"/>
      <c r="H1283" s="6">
        <f>H1282-B1283</f>
        <v>0</v>
      </c>
      <c r="I1283" s="23">
        <f t="shared" si="64"/>
        <v>0</v>
      </c>
      <c r="M1283" s="2">
        <v>470</v>
      </c>
    </row>
    <row r="1284" spans="2:13" ht="12.75">
      <c r="B1284" s="322"/>
      <c r="F1284" s="45"/>
      <c r="H1284" s="6">
        <f>H1283-B1284</f>
        <v>0</v>
      </c>
      <c r="I1284" s="23">
        <f t="shared" si="64"/>
        <v>0</v>
      </c>
      <c r="M1284" s="2">
        <v>470</v>
      </c>
    </row>
    <row r="1285" spans="1:13" ht="12.75">
      <c r="A1285" s="14"/>
      <c r="B1285" s="226">
        <v>800000</v>
      </c>
      <c r="C1285" s="1" t="s">
        <v>528</v>
      </c>
      <c r="D1285" s="1" t="s">
        <v>526</v>
      </c>
      <c r="E1285" s="1" t="s">
        <v>529</v>
      </c>
      <c r="F1285" s="60" t="s">
        <v>275</v>
      </c>
      <c r="G1285" s="124" t="s">
        <v>142</v>
      </c>
      <c r="H1285" s="6">
        <f>H1284-B1285</f>
        <v>-800000</v>
      </c>
      <c r="I1285" s="23">
        <f t="shared" si="64"/>
        <v>1702.127659574468</v>
      </c>
      <c r="M1285" s="2">
        <v>470</v>
      </c>
    </row>
    <row r="1286" spans="1:13" ht="12.75">
      <c r="A1286" s="13"/>
      <c r="B1286" s="317">
        <f>SUM(B1285:B1285)</f>
        <v>800000</v>
      </c>
      <c r="C1286" s="13" t="s">
        <v>530</v>
      </c>
      <c r="D1286" s="13"/>
      <c r="E1286" s="13"/>
      <c r="F1286" s="139"/>
      <c r="G1286" s="127"/>
      <c r="H1286" s="84">
        <v>0</v>
      </c>
      <c r="I1286" s="80">
        <f t="shared" si="64"/>
        <v>1702.127659574468</v>
      </c>
      <c r="J1286" s="81"/>
      <c r="K1286" s="81"/>
      <c r="L1286" s="81"/>
      <c r="M1286" s="2">
        <v>470</v>
      </c>
    </row>
    <row r="1287" spans="2:13" ht="12.75">
      <c r="B1287" s="8"/>
      <c r="F1287" s="45"/>
      <c r="H1287" s="6">
        <f>H1286-B1287</f>
        <v>0</v>
      </c>
      <c r="I1287" s="23">
        <f t="shared" si="64"/>
        <v>0</v>
      </c>
      <c r="M1287" s="2">
        <v>470</v>
      </c>
    </row>
    <row r="1288" spans="2:13" ht="12.75">
      <c r="B1288" s="41"/>
      <c r="F1288" s="45"/>
      <c r="H1288" s="6">
        <f>H1287-B1288</f>
        <v>0</v>
      </c>
      <c r="I1288" s="23">
        <f t="shared" si="64"/>
        <v>0</v>
      </c>
      <c r="M1288" s="2">
        <v>470</v>
      </c>
    </row>
    <row r="1289" spans="2:13" ht="12.75">
      <c r="B1289" s="41"/>
      <c r="F1289" s="45"/>
      <c r="H1289" s="6">
        <f>H1288-B1289</f>
        <v>0</v>
      </c>
      <c r="I1289" s="23">
        <f t="shared" si="64"/>
        <v>0</v>
      </c>
      <c r="M1289" s="2">
        <v>470</v>
      </c>
    </row>
    <row r="1290" spans="2:13" ht="12.75">
      <c r="B1290" s="41"/>
      <c r="F1290" s="45"/>
      <c r="H1290" s="6">
        <f>H1289-B1290</f>
        <v>0</v>
      </c>
      <c r="I1290" s="23">
        <f t="shared" si="64"/>
        <v>0</v>
      </c>
      <c r="M1290" s="2">
        <v>470</v>
      </c>
    </row>
    <row r="1291" spans="1:13" ht="13.5" thickBot="1">
      <c r="A1291" s="65"/>
      <c r="B1291" s="71">
        <f>+B1331+B1415+B1441+B1466+B1476+B1481+B1487+B1506+B1492+B1496</f>
        <v>1815387</v>
      </c>
      <c r="C1291" s="62"/>
      <c r="D1291" s="64" t="s">
        <v>435</v>
      </c>
      <c r="E1291" s="62"/>
      <c r="F1291" s="128"/>
      <c r="G1291" s="67"/>
      <c r="H1291" s="129">
        <f>H1290-B1291</f>
        <v>-1815387</v>
      </c>
      <c r="I1291" s="69">
        <f t="shared" si="64"/>
        <v>3862.5255319148937</v>
      </c>
      <c r="J1291" s="70"/>
      <c r="K1291" s="70"/>
      <c r="L1291" s="70"/>
      <c r="M1291" s="2">
        <v>470</v>
      </c>
    </row>
    <row r="1292" spans="2:13" ht="12.75">
      <c r="B1292" s="41"/>
      <c r="F1292" s="45"/>
      <c r="H1292" s="6">
        <v>0</v>
      </c>
      <c r="I1292" s="23">
        <f t="shared" si="64"/>
        <v>0</v>
      </c>
      <c r="M1292" s="2">
        <v>470</v>
      </c>
    </row>
    <row r="1293" spans="2:13" ht="12.75">
      <c r="B1293" s="41"/>
      <c r="F1293" s="45"/>
      <c r="H1293" s="6">
        <f>H1292-B1293</f>
        <v>0</v>
      </c>
      <c r="I1293" s="23">
        <f t="shared" si="64"/>
        <v>0</v>
      </c>
      <c r="M1293" s="2">
        <v>470</v>
      </c>
    </row>
    <row r="1294" spans="2:13" ht="12.75">
      <c r="B1294" s="318">
        <v>2500</v>
      </c>
      <c r="C1294" s="14" t="s">
        <v>35</v>
      </c>
      <c r="D1294" s="1" t="s">
        <v>28</v>
      </c>
      <c r="E1294" s="1" t="s">
        <v>531</v>
      </c>
      <c r="F1294" s="45" t="s">
        <v>532</v>
      </c>
      <c r="G1294" s="61" t="s">
        <v>42</v>
      </c>
      <c r="H1294" s="6">
        <f aca="true" t="shared" si="65" ref="H1294:H1333">H1293-B1294</f>
        <v>-2500</v>
      </c>
      <c r="I1294" s="23">
        <f t="shared" si="64"/>
        <v>5.319148936170213</v>
      </c>
      <c r="K1294" t="s">
        <v>35</v>
      </c>
      <c r="M1294" s="2">
        <v>470</v>
      </c>
    </row>
    <row r="1295" spans="2:13" ht="12.75">
      <c r="B1295" s="318">
        <v>2500</v>
      </c>
      <c r="C1295" s="14" t="s">
        <v>35</v>
      </c>
      <c r="D1295" s="1" t="s">
        <v>28</v>
      </c>
      <c r="E1295" s="1" t="s">
        <v>531</v>
      </c>
      <c r="F1295" s="45" t="s">
        <v>533</v>
      </c>
      <c r="G1295" s="61" t="s">
        <v>534</v>
      </c>
      <c r="H1295" s="6">
        <f t="shared" si="65"/>
        <v>-5000</v>
      </c>
      <c r="I1295" s="23">
        <f t="shared" si="64"/>
        <v>5.319148936170213</v>
      </c>
      <c r="K1295" t="s">
        <v>35</v>
      </c>
      <c r="M1295" s="2">
        <v>470</v>
      </c>
    </row>
    <row r="1296" spans="2:13" ht="12.75">
      <c r="B1296" s="318">
        <v>2500</v>
      </c>
      <c r="C1296" s="14" t="s">
        <v>35</v>
      </c>
      <c r="D1296" s="1" t="s">
        <v>28</v>
      </c>
      <c r="E1296" s="1" t="s">
        <v>531</v>
      </c>
      <c r="F1296" s="45" t="s">
        <v>535</v>
      </c>
      <c r="G1296" s="61" t="s">
        <v>93</v>
      </c>
      <c r="H1296" s="6">
        <f t="shared" si="65"/>
        <v>-7500</v>
      </c>
      <c r="I1296" s="23">
        <f t="shared" si="64"/>
        <v>5.319148936170213</v>
      </c>
      <c r="K1296" t="s">
        <v>35</v>
      </c>
      <c r="M1296" s="2">
        <v>470</v>
      </c>
    </row>
    <row r="1297" spans="2:13" ht="12.75">
      <c r="B1297" s="318">
        <v>5000</v>
      </c>
      <c r="C1297" s="14" t="s">
        <v>35</v>
      </c>
      <c r="D1297" s="1" t="s">
        <v>28</v>
      </c>
      <c r="E1297" s="1" t="s">
        <v>531</v>
      </c>
      <c r="F1297" s="45" t="s">
        <v>536</v>
      </c>
      <c r="G1297" s="61" t="s">
        <v>93</v>
      </c>
      <c r="H1297" s="6">
        <f t="shared" si="65"/>
        <v>-12500</v>
      </c>
      <c r="I1297" s="23">
        <f t="shared" si="64"/>
        <v>10.638297872340425</v>
      </c>
      <c r="K1297" t="s">
        <v>35</v>
      </c>
      <c r="M1297" s="2">
        <v>470</v>
      </c>
    </row>
    <row r="1298" spans="2:13" ht="12.75">
      <c r="B1298" s="318">
        <v>2500</v>
      </c>
      <c r="C1298" s="14" t="s">
        <v>35</v>
      </c>
      <c r="D1298" s="1" t="s">
        <v>28</v>
      </c>
      <c r="E1298" s="1" t="s">
        <v>531</v>
      </c>
      <c r="F1298" s="45" t="s">
        <v>537</v>
      </c>
      <c r="G1298" s="61" t="s">
        <v>112</v>
      </c>
      <c r="H1298" s="6">
        <f t="shared" si="65"/>
        <v>-15000</v>
      </c>
      <c r="I1298" s="23">
        <f t="shared" si="64"/>
        <v>5.319148936170213</v>
      </c>
      <c r="K1298" t="s">
        <v>35</v>
      </c>
      <c r="M1298" s="2">
        <v>470</v>
      </c>
    </row>
    <row r="1299" spans="2:13" ht="12.75">
      <c r="B1299" s="318">
        <v>2500</v>
      </c>
      <c r="C1299" s="14" t="s">
        <v>35</v>
      </c>
      <c r="D1299" s="1" t="s">
        <v>28</v>
      </c>
      <c r="E1299" s="1" t="s">
        <v>531</v>
      </c>
      <c r="F1299" s="45" t="s">
        <v>538</v>
      </c>
      <c r="G1299" s="61" t="s">
        <v>162</v>
      </c>
      <c r="H1299" s="6">
        <f t="shared" si="65"/>
        <v>-17500</v>
      </c>
      <c r="I1299" s="23">
        <f t="shared" si="64"/>
        <v>5.319148936170213</v>
      </c>
      <c r="K1299" t="s">
        <v>35</v>
      </c>
      <c r="M1299" s="2">
        <v>470</v>
      </c>
    </row>
    <row r="1300" spans="2:13" ht="12.75">
      <c r="B1300" s="318">
        <v>2500</v>
      </c>
      <c r="C1300" s="14" t="s">
        <v>35</v>
      </c>
      <c r="D1300" s="1" t="s">
        <v>28</v>
      </c>
      <c r="E1300" s="1" t="s">
        <v>531</v>
      </c>
      <c r="F1300" s="45" t="s">
        <v>539</v>
      </c>
      <c r="G1300" s="61" t="s">
        <v>153</v>
      </c>
      <c r="H1300" s="6">
        <f t="shared" si="65"/>
        <v>-20000</v>
      </c>
      <c r="I1300" s="23">
        <f t="shared" si="64"/>
        <v>5.319148936170213</v>
      </c>
      <c r="K1300" t="s">
        <v>35</v>
      </c>
      <c r="M1300" s="2">
        <v>470</v>
      </c>
    </row>
    <row r="1301" spans="2:13" ht="12.75">
      <c r="B1301" s="318">
        <v>2500</v>
      </c>
      <c r="C1301" s="14" t="s">
        <v>35</v>
      </c>
      <c r="D1301" s="1" t="s">
        <v>28</v>
      </c>
      <c r="E1301" s="1" t="s">
        <v>531</v>
      </c>
      <c r="F1301" s="45" t="s">
        <v>540</v>
      </c>
      <c r="G1301" s="61" t="s">
        <v>172</v>
      </c>
      <c r="H1301" s="6">
        <f t="shared" si="65"/>
        <v>-22500</v>
      </c>
      <c r="I1301" s="23">
        <f t="shared" si="64"/>
        <v>5.319148936170213</v>
      </c>
      <c r="K1301" t="s">
        <v>35</v>
      </c>
      <c r="M1301" s="2">
        <v>470</v>
      </c>
    </row>
    <row r="1302" spans="2:13" ht="12.75">
      <c r="B1302" s="318">
        <v>2500</v>
      </c>
      <c r="C1302" s="14" t="s">
        <v>35</v>
      </c>
      <c r="D1302" s="1" t="s">
        <v>28</v>
      </c>
      <c r="E1302" s="1" t="s">
        <v>531</v>
      </c>
      <c r="F1302" s="45" t="s">
        <v>541</v>
      </c>
      <c r="G1302" s="61" t="s">
        <v>231</v>
      </c>
      <c r="H1302" s="6">
        <f t="shared" si="65"/>
        <v>-25000</v>
      </c>
      <c r="I1302" s="23">
        <f t="shared" si="64"/>
        <v>5.319148936170213</v>
      </c>
      <c r="K1302" t="s">
        <v>35</v>
      </c>
      <c r="M1302" s="2">
        <v>470</v>
      </c>
    </row>
    <row r="1303" spans="2:13" ht="12.75">
      <c r="B1303" s="318">
        <v>2500</v>
      </c>
      <c r="C1303" s="14" t="s">
        <v>35</v>
      </c>
      <c r="D1303" s="1" t="s">
        <v>28</v>
      </c>
      <c r="E1303" s="1" t="s">
        <v>531</v>
      </c>
      <c r="F1303" s="45" t="s">
        <v>542</v>
      </c>
      <c r="G1303" s="61" t="s">
        <v>212</v>
      </c>
      <c r="H1303" s="6">
        <f t="shared" si="65"/>
        <v>-27500</v>
      </c>
      <c r="I1303" s="23">
        <f t="shared" si="64"/>
        <v>5.319148936170213</v>
      </c>
      <c r="K1303" t="s">
        <v>35</v>
      </c>
      <c r="M1303" s="2">
        <v>470</v>
      </c>
    </row>
    <row r="1304" spans="2:13" ht="12.75">
      <c r="B1304" s="318">
        <v>2500</v>
      </c>
      <c r="C1304" s="14" t="s">
        <v>35</v>
      </c>
      <c r="D1304" s="1" t="s">
        <v>28</v>
      </c>
      <c r="E1304" s="1" t="s">
        <v>531</v>
      </c>
      <c r="F1304" s="45" t="s">
        <v>543</v>
      </c>
      <c r="G1304" s="61" t="s">
        <v>224</v>
      </c>
      <c r="H1304" s="6">
        <f t="shared" si="65"/>
        <v>-30000</v>
      </c>
      <c r="I1304" s="23">
        <f t="shared" si="64"/>
        <v>5.319148936170213</v>
      </c>
      <c r="K1304" t="s">
        <v>35</v>
      </c>
      <c r="M1304" s="2">
        <v>470</v>
      </c>
    </row>
    <row r="1305" spans="2:13" ht="12.75">
      <c r="B1305" s="318">
        <v>2500</v>
      </c>
      <c r="C1305" s="14" t="s">
        <v>35</v>
      </c>
      <c r="D1305" s="1" t="s">
        <v>28</v>
      </c>
      <c r="E1305" s="1" t="s">
        <v>531</v>
      </c>
      <c r="F1305" s="45" t="s">
        <v>544</v>
      </c>
      <c r="G1305" s="61" t="s">
        <v>239</v>
      </c>
      <c r="H1305" s="6">
        <f t="shared" si="65"/>
        <v>-32500</v>
      </c>
      <c r="I1305" s="23">
        <f t="shared" si="64"/>
        <v>5.319148936170213</v>
      </c>
      <c r="K1305" t="s">
        <v>35</v>
      </c>
      <c r="M1305" s="2">
        <v>470</v>
      </c>
    </row>
    <row r="1306" spans="2:13" ht="12.75">
      <c r="B1306" s="318">
        <v>1000</v>
      </c>
      <c r="C1306" s="14" t="s">
        <v>35</v>
      </c>
      <c r="D1306" s="1" t="s">
        <v>28</v>
      </c>
      <c r="E1306" s="1" t="s">
        <v>531</v>
      </c>
      <c r="F1306" s="45" t="s">
        <v>545</v>
      </c>
      <c r="G1306" s="61" t="s">
        <v>265</v>
      </c>
      <c r="H1306" s="6">
        <f t="shared" si="65"/>
        <v>-33500</v>
      </c>
      <c r="I1306" s="23">
        <f t="shared" si="64"/>
        <v>2.127659574468085</v>
      </c>
      <c r="K1306" t="s">
        <v>35</v>
      </c>
      <c r="M1306" s="2">
        <v>470</v>
      </c>
    </row>
    <row r="1307" spans="2:13" ht="12.75">
      <c r="B1307" s="318">
        <v>5000</v>
      </c>
      <c r="C1307" s="14" t="s">
        <v>35</v>
      </c>
      <c r="D1307" s="1" t="s">
        <v>28</v>
      </c>
      <c r="E1307" s="1" t="s">
        <v>531</v>
      </c>
      <c r="F1307" s="45" t="s">
        <v>546</v>
      </c>
      <c r="G1307" s="61" t="s">
        <v>142</v>
      </c>
      <c r="H1307" s="6">
        <f t="shared" si="65"/>
        <v>-38500</v>
      </c>
      <c r="I1307" s="23">
        <f t="shared" si="64"/>
        <v>10.638297872340425</v>
      </c>
      <c r="K1307" t="s">
        <v>35</v>
      </c>
      <c r="M1307" s="2">
        <v>470</v>
      </c>
    </row>
    <row r="1308" spans="2:13" ht="12.75">
      <c r="B1308" s="318">
        <v>2500</v>
      </c>
      <c r="C1308" s="1" t="s">
        <v>35</v>
      </c>
      <c r="D1308" s="1" t="s">
        <v>28</v>
      </c>
      <c r="E1308" s="1" t="s">
        <v>531</v>
      </c>
      <c r="F1308" s="45" t="s">
        <v>547</v>
      </c>
      <c r="G1308" s="61" t="s">
        <v>268</v>
      </c>
      <c r="H1308" s="6">
        <f t="shared" si="65"/>
        <v>-41000</v>
      </c>
      <c r="I1308" s="23">
        <f t="shared" si="64"/>
        <v>5.319148936170213</v>
      </c>
      <c r="K1308" t="s">
        <v>35</v>
      </c>
      <c r="M1308" s="2">
        <v>470</v>
      </c>
    </row>
    <row r="1309" spans="2:13" ht="12.75">
      <c r="B1309" s="318">
        <v>2500</v>
      </c>
      <c r="C1309" s="14" t="s">
        <v>35</v>
      </c>
      <c r="D1309" s="1" t="s">
        <v>28</v>
      </c>
      <c r="E1309" s="1" t="s">
        <v>548</v>
      </c>
      <c r="F1309" s="61" t="s">
        <v>549</v>
      </c>
      <c r="G1309" s="61" t="s">
        <v>38</v>
      </c>
      <c r="H1309" s="6">
        <f t="shared" si="65"/>
        <v>-43500</v>
      </c>
      <c r="I1309" s="23">
        <f t="shared" si="64"/>
        <v>5.319148936170213</v>
      </c>
      <c r="K1309" t="s">
        <v>35</v>
      </c>
      <c r="M1309" s="2">
        <v>470</v>
      </c>
    </row>
    <row r="1310" spans="2:13" ht="12.75">
      <c r="B1310" s="318">
        <v>2500</v>
      </c>
      <c r="C1310" s="14" t="s">
        <v>35</v>
      </c>
      <c r="D1310" s="1" t="s">
        <v>28</v>
      </c>
      <c r="E1310" s="1" t="s">
        <v>548</v>
      </c>
      <c r="F1310" s="61" t="s">
        <v>550</v>
      </c>
      <c r="G1310" s="61" t="s">
        <v>42</v>
      </c>
      <c r="H1310" s="6">
        <f t="shared" si="65"/>
        <v>-46000</v>
      </c>
      <c r="I1310" s="23">
        <f t="shared" si="64"/>
        <v>5.319148936170213</v>
      </c>
      <c r="K1310" t="s">
        <v>35</v>
      </c>
      <c r="M1310" s="2">
        <v>470</v>
      </c>
    </row>
    <row r="1311" spans="2:13" ht="12.75">
      <c r="B1311" s="318">
        <v>5000</v>
      </c>
      <c r="C1311" s="14" t="s">
        <v>35</v>
      </c>
      <c r="D1311" s="1" t="s">
        <v>28</v>
      </c>
      <c r="E1311" s="1" t="s">
        <v>548</v>
      </c>
      <c r="F1311" s="61" t="s">
        <v>551</v>
      </c>
      <c r="G1311" s="61" t="s">
        <v>91</v>
      </c>
      <c r="H1311" s="6">
        <f t="shared" si="65"/>
        <v>-51000</v>
      </c>
      <c r="I1311" s="23">
        <f t="shared" si="64"/>
        <v>10.638297872340425</v>
      </c>
      <c r="K1311" t="s">
        <v>35</v>
      </c>
      <c r="M1311" s="2">
        <v>470</v>
      </c>
    </row>
    <row r="1312" spans="2:13" ht="12.75">
      <c r="B1312" s="318">
        <v>2500</v>
      </c>
      <c r="C1312" s="14" t="s">
        <v>35</v>
      </c>
      <c r="D1312" s="1" t="s">
        <v>28</v>
      </c>
      <c r="E1312" s="1" t="s">
        <v>548</v>
      </c>
      <c r="F1312" s="61" t="s">
        <v>552</v>
      </c>
      <c r="G1312" s="61" t="s">
        <v>93</v>
      </c>
      <c r="H1312" s="6">
        <f t="shared" si="65"/>
        <v>-53500</v>
      </c>
      <c r="I1312" s="23">
        <f t="shared" si="64"/>
        <v>5.319148936170213</v>
      </c>
      <c r="K1312" t="s">
        <v>35</v>
      </c>
      <c r="M1312" s="2">
        <v>470</v>
      </c>
    </row>
    <row r="1313" spans="2:13" ht="12.75">
      <c r="B1313" s="318">
        <v>2500</v>
      </c>
      <c r="C1313" s="14" t="s">
        <v>35</v>
      </c>
      <c r="D1313" s="1" t="s">
        <v>28</v>
      </c>
      <c r="E1313" s="1" t="s">
        <v>548</v>
      </c>
      <c r="F1313" s="27" t="s">
        <v>553</v>
      </c>
      <c r="G1313" s="61" t="s">
        <v>95</v>
      </c>
      <c r="H1313" s="6">
        <f t="shared" si="65"/>
        <v>-56000</v>
      </c>
      <c r="I1313" s="23">
        <f t="shared" si="64"/>
        <v>5.319148936170213</v>
      </c>
      <c r="K1313" t="s">
        <v>35</v>
      </c>
      <c r="M1313" s="2">
        <v>470</v>
      </c>
    </row>
    <row r="1314" spans="2:13" ht="12.75">
      <c r="B1314" s="318">
        <v>5000</v>
      </c>
      <c r="C1314" s="14" t="s">
        <v>35</v>
      </c>
      <c r="D1314" s="1" t="s">
        <v>28</v>
      </c>
      <c r="E1314" s="1" t="s">
        <v>548</v>
      </c>
      <c r="F1314" s="27" t="s">
        <v>554</v>
      </c>
      <c r="G1314" s="61" t="s">
        <v>109</v>
      </c>
      <c r="H1314" s="6">
        <f t="shared" si="65"/>
        <v>-61000</v>
      </c>
      <c r="I1314" s="23">
        <f t="shared" si="64"/>
        <v>10.638297872340425</v>
      </c>
      <c r="K1314" t="s">
        <v>35</v>
      </c>
      <c r="M1314" s="2">
        <v>470</v>
      </c>
    </row>
    <row r="1315" spans="2:13" ht="12.75">
      <c r="B1315" s="320">
        <v>5000</v>
      </c>
      <c r="C1315" s="14" t="s">
        <v>35</v>
      </c>
      <c r="D1315" s="1" t="s">
        <v>28</v>
      </c>
      <c r="E1315" s="1" t="s">
        <v>548</v>
      </c>
      <c r="F1315" s="27" t="s">
        <v>555</v>
      </c>
      <c r="G1315" s="61" t="s">
        <v>112</v>
      </c>
      <c r="H1315" s="6">
        <f t="shared" si="65"/>
        <v>-66000</v>
      </c>
      <c r="I1315" s="23">
        <f t="shared" si="64"/>
        <v>10.638297872340425</v>
      </c>
      <c r="K1315" t="s">
        <v>35</v>
      </c>
      <c r="M1315" s="2">
        <v>470</v>
      </c>
    </row>
    <row r="1316" spans="2:13" ht="12.75">
      <c r="B1316" s="318">
        <v>5000</v>
      </c>
      <c r="C1316" s="14" t="s">
        <v>35</v>
      </c>
      <c r="D1316" s="1" t="s">
        <v>28</v>
      </c>
      <c r="E1316" s="1" t="s">
        <v>548</v>
      </c>
      <c r="F1316" s="27" t="s">
        <v>556</v>
      </c>
      <c r="G1316" s="61" t="s">
        <v>114</v>
      </c>
      <c r="H1316" s="6">
        <f t="shared" si="65"/>
        <v>-71000</v>
      </c>
      <c r="I1316" s="23">
        <f t="shared" si="64"/>
        <v>10.638297872340425</v>
      </c>
      <c r="K1316" t="s">
        <v>35</v>
      </c>
      <c r="M1316" s="2">
        <v>470</v>
      </c>
    </row>
    <row r="1317" spans="2:13" ht="12.75">
      <c r="B1317" s="318">
        <v>2500</v>
      </c>
      <c r="C1317" s="14" t="s">
        <v>35</v>
      </c>
      <c r="D1317" s="1" t="s">
        <v>28</v>
      </c>
      <c r="E1317" s="1" t="s">
        <v>548</v>
      </c>
      <c r="F1317" s="27" t="s">
        <v>557</v>
      </c>
      <c r="G1317" s="61" t="s">
        <v>151</v>
      </c>
      <c r="H1317" s="6">
        <f t="shared" si="65"/>
        <v>-73500</v>
      </c>
      <c r="I1317" s="23">
        <f t="shared" si="64"/>
        <v>5.319148936170213</v>
      </c>
      <c r="K1317" t="s">
        <v>35</v>
      </c>
      <c r="M1317" s="2">
        <v>470</v>
      </c>
    </row>
    <row r="1318" spans="2:13" ht="12.75">
      <c r="B1318" s="318">
        <v>2500</v>
      </c>
      <c r="C1318" s="14" t="s">
        <v>35</v>
      </c>
      <c r="D1318" s="1" t="s">
        <v>28</v>
      </c>
      <c r="E1318" s="1" t="s">
        <v>548</v>
      </c>
      <c r="F1318" s="27" t="s">
        <v>558</v>
      </c>
      <c r="G1318" s="61" t="s">
        <v>162</v>
      </c>
      <c r="H1318" s="6">
        <f t="shared" si="65"/>
        <v>-76000</v>
      </c>
      <c r="I1318" s="23">
        <f t="shared" si="64"/>
        <v>5.319148936170213</v>
      </c>
      <c r="K1318" t="s">
        <v>35</v>
      </c>
      <c r="M1318" s="2">
        <v>470</v>
      </c>
    </row>
    <row r="1319" spans="2:13" ht="12.75">
      <c r="B1319" s="318">
        <v>2500</v>
      </c>
      <c r="C1319" s="14" t="s">
        <v>35</v>
      </c>
      <c r="D1319" s="1" t="s">
        <v>28</v>
      </c>
      <c r="E1319" s="1" t="s">
        <v>548</v>
      </c>
      <c r="F1319" s="27" t="s">
        <v>559</v>
      </c>
      <c r="G1319" s="61" t="s">
        <v>153</v>
      </c>
      <c r="H1319" s="6">
        <f t="shared" si="65"/>
        <v>-78500</v>
      </c>
      <c r="I1319" s="23">
        <f t="shared" si="64"/>
        <v>5.319148936170213</v>
      </c>
      <c r="K1319" t="s">
        <v>35</v>
      </c>
      <c r="M1319" s="2">
        <v>470</v>
      </c>
    </row>
    <row r="1320" spans="2:13" ht="12.75">
      <c r="B1320" s="318">
        <v>2500</v>
      </c>
      <c r="C1320" s="14" t="s">
        <v>35</v>
      </c>
      <c r="D1320" s="1" t="s">
        <v>28</v>
      </c>
      <c r="E1320" s="1" t="s">
        <v>548</v>
      </c>
      <c r="F1320" s="27" t="s">
        <v>560</v>
      </c>
      <c r="G1320" s="61" t="s">
        <v>172</v>
      </c>
      <c r="H1320" s="6">
        <f t="shared" si="65"/>
        <v>-81000</v>
      </c>
      <c r="I1320" s="23">
        <f t="shared" si="64"/>
        <v>5.319148936170213</v>
      </c>
      <c r="K1320" t="s">
        <v>35</v>
      </c>
      <c r="M1320" s="2">
        <v>470</v>
      </c>
    </row>
    <row r="1321" spans="2:13" ht="12.75">
      <c r="B1321" s="318">
        <v>2500</v>
      </c>
      <c r="C1321" s="14" t="s">
        <v>35</v>
      </c>
      <c r="D1321" s="1" t="s">
        <v>28</v>
      </c>
      <c r="E1321" s="1" t="s">
        <v>548</v>
      </c>
      <c r="F1321" s="27" t="s">
        <v>561</v>
      </c>
      <c r="G1321" s="61" t="s">
        <v>231</v>
      </c>
      <c r="H1321" s="6">
        <f t="shared" si="65"/>
        <v>-83500</v>
      </c>
      <c r="I1321" s="23">
        <f t="shared" si="64"/>
        <v>5.319148936170213</v>
      </c>
      <c r="K1321" t="s">
        <v>35</v>
      </c>
      <c r="M1321" s="2">
        <v>470</v>
      </c>
    </row>
    <row r="1322" spans="2:13" ht="12.75">
      <c r="B1322" s="320">
        <v>2500</v>
      </c>
      <c r="C1322" s="14" t="s">
        <v>35</v>
      </c>
      <c r="D1322" s="1" t="s">
        <v>28</v>
      </c>
      <c r="E1322" s="1" t="s">
        <v>548</v>
      </c>
      <c r="F1322" s="27" t="s">
        <v>562</v>
      </c>
      <c r="G1322" s="61" t="s">
        <v>212</v>
      </c>
      <c r="H1322" s="6">
        <f t="shared" si="65"/>
        <v>-86000</v>
      </c>
      <c r="I1322" s="23">
        <f t="shared" si="64"/>
        <v>5.319148936170213</v>
      </c>
      <c r="K1322" t="s">
        <v>35</v>
      </c>
      <c r="M1322" s="2">
        <v>470</v>
      </c>
    </row>
    <row r="1323" spans="2:13" ht="12.75">
      <c r="B1323" s="318">
        <v>2500</v>
      </c>
      <c r="C1323" s="14" t="s">
        <v>35</v>
      </c>
      <c r="D1323" s="1" t="s">
        <v>28</v>
      </c>
      <c r="E1323" s="1" t="s">
        <v>548</v>
      </c>
      <c r="F1323" s="27" t="s">
        <v>563</v>
      </c>
      <c r="G1323" s="61" t="s">
        <v>217</v>
      </c>
      <c r="H1323" s="6">
        <f t="shared" si="65"/>
        <v>-88500</v>
      </c>
      <c r="I1323" s="23">
        <f t="shared" si="64"/>
        <v>5.319148936170213</v>
      </c>
      <c r="K1323" t="s">
        <v>35</v>
      </c>
      <c r="M1323" s="2">
        <v>470</v>
      </c>
    </row>
    <row r="1324" spans="2:13" ht="12.75">
      <c r="B1324" s="318">
        <v>2500</v>
      </c>
      <c r="C1324" s="14" t="s">
        <v>35</v>
      </c>
      <c r="D1324" s="1" t="s">
        <v>28</v>
      </c>
      <c r="E1324" s="1" t="s">
        <v>548</v>
      </c>
      <c r="F1324" s="27" t="s">
        <v>564</v>
      </c>
      <c r="G1324" s="61" t="s">
        <v>226</v>
      </c>
      <c r="H1324" s="6">
        <f t="shared" si="65"/>
        <v>-91000</v>
      </c>
      <c r="I1324" s="23">
        <f t="shared" si="64"/>
        <v>5.319148936170213</v>
      </c>
      <c r="K1324" t="s">
        <v>35</v>
      </c>
      <c r="M1324" s="2">
        <v>470</v>
      </c>
    </row>
    <row r="1325" spans="2:13" ht="12.75">
      <c r="B1325" s="318">
        <v>2500</v>
      </c>
      <c r="C1325" s="14" t="s">
        <v>35</v>
      </c>
      <c r="D1325" s="1" t="s">
        <v>28</v>
      </c>
      <c r="E1325" s="1" t="s">
        <v>548</v>
      </c>
      <c r="F1325" s="27" t="s">
        <v>565</v>
      </c>
      <c r="G1325" s="61" t="s">
        <v>142</v>
      </c>
      <c r="H1325" s="6">
        <f t="shared" si="65"/>
        <v>-93500</v>
      </c>
      <c r="I1325" s="23">
        <f t="shared" si="64"/>
        <v>5.319148936170213</v>
      </c>
      <c r="K1325" t="s">
        <v>35</v>
      </c>
      <c r="M1325" s="2">
        <v>470</v>
      </c>
    </row>
    <row r="1326" spans="2:13" ht="12.75">
      <c r="B1326" s="318">
        <v>5500</v>
      </c>
      <c r="C1326" s="14" t="s">
        <v>35</v>
      </c>
      <c r="D1326" s="1" t="s">
        <v>28</v>
      </c>
      <c r="E1326" s="1" t="s">
        <v>548</v>
      </c>
      <c r="F1326" s="27" t="s">
        <v>566</v>
      </c>
      <c r="G1326" s="61" t="s">
        <v>268</v>
      </c>
      <c r="H1326" s="6">
        <f t="shared" si="65"/>
        <v>-99000</v>
      </c>
      <c r="I1326" s="23">
        <f t="shared" si="64"/>
        <v>11.702127659574469</v>
      </c>
      <c r="K1326" t="s">
        <v>35</v>
      </c>
      <c r="M1326" s="2">
        <v>470</v>
      </c>
    </row>
    <row r="1327" spans="2:13" ht="12.75">
      <c r="B1327" s="318">
        <v>2500</v>
      </c>
      <c r="C1327" s="14" t="s">
        <v>35</v>
      </c>
      <c r="D1327" s="1" t="s">
        <v>28</v>
      </c>
      <c r="E1327" s="1" t="s">
        <v>567</v>
      </c>
      <c r="F1327" s="27" t="s">
        <v>568</v>
      </c>
      <c r="G1327" s="61" t="s">
        <v>109</v>
      </c>
      <c r="H1327" s="6">
        <f t="shared" si="65"/>
        <v>-101500</v>
      </c>
      <c r="I1327" s="23">
        <f t="shared" si="64"/>
        <v>5.319148936170213</v>
      </c>
      <c r="K1327" t="s">
        <v>35</v>
      </c>
      <c r="M1327" s="2">
        <v>470</v>
      </c>
    </row>
    <row r="1328" spans="2:13" ht="12.75">
      <c r="B1328" s="318">
        <v>2500</v>
      </c>
      <c r="C1328" s="14" t="s">
        <v>35</v>
      </c>
      <c r="D1328" s="1" t="s">
        <v>28</v>
      </c>
      <c r="E1328" s="1" t="s">
        <v>567</v>
      </c>
      <c r="F1328" s="27" t="s">
        <v>569</v>
      </c>
      <c r="G1328" s="61" t="s">
        <v>142</v>
      </c>
      <c r="H1328" s="6">
        <f t="shared" si="65"/>
        <v>-104000</v>
      </c>
      <c r="I1328" s="23">
        <f t="shared" si="64"/>
        <v>5.319148936170213</v>
      </c>
      <c r="K1328" t="s">
        <v>35</v>
      </c>
      <c r="M1328" s="2">
        <v>470</v>
      </c>
    </row>
    <row r="1329" spans="2:13" ht="12.75">
      <c r="B1329" s="318">
        <v>2500</v>
      </c>
      <c r="C1329" s="14" t="s">
        <v>35</v>
      </c>
      <c r="D1329" s="1" t="s">
        <v>28</v>
      </c>
      <c r="E1329" s="1" t="s">
        <v>570</v>
      </c>
      <c r="F1329" s="27" t="s">
        <v>571</v>
      </c>
      <c r="G1329" s="61" t="s">
        <v>162</v>
      </c>
      <c r="H1329" s="6">
        <f t="shared" si="65"/>
        <v>-106500</v>
      </c>
      <c r="I1329" s="23">
        <f t="shared" si="64"/>
        <v>5.319148936170213</v>
      </c>
      <c r="K1329" t="s">
        <v>35</v>
      </c>
      <c r="M1329" s="2">
        <v>470</v>
      </c>
    </row>
    <row r="1330" spans="2:13" ht="12.75">
      <c r="B1330" s="318">
        <v>2500</v>
      </c>
      <c r="C1330" s="14" t="s">
        <v>35</v>
      </c>
      <c r="D1330" s="1" t="s">
        <v>28</v>
      </c>
      <c r="E1330" s="1" t="s">
        <v>570</v>
      </c>
      <c r="F1330" s="27" t="s">
        <v>572</v>
      </c>
      <c r="G1330" s="61" t="s">
        <v>142</v>
      </c>
      <c r="H1330" s="6">
        <f t="shared" si="65"/>
        <v>-109000</v>
      </c>
      <c r="I1330" s="23">
        <f t="shared" si="64"/>
        <v>5.319148936170213</v>
      </c>
      <c r="K1330" t="s">
        <v>35</v>
      </c>
      <c r="M1330" s="2">
        <v>470</v>
      </c>
    </row>
    <row r="1331" spans="1:13" s="81" customFormat="1" ht="12.75">
      <c r="A1331" s="13"/>
      <c r="B1331" s="317">
        <f>SUM(B1294:B1330)</f>
        <v>109000</v>
      </c>
      <c r="C1331" s="13" t="s">
        <v>0</v>
      </c>
      <c r="D1331" s="13"/>
      <c r="E1331" s="13"/>
      <c r="F1331" s="83"/>
      <c r="G1331" s="127"/>
      <c r="H1331" s="84">
        <v>0</v>
      </c>
      <c r="I1331" s="80">
        <f>+B1331/M1331</f>
        <v>231.91489361702128</v>
      </c>
      <c r="M1331" s="2">
        <v>470</v>
      </c>
    </row>
    <row r="1332" spans="2:13" ht="12.75">
      <c r="B1332" s="318"/>
      <c r="F1332" s="45"/>
      <c r="H1332" s="6">
        <f t="shared" si="65"/>
        <v>0</v>
      </c>
      <c r="I1332" s="23">
        <f>+B1332/M1332</f>
        <v>0</v>
      </c>
      <c r="M1332" s="2">
        <v>470</v>
      </c>
    </row>
    <row r="1333" spans="2:13" ht="12.75">
      <c r="B1333" s="318"/>
      <c r="F1333" s="45"/>
      <c r="H1333" s="6">
        <f t="shared" si="65"/>
        <v>0</v>
      </c>
      <c r="I1333" s="23">
        <f>+B1333/M1333</f>
        <v>0</v>
      </c>
      <c r="M1333" s="2">
        <v>470</v>
      </c>
    </row>
    <row r="1334" spans="2:13" ht="12.75">
      <c r="B1334" s="226">
        <v>5000</v>
      </c>
      <c r="C1334" s="33" t="s">
        <v>831</v>
      </c>
      <c r="D1334" s="14" t="s">
        <v>573</v>
      </c>
      <c r="E1334" s="33" t="s">
        <v>419</v>
      </c>
      <c r="F1334" s="27" t="s">
        <v>574</v>
      </c>
      <c r="G1334" s="124" t="s">
        <v>91</v>
      </c>
      <c r="H1334" s="6">
        <v>-79800</v>
      </c>
      <c r="I1334" s="23">
        <v>5</v>
      </c>
      <c r="K1334" t="s">
        <v>531</v>
      </c>
      <c r="M1334" s="2">
        <v>470</v>
      </c>
    </row>
    <row r="1335" spans="2:13" ht="12.75">
      <c r="B1335" s="318">
        <v>1300</v>
      </c>
      <c r="C1335" s="38" t="s">
        <v>418</v>
      </c>
      <c r="D1335" s="14" t="s">
        <v>573</v>
      </c>
      <c r="E1335" s="38" t="s">
        <v>419</v>
      </c>
      <c r="F1335" s="27" t="s">
        <v>574</v>
      </c>
      <c r="G1335" s="61" t="s">
        <v>93</v>
      </c>
      <c r="H1335" s="6">
        <v>-81100</v>
      </c>
      <c r="I1335" s="23">
        <v>2.6</v>
      </c>
      <c r="J1335" s="37"/>
      <c r="K1335" t="s">
        <v>531</v>
      </c>
      <c r="L1335" s="37"/>
      <c r="M1335" s="2">
        <v>470</v>
      </c>
    </row>
    <row r="1336" spans="2:13" ht="12.75">
      <c r="B1336" s="32">
        <v>5000</v>
      </c>
      <c r="C1336" s="33" t="s">
        <v>833</v>
      </c>
      <c r="D1336" s="14" t="s">
        <v>573</v>
      </c>
      <c r="E1336" s="33" t="s">
        <v>419</v>
      </c>
      <c r="F1336" s="27" t="s">
        <v>574</v>
      </c>
      <c r="G1336" s="124" t="s">
        <v>93</v>
      </c>
      <c r="H1336" s="6">
        <f>H1335-B1336</f>
        <v>-86100</v>
      </c>
      <c r="I1336" s="23">
        <f>+B1336/M1336</f>
        <v>10.638297872340425</v>
      </c>
      <c r="K1336" t="s">
        <v>531</v>
      </c>
      <c r="M1336" s="2">
        <v>470</v>
      </c>
    </row>
    <row r="1337" spans="2:13" ht="12.75">
      <c r="B1337" s="318">
        <v>1000</v>
      </c>
      <c r="C1337" s="38" t="s">
        <v>418</v>
      </c>
      <c r="D1337" s="14" t="s">
        <v>573</v>
      </c>
      <c r="E1337" s="38" t="s">
        <v>419</v>
      </c>
      <c r="F1337" s="27" t="s">
        <v>574</v>
      </c>
      <c r="G1337" s="61" t="s">
        <v>95</v>
      </c>
      <c r="H1337" s="6">
        <v>-82100</v>
      </c>
      <c r="I1337" s="23">
        <v>2</v>
      </c>
      <c r="J1337" s="37"/>
      <c r="K1337" t="s">
        <v>531</v>
      </c>
      <c r="L1337" s="37"/>
      <c r="M1337" s="2">
        <v>470</v>
      </c>
    </row>
    <row r="1338" spans="2:13" ht="12.75">
      <c r="B1338" s="318">
        <v>1800</v>
      </c>
      <c r="C1338" s="38" t="s">
        <v>418</v>
      </c>
      <c r="D1338" s="14" t="s">
        <v>573</v>
      </c>
      <c r="E1338" s="38" t="s">
        <v>419</v>
      </c>
      <c r="F1338" s="27" t="s">
        <v>574</v>
      </c>
      <c r="G1338" s="61" t="s">
        <v>109</v>
      </c>
      <c r="H1338" s="6">
        <v>-83900</v>
      </c>
      <c r="I1338" s="23">
        <v>3.6</v>
      </c>
      <c r="J1338" s="37"/>
      <c r="K1338" t="s">
        <v>531</v>
      </c>
      <c r="L1338" s="37"/>
      <c r="M1338" s="2">
        <v>470</v>
      </c>
    </row>
    <row r="1339" spans="2:13" ht="12.75">
      <c r="B1339" s="318">
        <v>1400</v>
      </c>
      <c r="C1339" s="1" t="s">
        <v>418</v>
      </c>
      <c r="D1339" s="14" t="s">
        <v>573</v>
      </c>
      <c r="E1339" s="1" t="s">
        <v>419</v>
      </c>
      <c r="F1339" s="27" t="s">
        <v>574</v>
      </c>
      <c r="G1339" s="61" t="s">
        <v>112</v>
      </c>
      <c r="H1339" s="6">
        <v>-123463</v>
      </c>
      <c r="I1339" s="23">
        <v>2.8</v>
      </c>
      <c r="K1339" t="s">
        <v>531</v>
      </c>
      <c r="M1339" s="2">
        <v>470</v>
      </c>
    </row>
    <row r="1340" spans="2:13" ht="12.75">
      <c r="B1340" s="318">
        <v>1700</v>
      </c>
      <c r="C1340" s="1" t="s">
        <v>418</v>
      </c>
      <c r="D1340" s="14" t="s">
        <v>573</v>
      </c>
      <c r="E1340" s="1" t="s">
        <v>419</v>
      </c>
      <c r="F1340" s="27" t="s">
        <v>574</v>
      </c>
      <c r="G1340" s="61" t="s">
        <v>162</v>
      </c>
      <c r="H1340" s="6">
        <v>-330163</v>
      </c>
      <c r="I1340" s="23">
        <v>3.4</v>
      </c>
      <c r="K1340" t="s">
        <v>531</v>
      </c>
      <c r="M1340" s="2">
        <v>470</v>
      </c>
    </row>
    <row r="1341" spans="2:13" ht="12.75">
      <c r="B1341" s="226">
        <v>5000</v>
      </c>
      <c r="C1341" s="33" t="s">
        <v>831</v>
      </c>
      <c r="D1341" s="14" t="s">
        <v>573</v>
      </c>
      <c r="E1341" s="33" t="s">
        <v>419</v>
      </c>
      <c r="F1341" s="27" t="s">
        <v>574</v>
      </c>
      <c r="G1341" s="124" t="s">
        <v>153</v>
      </c>
      <c r="H1341" s="6">
        <v>-540091</v>
      </c>
      <c r="I1341" s="23">
        <v>5</v>
      </c>
      <c r="K1341" t="s">
        <v>531</v>
      </c>
      <c r="M1341" s="2">
        <v>470</v>
      </c>
    </row>
    <row r="1342" spans="2:13" ht="12.75">
      <c r="B1342" s="318">
        <v>1400</v>
      </c>
      <c r="C1342" s="38" t="s">
        <v>418</v>
      </c>
      <c r="D1342" s="14" t="s">
        <v>573</v>
      </c>
      <c r="E1342" s="38" t="s">
        <v>419</v>
      </c>
      <c r="F1342" s="27" t="s">
        <v>574</v>
      </c>
      <c r="G1342" s="61" t="s">
        <v>153</v>
      </c>
      <c r="H1342" s="6">
        <v>-541491</v>
      </c>
      <c r="I1342" s="23">
        <v>2.8</v>
      </c>
      <c r="J1342" s="37"/>
      <c r="K1342" t="s">
        <v>531</v>
      </c>
      <c r="L1342" s="37"/>
      <c r="M1342" s="2">
        <v>470</v>
      </c>
    </row>
    <row r="1343" spans="2:13" ht="12.75">
      <c r="B1343" s="318">
        <v>1300</v>
      </c>
      <c r="C1343" s="38" t="s">
        <v>418</v>
      </c>
      <c r="D1343" s="14" t="s">
        <v>573</v>
      </c>
      <c r="E1343" s="38" t="s">
        <v>419</v>
      </c>
      <c r="F1343" s="27" t="s">
        <v>574</v>
      </c>
      <c r="G1343" s="61" t="s">
        <v>172</v>
      </c>
      <c r="H1343" s="6">
        <v>-542791</v>
      </c>
      <c r="I1343" s="23">
        <v>2.6</v>
      </c>
      <c r="J1343" s="37"/>
      <c r="K1343" t="s">
        <v>531</v>
      </c>
      <c r="L1343" s="37"/>
      <c r="M1343" s="2">
        <v>470</v>
      </c>
    </row>
    <row r="1344" spans="2:13" ht="12.75">
      <c r="B1344" s="318">
        <v>1000</v>
      </c>
      <c r="C1344" s="38" t="s">
        <v>418</v>
      </c>
      <c r="D1344" s="14" t="s">
        <v>573</v>
      </c>
      <c r="E1344" s="38" t="s">
        <v>419</v>
      </c>
      <c r="F1344" s="27" t="s">
        <v>574</v>
      </c>
      <c r="G1344" s="61" t="s">
        <v>231</v>
      </c>
      <c r="H1344" s="6">
        <v>-543791</v>
      </c>
      <c r="I1344" s="23">
        <v>2</v>
      </c>
      <c r="J1344" s="37"/>
      <c r="K1344" t="s">
        <v>531</v>
      </c>
      <c r="L1344" s="37"/>
      <c r="M1344" s="2">
        <v>470</v>
      </c>
    </row>
    <row r="1345" spans="2:13" ht="12.75">
      <c r="B1345" s="318">
        <v>1200</v>
      </c>
      <c r="C1345" s="38" t="s">
        <v>418</v>
      </c>
      <c r="D1345" s="14" t="s">
        <v>573</v>
      </c>
      <c r="E1345" s="38" t="s">
        <v>419</v>
      </c>
      <c r="F1345" s="27" t="s">
        <v>574</v>
      </c>
      <c r="G1345" s="61" t="s">
        <v>212</v>
      </c>
      <c r="H1345" s="6">
        <v>-544991</v>
      </c>
      <c r="I1345" s="23">
        <v>2.4</v>
      </c>
      <c r="J1345" s="37"/>
      <c r="K1345" t="s">
        <v>531</v>
      </c>
      <c r="L1345" s="37"/>
      <c r="M1345" s="2">
        <v>470</v>
      </c>
    </row>
    <row r="1346" spans="2:13" ht="12.75">
      <c r="B1346" s="318">
        <v>1000</v>
      </c>
      <c r="C1346" s="1" t="s">
        <v>418</v>
      </c>
      <c r="D1346" s="14" t="s">
        <v>573</v>
      </c>
      <c r="E1346" s="1" t="s">
        <v>419</v>
      </c>
      <c r="F1346" s="27" t="s">
        <v>574</v>
      </c>
      <c r="G1346" s="61" t="s">
        <v>224</v>
      </c>
      <c r="H1346" s="6">
        <v>-550991</v>
      </c>
      <c r="I1346" s="23">
        <v>2</v>
      </c>
      <c r="K1346" t="s">
        <v>531</v>
      </c>
      <c r="M1346" s="2">
        <v>470</v>
      </c>
    </row>
    <row r="1347" spans="2:13" ht="12.75">
      <c r="B1347" s="318">
        <v>1200</v>
      </c>
      <c r="C1347" s="1" t="s">
        <v>418</v>
      </c>
      <c r="D1347" s="14" t="s">
        <v>573</v>
      </c>
      <c r="E1347" s="1" t="s">
        <v>419</v>
      </c>
      <c r="F1347" s="27" t="s">
        <v>574</v>
      </c>
      <c r="G1347" s="61" t="s">
        <v>239</v>
      </c>
      <c r="H1347" s="6">
        <v>-552191</v>
      </c>
      <c r="I1347" s="23">
        <v>2.4</v>
      </c>
      <c r="K1347" t="s">
        <v>531</v>
      </c>
      <c r="M1347" s="2">
        <v>470</v>
      </c>
    </row>
    <row r="1348" spans="2:13" ht="12.75">
      <c r="B1348" s="318">
        <v>1500</v>
      </c>
      <c r="C1348" s="1" t="s">
        <v>418</v>
      </c>
      <c r="D1348" s="14" t="s">
        <v>573</v>
      </c>
      <c r="E1348" s="1" t="s">
        <v>419</v>
      </c>
      <c r="F1348" s="27" t="s">
        <v>574</v>
      </c>
      <c r="G1348" s="61" t="s">
        <v>242</v>
      </c>
      <c r="H1348" s="6">
        <v>-553691</v>
      </c>
      <c r="I1348" s="23">
        <v>3</v>
      </c>
      <c r="K1348" t="s">
        <v>531</v>
      </c>
      <c r="M1348" s="2">
        <v>470</v>
      </c>
    </row>
    <row r="1349" spans="2:13" ht="12.75">
      <c r="B1349" s="318">
        <v>1200</v>
      </c>
      <c r="C1349" s="1" t="s">
        <v>418</v>
      </c>
      <c r="D1349" s="14" t="s">
        <v>573</v>
      </c>
      <c r="E1349" s="1" t="s">
        <v>419</v>
      </c>
      <c r="F1349" s="27" t="s">
        <v>574</v>
      </c>
      <c r="G1349" s="61" t="s">
        <v>271</v>
      </c>
      <c r="H1349" s="6">
        <v>-554891</v>
      </c>
      <c r="I1349" s="23">
        <v>2.4</v>
      </c>
      <c r="K1349" t="s">
        <v>531</v>
      </c>
      <c r="M1349" s="2">
        <v>470</v>
      </c>
    </row>
    <row r="1350" spans="2:13" ht="12.75">
      <c r="B1350" s="318">
        <v>1000</v>
      </c>
      <c r="C1350" s="1" t="s">
        <v>418</v>
      </c>
      <c r="D1350" s="14" t="s">
        <v>573</v>
      </c>
      <c r="E1350" s="1" t="s">
        <v>419</v>
      </c>
      <c r="F1350" s="27" t="s">
        <v>574</v>
      </c>
      <c r="G1350" s="61" t="s">
        <v>265</v>
      </c>
      <c r="H1350" s="6">
        <v>-555891</v>
      </c>
      <c r="I1350" s="23">
        <v>2</v>
      </c>
      <c r="K1350" t="s">
        <v>531</v>
      </c>
      <c r="M1350" s="2">
        <v>470</v>
      </c>
    </row>
    <row r="1351" spans="2:13" ht="12.75">
      <c r="B1351" s="318">
        <v>800</v>
      </c>
      <c r="C1351" s="1" t="s">
        <v>418</v>
      </c>
      <c r="D1351" s="14" t="s">
        <v>573</v>
      </c>
      <c r="E1351" s="1" t="s">
        <v>419</v>
      </c>
      <c r="F1351" s="27" t="s">
        <v>574</v>
      </c>
      <c r="G1351" s="61" t="s">
        <v>273</v>
      </c>
      <c r="H1351" s="6">
        <v>-556691</v>
      </c>
      <c r="I1351" s="23">
        <v>1.6</v>
      </c>
      <c r="K1351" t="s">
        <v>531</v>
      </c>
      <c r="M1351" s="2">
        <v>470</v>
      </c>
    </row>
    <row r="1352" spans="2:13" ht="12.75">
      <c r="B1352" s="318">
        <v>1600</v>
      </c>
      <c r="C1352" s="1" t="s">
        <v>418</v>
      </c>
      <c r="D1352" s="14" t="s">
        <v>573</v>
      </c>
      <c r="E1352" s="1" t="s">
        <v>419</v>
      </c>
      <c r="F1352" s="27" t="s">
        <v>574</v>
      </c>
      <c r="G1352" s="61" t="s">
        <v>274</v>
      </c>
      <c r="H1352" s="6">
        <v>-558291</v>
      </c>
      <c r="I1352" s="23">
        <v>3.2</v>
      </c>
      <c r="K1352" t="s">
        <v>531</v>
      </c>
      <c r="M1352" s="2">
        <v>470</v>
      </c>
    </row>
    <row r="1353" spans="2:13" ht="12.75">
      <c r="B1353" s="318">
        <v>1000</v>
      </c>
      <c r="C1353" s="1" t="s">
        <v>418</v>
      </c>
      <c r="D1353" s="14" t="s">
        <v>573</v>
      </c>
      <c r="E1353" s="1" t="s">
        <v>419</v>
      </c>
      <c r="F1353" s="27" t="s">
        <v>574</v>
      </c>
      <c r="G1353" s="61" t="s">
        <v>142</v>
      </c>
      <c r="H1353" s="6">
        <v>-559291</v>
      </c>
      <c r="I1353" s="23">
        <v>2</v>
      </c>
      <c r="K1353" t="s">
        <v>531</v>
      </c>
      <c r="M1353" s="2">
        <v>470</v>
      </c>
    </row>
    <row r="1354" spans="2:13" ht="12.75">
      <c r="B1354" s="226">
        <v>5000</v>
      </c>
      <c r="C1354" s="33" t="s">
        <v>830</v>
      </c>
      <c r="D1354" s="14" t="s">
        <v>573</v>
      </c>
      <c r="E1354" s="33" t="s">
        <v>419</v>
      </c>
      <c r="F1354" s="27" t="s">
        <v>574</v>
      </c>
      <c r="G1354" s="124" t="s">
        <v>268</v>
      </c>
      <c r="H1354" s="6">
        <v>-918954</v>
      </c>
      <c r="I1354" s="23">
        <v>5</v>
      </c>
      <c r="K1354" t="s">
        <v>531</v>
      </c>
      <c r="M1354" s="2">
        <v>470</v>
      </c>
    </row>
    <row r="1355" spans="2:13" ht="12.75">
      <c r="B1355" s="318">
        <v>1600</v>
      </c>
      <c r="C1355" s="1" t="s">
        <v>53</v>
      </c>
      <c r="D1355" s="14" t="s">
        <v>28</v>
      </c>
      <c r="E1355" s="1" t="s">
        <v>54</v>
      </c>
      <c r="F1355" s="27" t="s">
        <v>575</v>
      </c>
      <c r="G1355" s="61" t="s">
        <v>38</v>
      </c>
      <c r="H1355" s="6">
        <v>-1600</v>
      </c>
      <c r="I1355" s="23">
        <v>3.2</v>
      </c>
      <c r="K1355" t="s">
        <v>576</v>
      </c>
      <c r="M1355" s="2">
        <v>470</v>
      </c>
    </row>
    <row r="1356" spans="2:13" ht="12.75">
      <c r="B1356" s="318">
        <v>1600</v>
      </c>
      <c r="C1356" s="1" t="s">
        <v>53</v>
      </c>
      <c r="D1356" s="14" t="s">
        <v>28</v>
      </c>
      <c r="E1356" s="1" t="s">
        <v>54</v>
      </c>
      <c r="F1356" s="27" t="s">
        <v>575</v>
      </c>
      <c r="G1356" s="61" t="s">
        <v>42</v>
      </c>
      <c r="H1356" s="6">
        <v>-6500</v>
      </c>
      <c r="I1356" s="23">
        <v>3.2</v>
      </c>
      <c r="K1356" t="s">
        <v>576</v>
      </c>
      <c r="M1356" s="2">
        <v>470</v>
      </c>
    </row>
    <row r="1357" spans="2:13" ht="12.75">
      <c r="B1357" s="318">
        <v>1300</v>
      </c>
      <c r="C1357" s="1" t="s">
        <v>53</v>
      </c>
      <c r="D1357" s="14" t="s">
        <v>28</v>
      </c>
      <c r="E1357" s="1" t="s">
        <v>54</v>
      </c>
      <c r="F1357" s="27" t="s">
        <v>575</v>
      </c>
      <c r="G1357" s="61" t="s">
        <v>49</v>
      </c>
      <c r="H1357" s="6">
        <v>-7800</v>
      </c>
      <c r="I1357" s="23">
        <v>2.6</v>
      </c>
      <c r="K1357" t="s">
        <v>576</v>
      </c>
      <c r="M1357" s="2">
        <v>470</v>
      </c>
    </row>
    <row r="1358" spans="2:13" ht="12.75">
      <c r="B1358" s="318">
        <v>1600</v>
      </c>
      <c r="C1358" s="1" t="s">
        <v>53</v>
      </c>
      <c r="D1358" s="14" t="s">
        <v>28</v>
      </c>
      <c r="E1358" s="1" t="s">
        <v>54</v>
      </c>
      <c r="F1358" s="27" t="s">
        <v>575</v>
      </c>
      <c r="G1358" s="61" t="s">
        <v>91</v>
      </c>
      <c r="H1358" s="6">
        <v>-11600</v>
      </c>
      <c r="I1358" s="23">
        <v>3.2</v>
      </c>
      <c r="K1358" t="s">
        <v>576</v>
      </c>
      <c r="M1358" s="2">
        <v>470</v>
      </c>
    </row>
    <row r="1359" spans="2:13" ht="12.75">
      <c r="B1359" s="318">
        <v>1500</v>
      </c>
      <c r="C1359" s="1" t="s">
        <v>53</v>
      </c>
      <c r="D1359" s="14" t="s">
        <v>28</v>
      </c>
      <c r="E1359" s="1" t="s">
        <v>54</v>
      </c>
      <c r="F1359" s="27" t="s">
        <v>575</v>
      </c>
      <c r="G1359" s="61" t="s">
        <v>91</v>
      </c>
      <c r="H1359" s="6">
        <v>-13100</v>
      </c>
      <c r="I1359" s="23">
        <v>3</v>
      </c>
      <c r="K1359" t="s">
        <v>576</v>
      </c>
      <c r="M1359" s="2">
        <v>470</v>
      </c>
    </row>
    <row r="1360" spans="2:13" ht="12.75">
      <c r="B1360" s="318">
        <v>1650</v>
      </c>
      <c r="C1360" s="1" t="s">
        <v>53</v>
      </c>
      <c r="D1360" s="14" t="s">
        <v>28</v>
      </c>
      <c r="E1360" s="1" t="s">
        <v>54</v>
      </c>
      <c r="F1360" s="27" t="s">
        <v>575</v>
      </c>
      <c r="G1360" s="61" t="s">
        <v>93</v>
      </c>
      <c r="H1360" s="6">
        <v>-16550</v>
      </c>
      <c r="I1360" s="23">
        <v>3.3</v>
      </c>
      <c r="K1360" t="s">
        <v>576</v>
      </c>
      <c r="M1360" s="2">
        <v>470</v>
      </c>
    </row>
    <row r="1361" spans="2:13" ht="12.75">
      <c r="B1361" s="318">
        <v>1700</v>
      </c>
      <c r="C1361" s="1" t="s">
        <v>53</v>
      </c>
      <c r="D1361" s="14" t="s">
        <v>28</v>
      </c>
      <c r="E1361" s="1" t="s">
        <v>54</v>
      </c>
      <c r="F1361" s="27" t="s">
        <v>575</v>
      </c>
      <c r="G1361" s="61" t="s">
        <v>95</v>
      </c>
      <c r="H1361" s="6">
        <v>-33750</v>
      </c>
      <c r="I1361" s="23">
        <v>3.4</v>
      </c>
      <c r="K1361" t="s">
        <v>576</v>
      </c>
      <c r="M1361" s="2">
        <v>470</v>
      </c>
    </row>
    <row r="1362" spans="2:13" ht="12.75">
      <c r="B1362" s="318">
        <v>1800</v>
      </c>
      <c r="C1362" s="1" t="s">
        <v>53</v>
      </c>
      <c r="D1362" s="14" t="s">
        <v>28</v>
      </c>
      <c r="E1362" s="1" t="s">
        <v>54</v>
      </c>
      <c r="F1362" s="27" t="s">
        <v>575</v>
      </c>
      <c r="G1362" s="61" t="s">
        <v>109</v>
      </c>
      <c r="H1362" s="6">
        <v>-36350</v>
      </c>
      <c r="I1362" s="23">
        <v>3.6</v>
      </c>
      <c r="K1362" t="s">
        <v>576</v>
      </c>
      <c r="M1362" s="2">
        <v>470</v>
      </c>
    </row>
    <row r="1363" spans="2:13" ht="12.75">
      <c r="B1363" s="318">
        <v>1600</v>
      </c>
      <c r="C1363" s="1" t="s">
        <v>53</v>
      </c>
      <c r="D1363" s="14" t="s">
        <v>28</v>
      </c>
      <c r="E1363" s="1" t="s">
        <v>54</v>
      </c>
      <c r="F1363" s="27" t="s">
        <v>575</v>
      </c>
      <c r="G1363" s="61" t="s">
        <v>112</v>
      </c>
      <c r="H1363" s="6">
        <v>-37950</v>
      </c>
      <c r="I1363" s="23">
        <v>3.2</v>
      </c>
      <c r="K1363" t="s">
        <v>576</v>
      </c>
      <c r="M1363" s="2">
        <v>470</v>
      </c>
    </row>
    <row r="1364" spans="2:13" ht="12.75">
      <c r="B1364" s="318">
        <v>1400</v>
      </c>
      <c r="C1364" s="1" t="s">
        <v>53</v>
      </c>
      <c r="D1364" s="14" t="s">
        <v>28</v>
      </c>
      <c r="E1364" s="1" t="s">
        <v>54</v>
      </c>
      <c r="F1364" s="27" t="s">
        <v>575</v>
      </c>
      <c r="G1364" s="61" t="s">
        <v>114</v>
      </c>
      <c r="H1364" s="6">
        <v>-40350</v>
      </c>
      <c r="I1364" s="23">
        <v>2.8</v>
      </c>
      <c r="K1364" t="s">
        <v>576</v>
      </c>
      <c r="M1364" s="2">
        <v>470</v>
      </c>
    </row>
    <row r="1365" spans="2:13" ht="12.75">
      <c r="B1365" s="318">
        <v>1600</v>
      </c>
      <c r="C1365" s="1" t="s">
        <v>53</v>
      </c>
      <c r="D1365" s="14" t="s">
        <v>28</v>
      </c>
      <c r="E1365" s="1" t="s">
        <v>54</v>
      </c>
      <c r="F1365" s="27" t="s">
        <v>575</v>
      </c>
      <c r="G1365" s="61" t="s">
        <v>162</v>
      </c>
      <c r="H1365" s="6">
        <v>-46850</v>
      </c>
      <c r="I1365" s="23">
        <v>3.2</v>
      </c>
      <c r="K1365" t="s">
        <v>576</v>
      </c>
      <c r="M1365" s="2">
        <v>470</v>
      </c>
    </row>
    <row r="1366" spans="2:13" ht="12.75">
      <c r="B1366" s="318">
        <v>1500</v>
      </c>
      <c r="C1366" s="1" t="s">
        <v>53</v>
      </c>
      <c r="D1366" s="14" t="s">
        <v>28</v>
      </c>
      <c r="E1366" s="1" t="s">
        <v>54</v>
      </c>
      <c r="F1366" s="27" t="s">
        <v>575</v>
      </c>
      <c r="G1366" s="61" t="s">
        <v>153</v>
      </c>
      <c r="H1366" s="6">
        <v>-51750</v>
      </c>
      <c r="I1366" s="23">
        <v>3</v>
      </c>
      <c r="K1366" t="s">
        <v>576</v>
      </c>
      <c r="M1366" s="2">
        <v>470</v>
      </c>
    </row>
    <row r="1367" spans="2:13" ht="12.75">
      <c r="B1367" s="318">
        <v>1700</v>
      </c>
      <c r="C1367" s="1" t="s">
        <v>53</v>
      </c>
      <c r="D1367" s="14" t="s">
        <v>28</v>
      </c>
      <c r="E1367" s="1" t="s">
        <v>54</v>
      </c>
      <c r="F1367" s="27" t="s">
        <v>575</v>
      </c>
      <c r="G1367" s="61" t="s">
        <v>172</v>
      </c>
      <c r="H1367" s="6">
        <v>-58650</v>
      </c>
      <c r="I1367" s="23">
        <v>3.4</v>
      </c>
      <c r="K1367" t="s">
        <v>576</v>
      </c>
      <c r="M1367" s="2">
        <v>470</v>
      </c>
    </row>
    <row r="1368" spans="2:13" ht="12.75">
      <c r="B1368" s="318">
        <v>1600</v>
      </c>
      <c r="C1368" s="1" t="s">
        <v>53</v>
      </c>
      <c r="D1368" s="14" t="s">
        <v>28</v>
      </c>
      <c r="E1368" s="1" t="s">
        <v>54</v>
      </c>
      <c r="F1368" s="27" t="s">
        <v>575</v>
      </c>
      <c r="G1368" s="61" t="s">
        <v>231</v>
      </c>
      <c r="H1368" s="6">
        <v>-62450</v>
      </c>
      <c r="I1368" s="23">
        <v>3.2</v>
      </c>
      <c r="K1368" t="s">
        <v>576</v>
      </c>
      <c r="M1368" s="2">
        <v>470</v>
      </c>
    </row>
    <row r="1369" spans="2:13" ht="12.75">
      <c r="B1369" s="318">
        <v>1450</v>
      </c>
      <c r="C1369" s="1" t="s">
        <v>53</v>
      </c>
      <c r="D1369" s="14" t="s">
        <v>28</v>
      </c>
      <c r="E1369" s="1" t="s">
        <v>54</v>
      </c>
      <c r="F1369" s="27" t="s">
        <v>575</v>
      </c>
      <c r="G1369" s="61" t="s">
        <v>212</v>
      </c>
      <c r="H1369" s="6">
        <v>-66400</v>
      </c>
      <c r="I1369" s="23">
        <v>2.9</v>
      </c>
      <c r="K1369" t="s">
        <v>576</v>
      </c>
      <c r="M1369" s="2">
        <v>470</v>
      </c>
    </row>
    <row r="1370" spans="2:13" ht="12.75">
      <c r="B1370" s="318">
        <v>1300</v>
      </c>
      <c r="C1370" s="1" t="s">
        <v>53</v>
      </c>
      <c r="D1370" s="14" t="s">
        <v>28</v>
      </c>
      <c r="E1370" s="1" t="s">
        <v>54</v>
      </c>
      <c r="F1370" s="27" t="s">
        <v>575</v>
      </c>
      <c r="G1370" s="61" t="s">
        <v>217</v>
      </c>
      <c r="H1370" s="6">
        <v>-68700</v>
      </c>
      <c r="I1370" s="23">
        <v>2.6</v>
      </c>
      <c r="K1370" t="s">
        <v>576</v>
      </c>
      <c r="M1370" s="2">
        <v>470</v>
      </c>
    </row>
    <row r="1371" spans="2:13" ht="12.75">
      <c r="B1371" s="318">
        <v>1600</v>
      </c>
      <c r="C1371" s="1" t="s">
        <v>53</v>
      </c>
      <c r="D1371" s="14" t="s">
        <v>28</v>
      </c>
      <c r="E1371" s="1" t="s">
        <v>54</v>
      </c>
      <c r="F1371" s="27" t="s">
        <v>575</v>
      </c>
      <c r="G1371" s="61" t="s">
        <v>224</v>
      </c>
      <c r="H1371" s="6">
        <v>-70300</v>
      </c>
      <c r="I1371" s="23">
        <v>3.2</v>
      </c>
      <c r="K1371" t="s">
        <v>576</v>
      </c>
      <c r="M1371" s="2">
        <v>470</v>
      </c>
    </row>
    <row r="1372" spans="2:13" ht="12.75">
      <c r="B1372" s="318">
        <v>1500</v>
      </c>
      <c r="C1372" s="1" t="s">
        <v>53</v>
      </c>
      <c r="D1372" s="14" t="s">
        <v>28</v>
      </c>
      <c r="E1372" s="1" t="s">
        <v>54</v>
      </c>
      <c r="F1372" s="27" t="s">
        <v>575</v>
      </c>
      <c r="G1372" s="61" t="s">
        <v>239</v>
      </c>
      <c r="H1372" s="6">
        <v>-71800</v>
      </c>
      <c r="I1372" s="23">
        <v>3</v>
      </c>
      <c r="K1372" t="s">
        <v>576</v>
      </c>
      <c r="M1372" s="2">
        <v>470</v>
      </c>
    </row>
    <row r="1373" spans="2:13" ht="12.75">
      <c r="B1373" s="318">
        <v>1400</v>
      </c>
      <c r="C1373" s="1" t="s">
        <v>53</v>
      </c>
      <c r="D1373" s="14" t="s">
        <v>28</v>
      </c>
      <c r="E1373" s="1" t="s">
        <v>54</v>
      </c>
      <c r="F1373" s="27" t="s">
        <v>575</v>
      </c>
      <c r="G1373" s="61" t="s">
        <v>242</v>
      </c>
      <c r="H1373" s="6">
        <v>-73200</v>
      </c>
      <c r="I1373" s="23">
        <v>2.8</v>
      </c>
      <c r="K1373" t="s">
        <v>576</v>
      </c>
      <c r="M1373" s="2">
        <v>470</v>
      </c>
    </row>
    <row r="1374" spans="2:13" ht="12.75">
      <c r="B1374" s="318">
        <v>1400</v>
      </c>
      <c r="C1374" s="1" t="s">
        <v>53</v>
      </c>
      <c r="D1374" s="14" t="s">
        <v>28</v>
      </c>
      <c r="E1374" s="1" t="s">
        <v>54</v>
      </c>
      <c r="F1374" s="27" t="s">
        <v>575</v>
      </c>
      <c r="G1374" s="61" t="s">
        <v>271</v>
      </c>
      <c r="H1374" s="6">
        <v>-74600</v>
      </c>
      <c r="I1374" s="23">
        <v>2.8</v>
      </c>
      <c r="K1374" t="s">
        <v>576</v>
      </c>
      <c r="M1374" s="2">
        <v>470</v>
      </c>
    </row>
    <row r="1375" spans="2:13" ht="12.75">
      <c r="B1375" s="318">
        <v>1400</v>
      </c>
      <c r="C1375" s="1" t="s">
        <v>53</v>
      </c>
      <c r="D1375" s="14" t="s">
        <v>28</v>
      </c>
      <c r="E1375" s="1" t="s">
        <v>54</v>
      </c>
      <c r="F1375" s="27" t="s">
        <v>575</v>
      </c>
      <c r="G1375" s="61" t="s">
        <v>272</v>
      </c>
      <c r="H1375" s="6">
        <v>-76000</v>
      </c>
      <c r="I1375" s="23">
        <v>2.8</v>
      </c>
      <c r="K1375" t="s">
        <v>576</v>
      </c>
      <c r="M1375" s="2">
        <v>470</v>
      </c>
    </row>
    <row r="1376" spans="2:13" ht="12.75">
      <c r="B1376" s="318">
        <v>1200</v>
      </c>
      <c r="C1376" s="1" t="s">
        <v>53</v>
      </c>
      <c r="D1376" s="14" t="s">
        <v>28</v>
      </c>
      <c r="E1376" s="1" t="s">
        <v>54</v>
      </c>
      <c r="F1376" s="27" t="s">
        <v>575</v>
      </c>
      <c r="G1376" s="61" t="s">
        <v>422</v>
      </c>
      <c r="H1376" s="6">
        <v>-77200</v>
      </c>
      <c r="I1376" s="23">
        <v>2.4</v>
      </c>
      <c r="K1376" t="s">
        <v>576</v>
      </c>
      <c r="M1376" s="2">
        <v>470</v>
      </c>
    </row>
    <row r="1377" spans="2:13" ht="12.75">
      <c r="B1377" s="318">
        <v>1700</v>
      </c>
      <c r="C1377" s="1" t="s">
        <v>53</v>
      </c>
      <c r="D1377" s="14" t="s">
        <v>28</v>
      </c>
      <c r="E1377" s="1" t="s">
        <v>54</v>
      </c>
      <c r="F1377" s="27" t="s">
        <v>575</v>
      </c>
      <c r="G1377" s="61" t="s">
        <v>265</v>
      </c>
      <c r="H1377" s="6">
        <v>-78900</v>
      </c>
      <c r="I1377" s="23">
        <v>3.4</v>
      </c>
      <c r="K1377" t="s">
        <v>576</v>
      </c>
      <c r="M1377" s="2">
        <v>470</v>
      </c>
    </row>
    <row r="1378" spans="2:13" ht="12.75">
      <c r="B1378" s="318">
        <v>1600</v>
      </c>
      <c r="C1378" s="1" t="s">
        <v>53</v>
      </c>
      <c r="D1378" s="14" t="s">
        <v>28</v>
      </c>
      <c r="E1378" s="1" t="s">
        <v>54</v>
      </c>
      <c r="F1378" s="27" t="s">
        <v>575</v>
      </c>
      <c r="G1378" s="61" t="s">
        <v>273</v>
      </c>
      <c r="H1378" s="6">
        <v>-80500</v>
      </c>
      <c r="I1378" s="23">
        <v>3.2</v>
      </c>
      <c r="K1378" t="s">
        <v>576</v>
      </c>
      <c r="M1378" s="2">
        <v>470</v>
      </c>
    </row>
    <row r="1379" spans="2:13" ht="12.75">
      <c r="B1379" s="318">
        <v>1700</v>
      </c>
      <c r="C1379" s="1" t="s">
        <v>53</v>
      </c>
      <c r="D1379" s="14" t="s">
        <v>28</v>
      </c>
      <c r="E1379" s="1" t="s">
        <v>54</v>
      </c>
      <c r="F1379" s="27" t="s">
        <v>575</v>
      </c>
      <c r="G1379" s="61" t="s">
        <v>274</v>
      </c>
      <c r="H1379" s="6">
        <v>-82200</v>
      </c>
      <c r="I1379" s="23">
        <v>3.4</v>
      </c>
      <c r="K1379" t="s">
        <v>576</v>
      </c>
      <c r="M1379" s="2">
        <v>470</v>
      </c>
    </row>
    <row r="1380" spans="2:13" ht="12.75">
      <c r="B1380" s="318">
        <v>1600</v>
      </c>
      <c r="C1380" s="1" t="s">
        <v>53</v>
      </c>
      <c r="D1380" s="14" t="s">
        <v>28</v>
      </c>
      <c r="E1380" s="1" t="s">
        <v>54</v>
      </c>
      <c r="F1380" s="27" t="s">
        <v>575</v>
      </c>
      <c r="G1380" s="61" t="s">
        <v>142</v>
      </c>
      <c r="H1380" s="6">
        <v>-83800</v>
      </c>
      <c r="I1380" s="23">
        <v>3.2</v>
      </c>
      <c r="K1380" t="s">
        <v>576</v>
      </c>
      <c r="M1380" s="2">
        <v>470</v>
      </c>
    </row>
    <row r="1381" spans="2:13" ht="12.75">
      <c r="B1381" s="318">
        <v>1600</v>
      </c>
      <c r="C1381" s="1" t="s">
        <v>53</v>
      </c>
      <c r="D1381" s="14" t="s">
        <v>28</v>
      </c>
      <c r="E1381" s="1" t="s">
        <v>54</v>
      </c>
      <c r="F1381" s="27" t="s">
        <v>575</v>
      </c>
      <c r="G1381" s="61" t="s">
        <v>268</v>
      </c>
      <c r="H1381" s="6">
        <v>-133700</v>
      </c>
      <c r="I1381" s="23">
        <v>3.2</v>
      </c>
      <c r="K1381" t="s">
        <v>576</v>
      </c>
      <c r="M1381" s="2">
        <v>470</v>
      </c>
    </row>
    <row r="1382" spans="2:13" ht="12.75">
      <c r="B1382" s="226">
        <v>1400</v>
      </c>
      <c r="C1382" s="14" t="s">
        <v>53</v>
      </c>
      <c r="D1382" s="14" t="s">
        <v>28</v>
      </c>
      <c r="E1382" s="14" t="s">
        <v>54</v>
      </c>
      <c r="F1382" s="30" t="s">
        <v>577</v>
      </c>
      <c r="G1382" s="61" t="s">
        <v>109</v>
      </c>
      <c r="H1382" s="6">
        <f>H1381-B1382</f>
        <v>-135100</v>
      </c>
      <c r="I1382" s="23">
        <f>+B1382/M1382</f>
        <v>2.978723404255319</v>
      </c>
      <c r="K1382" t="s">
        <v>567</v>
      </c>
      <c r="M1382" s="2">
        <v>470</v>
      </c>
    </row>
    <row r="1383" spans="2:13" ht="12.75">
      <c r="B1383" s="318">
        <v>1000</v>
      </c>
      <c r="C1383" s="1" t="s">
        <v>53</v>
      </c>
      <c r="D1383" s="14" t="s">
        <v>28</v>
      </c>
      <c r="E1383" s="1" t="s">
        <v>54</v>
      </c>
      <c r="F1383" s="30" t="s">
        <v>577</v>
      </c>
      <c r="G1383" s="61" t="s">
        <v>112</v>
      </c>
      <c r="H1383" s="6">
        <f>H1382-B1383</f>
        <v>-136100</v>
      </c>
      <c r="I1383" s="23">
        <f>+B1383/M1383</f>
        <v>2.127659574468085</v>
      </c>
      <c r="K1383" t="s">
        <v>567</v>
      </c>
      <c r="M1383" s="2">
        <v>470</v>
      </c>
    </row>
    <row r="1384" spans="2:13" ht="12.75">
      <c r="B1384" s="226">
        <v>400</v>
      </c>
      <c r="C1384" s="1" t="s">
        <v>53</v>
      </c>
      <c r="D1384" s="14" t="s">
        <v>28</v>
      </c>
      <c r="E1384" s="1" t="s">
        <v>54</v>
      </c>
      <c r="F1384" s="30" t="s">
        <v>577</v>
      </c>
      <c r="G1384" s="124" t="s">
        <v>114</v>
      </c>
      <c r="H1384" s="6">
        <f aca="true" t="shared" si="66" ref="H1384:H1414">H1383-B1384</f>
        <v>-136500</v>
      </c>
      <c r="I1384" s="23">
        <f aca="true" t="shared" si="67" ref="I1384:I1414">+B1384/M1384</f>
        <v>0.851063829787234</v>
      </c>
      <c r="K1384" t="s">
        <v>567</v>
      </c>
      <c r="M1384" s="2">
        <v>470</v>
      </c>
    </row>
    <row r="1385" spans="2:13" ht="12.75">
      <c r="B1385" s="226">
        <v>1200</v>
      </c>
      <c r="C1385" s="33" t="s">
        <v>53</v>
      </c>
      <c r="D1385" s="14" t="s">
        <v>28</v>
      </c>
      <c r="E1385" s="33" t="s">
        <v>54</v>
      </c>
      <c r="F1385" s="30" t="s">
        <v>577</v>
      </c>
      <c r="G1385" s="124" t="s">
        <v>114</v>
      </c>
      <c r="H1385" s="6">
        <f t="shared" si="66"/>
        <v>-137700</v>
      </c>
      <c r="I1385" s="23">
        <f t="shared" si="67"/>
        <v>2.5531914893617023</v>
      </c>
      <c r="K1385" t="s">
        <v>567</v>
      </c>
      <c r="M1385" s="2">
        <v>470</v>
      </c>
    </row>
    <row r="1386" spans="2:13" ht="12.75">
      <c r="B1386" s="226">
        <v>900</v>
      </c>
      <c r="C1386" s="14" t="s">
        <v>53</v>
      </c>
      <c r="D1386" s="14" t="s">
        <v>28</v>
      </c>
      <c r="E1386" s="35" t="s">
        <v>54</v>
      </c>
      <c r="F1386" s="30" t="s">
        <v>577</v>
      </c>
      <c r="G1386" s="379" t="s">
        <v>162</v>
      </c>
      <c r="H1386" s="6">
        <f t="shared" si="66"/>
        <v>-138600</v>
      </c>
      <c r="I1386" s="23">
        <f t="shared" si="67"/>
        <v>1.9148936170212767</v>
      </c>
      <c r="K1386" t="s">
        <v>567</v>
      </c>
      <c r="M1386" s="2">
        <v>470</v>
      </c>
    </row>
    <row r="1387" spans="2:13" ht="12.75">
      <c r="B1387" s="226">
        <v>850</v>
      </c>
      <c r="C1387" s="14" t="s">
        <v>53</v>
      </c>
      <c r="D1387" s="14" t="s">
        <v>28</v>
      </c>
      <c r="E1387" s="14" t="s">
        <v>54</v>
      </c>
      <c r="F1387" s="30" t="s">
        <v>577</v>
      </c>
      <c r="G1387" s="98" t="s">
        <v>153</v>
      </c>
      <c r="H1387" s="6">
        <f t="shared" si="66"/>
        <v>-139450</v>
      </c>
      <c r="I1387" s="23">
        <f t="shared" si="67"/>
        <v>1.8085106382978724</v>
      </c>
      <c r="K1387" t="s">
        <v>567</v>
      </c>
      <c r="M1387" s="2">
        <v>470</v>
      </c>
    </row>
    <row r="1388" spans="1:13" s="17" customFormat="1" ht="12.75">
      <c r="A1388" s="14"/>
      <c r="B1388" s="226">
        <v>1000</v>
      </c>
      <c r="C1388" s="14" t="s">
        <v>53</v>
      </c>
      <c r="D1388" s="14" t="s">
        <v>28</v>
      </c>
      <c r="E1388" s="14" t="s">
        <v>54</v>
      </c>
      <c r="F1388" s="30" t="s">
        <v>577</v>
      </c>
      <c r="G1388" s="98" t="s">
        <v>172</v>
      </c>
      <c r="H1388" s="6">
        <f t="shared" si="66"/>
        <v>-140450</v>
      </c>
      <c r="I1388" s="23">
        <f t="shared" si="67"/>
        <v>2.127659574468085</v>
      </c>
      <c r="K1388" t="s">
        <v>567</v>
      </c>
      <c r="M1388" s="2">
        <v>470</v>
      </c>
    </row>
    <row r="1389" spans="2:13" ht="12.75">
      <c r="B1389" s="318">
        <v>1400</v>
      </c>
      <c r="C1389" s="14" t="s">
        <v>53</v>
      </c>
      <c r="D1389" s="14" t="s">
        <v>28</v>
      </c>
      <c r="E1389" s="1" t="s">
        <v>54</v>
      </c>
      <c r="F1389" s="30" t="s">
        <v>577</v>
      </c>
      <c r="G1389" s="61" t="s">
        <v>231</v>
      </c>
      <c r="H1389" s="6">
        <f t="shared" si="66"/>
        <v>-141850</v>
      </c>
      <c r="I1389" s="23">
        <f t="shared" si="67"/>
        <v>2.978723404255319</v>
      </c>
      <c r="K1389" t="s">
        <v>567</v>
      </c>
      <c r="M1389" s="2">
        <v>470</v>
      </c>
    </row>
    <row r="1390" spans="2:13" ht="12.75">
      <c r="B1390" s="318">
        <v>1200</v>
      </c>
      <c r="C1390" s="1" t="s">
        <v>53</v>
      </c>
      <c r="D1390" s="14" t="s">
        <v>28</v>
      </c>
      <c r="E1390" s="1" t="s">
        <v>54</v>
      </c>
      <c r="F1390" s="30" t="s">
        <v>577</v>
      </c>
      <c r="G1390" s="61" t="s">
        <v>212</v>
      </c>
      <c r="H1390" s="6">
        <f t="shared" si="66"/>
        <v>-143050</v>
      </c>
      <c r="I1390" s="23">
        <f t="shared" si="67"/>
        <v>2.5531914893617023</v>
      </c>
      <c r="K1390" t="s">
        <v>567</v>
      </c>
      <c r="M1390" s="2">
        <v>470</v>
      </c>
    </row>
    <row r="1391" spans="2:13" ht="12.75">
      <c r="B1391" s="318">
        <v>950</v>
      </c>
      <c r="C1391" s="1" t="s">
        <v>53</v>
      </c>
      <c r="D1391" s="14" t="s">
        <v>28</v>
      </c>
      <c r="E1391" s="1" t="s">
        <v>54</v>
      </c>
      <c r="F1391" s="30" t="s">
        <v>577</v>
      </c>
      <c r="G1391" s="61" t="s">
        <v>217</v>
      </c>
      <c r="H1391" s="6">
        <f t="shared" si="66"/>
        <v>-144000</v>
      </c>
      <c r="I1391" s="23">
        <f t="shared" si="67"/>
        <v>2.021276595744681</v>
      </c>
      <c r="K1391" t="s">
        <v>567</v>
      </c>
      <c r="M1391" s="2">
        <v>470</v>
      </c>
    </row>
    <row r="1392" spans="2:14" ht="12.75">
      <c r="B1392" s="319">
        <v>1000</v>
      </c>
      <c r="C1392" s="38" t="s">
        <v>53</v>
      </c>
      <c r="D1392" s="14" t="s">
        <v>28</v>
      </c>
      <c r="E1392" s="38" t="s">
        <v>54</v>
      </c>
      <c r="F1392" s="30" t="s">
        <v>577</v>
      </c>
      <c r="G1392" s="61" t="s">
        <v>239</v>
      </c>
      <c r="H1392" s="6">
        <f t="shared" si="66"/>
        <v>-145000</v>
      </c>
      <c r="I1392" s="23">
        <f t="shared" si="67"/>
        <v>2.127659574468085</v>
      </c>
      <c r="J1392" s="37"/>
      <c r="K1392" t="s">
        <v>567</v>
      </c>
      <c r="L1392" s="37"/>
      <c r="M1392" s="2">
        <v>470</v>
      </c>
      <c r="N1392" s="39"/>
    </row>
    <row r="1393" spans="2:13" ht="12.75">
      <c r="B1393" s="318">
        <v>1000</v>
      </c>
      <c r="C1393" s="1" t="s">
        <v>53</v>
      </c>
      <c r="D1393" s="14" t="s">
        <v>28</v>
      </c>
      <c r="E1393" s="1" t="s">
        <v>54</v>
      </c>
      <c r="F1393" s="30" t="s">
        <v>577</v>
      </c>
      <c r="G1393" s="61" t="s">
        <v>242</v>
      </c>
      <c r="H1393" s="6">
        <f t="shared" si="66"/>
        <v>-146000</v>
      </c>
      <c r="I1393" s="23">
        <f t="shared" si="67"/>
        <v>2.127659574468085</v>
      </c>
      <c r="K1393" t="s">
        <v>567</v>
      </c>
      <c r="M1393" s="2">
        <v>470</v>
      </c>
    </row>
    <row r="1394" spans="2:13" ht="12.75">
      <c r="B1394" s="318">
        <v>1300</v>
      </c>
      <c r="C1394" s="1" t="s">
        <v>53</v>
      </c>
      <c r="D1394" s="14" t="s">
        <v>28</v>
      </c>
      <c r="E1394" s="1" t="s">
        <v>54</v>
      </c>
      <c r="F1394" s="30" t="s">
        <v>577</v>
      </c>
      <c r="G1394" s="61" t="s">
        <v>271</v>
      </c>
      <c r="H1394" s="6">
        <f t="shared" si="66"/>
        <v>-147300</v>
      </c>
      <c r="I1394" s="23">
        <f t="shared" si="67"/>
        <v>2.765957446808511</v>
      </c>
      <c r="K1394" t="s">
        <v>567</v>
      </c>
      <c r="M1394" s="2">
        <v>470</v>
      </c>
    </row>
    <row r="1395" spans="2:13" ht="12.75">
      <c r="B1395" s="318">
        <v>1000</v>
      </c>
      <c r="C1395" s="1" t="s">
        <v>53</v>
      </c>
      <c r="D1395" s="14" t="s">
        <v>28</v>
      </c>
      <c r="E1395" s="1" t="s">
        <v>54</v>
      </c>
      <c r="F1395" s="30" t="s">
        <v>577</v>
      </c>
      <c r="G1395" s="61" t="s">
        <v>272</v>
      </c>
      <c r="H1395" s="6">
        <f t="shared" si="66"/>
        <v>-148300</v>
      </c>
      <c r="I1395" s="23">
        <f t="shared" si="67"/>
        <v>2.127659574468085</v>
      </c>
      <c r="K1395" t="s">
        <v>567</v>
      </c>
      <c r="M1395" s="2">
        <v>470</v>
      </c>
    </row>
    <row r="1396" spans="2:13" ht="12.75">
      <c r="B1396" s="318">
        <v>950</v>
      </c>
      <c r="C1396" s="1" t="s">
        <v>53</v>
      </c>
      <c r="D1396" s="14" t="s">
        <v>28</v>
      </c>
      <c r="E1396" s="1" t="s">
        <v>54</v>
      </c>
      <c r="F1396" s="30" t="s">
        <v>577</v>
      </c>
      <c r="G1396" s="61" t="s">
        <v>265</v>
      </c>
      <c r="H1396" s="6">
        <f t="shared" si="66"/>
        <v>-149250</v>
      </c>
      <c r="I1396" s="23">
        <f t="shared" si="67"/>
        <v>2.021276595744681</v>
      </c>
      <c r="K1396" t="s">
        <v>567</v>
      </c>
      <c r="M1396" s="2">
        <v>470</v>
      </c>
    </row>
    <row r="1397" spans="2:13" ht="12.75">
      <c r="B1397" s="318">
        <v>1200</v>
      </c>
      <c r="C1397" s="1" t="s">
        <v>53</v>
      </c>
      <c r="D1397" s="14" t="s">
        <v>28</v>
      </c>
      <c r="E1397" s="1" t="s">
        <v>54</v>
      </c>
      <c r="F1397" s="30" t="s">
        <v>577</v>
      </c>
      <c r="G1397" s="61" t="s">
        <v>273</v>
      </c>
      <c r="H1397" s="6">
        <f t="shared" si="66"/>
        <v>-150450</v>
      </c>
      <c r="I1397" s="23">
        <f t="shared" si="67"/>
        <v>2.5531914893617023</v>
      </c>
      <c r="K1397" t="s">
        <v>567</v>
      </c>
      <c r="M1397" s="2">
        <v>470</v>
      </c>
    </row>
    <row r="1398" spans="2:13" ht="12.75">
      <c r="B1398" s="318">
        <v>900</v>
      </c>
      <c r="C1398" s="1" t="s">
        <v>53</v>
      </c>
      <c r="D1398" s="14" t="s">
        <v>28</v>
      </c>
      <c r="E1398" s="1" t="s">
        <v>54</v>
      </c>
      <c r="F1398" s="30" t="s">
        <v>577</v>
      </c>
      <c r="G1398" s="61" t="s">
        <v>274</v>
      </c>
      <c r="H1398" s="6">
        <f t="shared" si="66"/>
        <v>-151350</v>
      </c>
      <c r="I1398" s="23">
        <f t="shared" si="67"/>
        <v>1.9148936170212767</v>
      </c>
      <c r="K1398" t="s">
        <v>567</v>
      </c>
      <c r="M1398" s="2">
        <v>470</v>
      </c>
    </row>
    <row r="1399" spans="2:13" ht="12.75">
      <c r="B1399" s="318">
        <v>1500</v>
      </c>
      <c r="C1399" s="1" t="s">
        <v>53</v>
      </c>
      <c r="D1399" s="14" t="s">
        <v>28</v>
      </c>
      <c r="E1399" s="1" t="s">
        <v>54</v>
      </c>
      <c r="F1399" s="30" t="s">
        <v>577</v>
      </c>
      <c r="G1399" s="61" t="s">
        <v>142</v>
      </c>
      <c r="H1399" s="6">
        <f t="shared" si="66"/>
        <v>-152850</v>
      </c>
      <c r="I1399" s="23">
        <f t="shared" si="67"/>
        <v>3.1914893617021276</v>
      </c>
      <c r="K1399" t="s">
        <v>567</v>
      </c>
      <c r="M1399" s="2">
        <v>470</v>
      </c>
    </row>
    <row r="1400" spans="2:13" ht="12.75">
      <c r="B1400" s="226">
        <v>1500</v>
      </c>
      <c r="C1400" s="14" t="s">
        <v>53</v>
      </c>
      <c r="D1400" s="14" t="s">
        <v>28</v>
      </c>
      <c r="E1400" s="35" t="s">
        <v>190</v>
      </c>
      <c r="F1400" s="27" t="s">
        <v>578</v>
      </c>
      <c r="G1400" s="379" t="s">
        <v>162</v>
      </c>
      <c r="H1400" s="6">
        <f t="shared" si="66"/>
        <v>-154350</v>
      </c>
      <c r="I1400" s="23">
        <f t="shared" si="67"/>
        <v>3.1914893617021276</v>
      </c>
      <c r="K1400" t="s">
        <v>570</v>
      </c>
      <c r="M1400" s="2">
        <v>470</v>
      </c>
    </row>
    <row r="1401" spans="2:13" ht="12.75">
      <c r="B1401" s="226">
        <v>700</v>
      </c>
      <c r="C1401" s="14" t="s">
        <v>53</v>
      </c>
      <c r="D1401" s="14" t="s">
        <v>28</v>
      </c>
      <c r="E1401" s="14" t="s">
        <v>190</v>
      </c>
      <c r="F1401" s="27" t="s">
        <v>578</v>
      </c>
      <c r="G1401" s="98" t="s">
        <v>153</v>
      </c>
      <c r="H1401" s="6">
        <f t="shared" si="66"/>
        <v>-155050</v>
      </c>
      <c r="I1401" s="23">
        <f t="shared" si="67"/>
        <v>1.4893617021276595</v>
      </c>
      <c r="K1401" t="s">
        <v>570</v>
      </c>
      <c r="M1401" s="2">
        <v>470</v>
      </c>
    </row>
    <row r="1402" spans="1:13" s="17" customFormat="1" ht="12.75">
      <c r="A1402" s="14"/>
      <c r="B1402" s="226">
        <v>1000</v>
      </c>
      <c r="C1402" s="14" t="s">
        <v>53</v>
      </c>
      <c r="D1402" s="14" t="s">
        <v>28</v>
      </c>
      <c r="E1402" s="14" t="s">
        <v>190</v>
      </c>
      <c r="F1402" s="27" t="s">
        <v>578</v>
      </c>
      <c r="G1402" s="98" t="s">
        <v>172</v>
      </c>
      <c r="H1402" s="6">
        <f t="shared" si="66"/>
        <v>-156050</v>
      </c>
      <c r="I1402" s="23">
        <f t="shared" si="67"/>
        <v>2.127659574468085</v>
      </c>
      <c r="K1402" t="s">
        <v>570</v>
      </c>
      <c r="M1402" s="2">
        <v>470</v>
      </c>
    </row>
    <row r="1403" spans="2:13" ht="12.75">
      <c r="B1403" s="318">
        <v>900</v>
      </c>
      <c r="C1403" s="14" t="s">
        <v>53</v>
      </c>
      <c r="D1403" s="14" t="s">
        <v>28</v>
      </c>
      <c r="E1403" s="14" t="s">
        <v>190</v>
      </c>
      <c r="F1403" s="27" t="s">
        <v>578</v>
      </c>
      <c r="G1403" s="61" t="s">
        <v>231</v>
      </c>
      <c r="H1403" s="6">
        <f t="shared" si="66"/>
        <v>-156950</v>
      </c>
      <c r="I1403" s="23">
        <f t="shared" si="67"/>
        <v>1.9148936170212767</v>
      </c>
      <c r="K1403" t="s">
        <v>570</v>
      </c>
      <c r="M1403" s="2">
        <v>470</v>
      </c>
    </row>
    <row r="1404" spans="2:13" ht="12.75">
      <c r="B1404" s="318">
        <v>1200</v>
      </c>
      <c r="C1404" s="14" t="s">
        <v>53</v>
      </c>
      <c r="D1404" s="14" t="s">
        <v>28</v>
      </c>
      <c r="E1404" s="14" t="s">
        <v>190</v>
      </c>
      <c r="F1404" s="27" t="s">
        <v>578</v>
      </c>
      <c r="G1404" s="61" t="s">
        <v>212</v>
      </c>
      <c r="H1404" s="6">
        <f t="shared" si="66"/>
        <v>-158150</v>
      </c>
      <c r="I1404" s="23">
        <f t="shared" si="67"/>
        <v>2.5531914893617023</v>
      </c>
      <c r="K1404" t="s">
        <v>570</v>
      </c>
      <c r="M1404" s="2">
        <v>470</v>
      </c>
    </row>
    <row r="1405" spans="2:13" ht="12.75">
      <c r="B1405" s="318">
        <v>850</v>
      </c>
      <c r="C1405" s="14" t="s">
        <v>53</v>
      </c>
      <c r="D1405" s="14" t="s">
        <v>28</v>
      </c>
      <c r="E1405" s="14" t="s">
        <v>190</v>
      </c>
      <c r="F1405" s="27" t="s">
        <v>578</v>
      </c>
      <c r="G1405" s="61" t="s">
        <v>217</v>
      </c>
      <c r="H1405" s="6">
        <f t="shared" si="66"/>
        <v>-159000</v>
      </c>
      <c r="I1405" s="23">
        <f t="shared" si="67"/>
        <v>1.8085106382978724</v>
      </c>
      <c r="K1405" t="s">
        <v>570</v>
      </c>
      <c r="M1405" s="2">
        <v>470</v>
      </c>
    </row>
    <row r="1406" spans="2:14" ht="12.75">
      <c r="B1406" s="318">
        <v>1200</v>
      </c>
      <c r="C1406" s="14" t="s">
        <v>53</v>
      </c>
      <c r="D1406" s="14" t="s">
        <v>28</v>
      </c>
      <c r="E1406" s="14" t="s">
        <v>190</v>
      </c>
      <c r="F1406" s="27" t="s">
        <v>578</v>
      </c>
      <c r="G1406" s="61" t="s">
        <v>224</v>
      </c>
      <c r="H1406" s="6">
        <f t="shared" si="66"/>
        <v>-160200</v>
      </c>
      <c r="I1406" s="23">
        <f t="shared" si="67"/>
        <v>2.5531914893617023</v>
      </c>
      <c r="J1406" s="37"/>
      <c r="K1406" t="s">
        <v>570</v>
      </c>
      <c r="L1406" s="37"/>
      <c r="M1406" s="2">
        <v>470</v>
      </c>
      <c r="N1406" s="39"/>
    </row>
    <row r="1407" spans="2:13" ht="12.75">
      <c r="B1407" s="318">
        <v>1000</v>
      </c>
      <c r="C1407" s="14" t="s">
        <v>53</v>
      </c>
      <c r="D1407" s="14" t="s">
        <v>28</v>
      </c>
      <c r="E1407" s="14" t="s">
        <v>190</v>
      </c>
      <c r="F1407" s="27" t="s">
        <v>578</v>
      </c>
      <c r="G1407" s="61" t="s">
        <v>239</v>
      </c>
      <c r="H1407" s="6">
        <f t="shared" si="66"/>
        <v>-161200</v>
      </c>
      <c r="I1407" s="23">
        <f t="shared" si="67"/>
        <v>2.127659574468085</v>
      </c>
      <c r="K1407" t="s">
        <v>570</v>
      </c>
      <c r="M1407" s="2">
        <v>470</v>
      </c>
    </row>
    <row r="1408" spans="2:13" ht="12.75">
      <c r="B1408" s="318">
        <v>1300</v>
      </c>
      <c r="C1408" s="14" t="s">
        <v>53</v>
      </c>
      <c r="D1408" s="14" t="s">
        <v>28</v>
      </c>
      <c r="E1408" s="14" t="s">
        <v>190</v>
      </c>
      <c r="F1408" s="27" t="s">
        <v>578</v>
      </c>
      <c r="G1408" s="61" t="s">
        <v>242</v>
      </c>
      <c r="H1408" s="6">
        <f t="shared" si="66"/>
        <v>-162500</v>
      </c>
      <c r="I1408" s="23">
        <f t="shared" si="67"/>
        <v>2.765957446808511</v>
      </c>
      <c r="K1408" t="s">
        <v>570</v>
      </c>
      <c r="M1408" s="2">
        <v>470</v>
      </c>
    </row>
    <row r="1409" spans="2:13" ht="12.75">
      <c r="B1409" s="318">
        <v>1400</v>
      </c>
      <c r="C1409" s="14" t="s">
        <v>53</v>
      </c>
      <c r="D1409" s="14" t="s">
        <v>28</v>
      </c>
      <c r="E1409" s="14" t="s">
        <v>190</v>
      </c>
      <c r="F1409" s="27" t="s">
        <v>578</v>
      </c>
      <c r="G1409" s="61" t="s">
        <v>271</v>
      </c>
      <c r="H1409" s="6">
        <f t="shared" si="66"/>
        <v>-163900</v>
      </c>
      <c r="I1409" s="23">
        <f t="shared" si="67"/>
        <v>2.978723404255319</v>
      </c>
      <c r="K1409" t="s">
        <v>570</v>
      </c>
      <c r="M1409" s="2">
        <v>470</v>
      </c>
    </row>
    <row r="1410" spans="2:13" ht="12.75">
      <c r="B1410" s="318">
        <v>1500</v>
      </c>
      <c r="C1410" s="14" t="s">
        <v>53</v>
      </c>
      <c r="D1410" s="14" t="s">
        <v>28</v>
      </c>
      <c r="E1410" s="14" t="s">
        <v>190</v>
      </c>
      <c r="F1410" s="27" t="s">
        <v>578</v>
      </c>
      <c r="G1410" s="61" t="s">
        <v>579</v>
      </c>
      <c r="H1410" s="6">
        <f t="shared" si="66"/>
        <v>-165400</v>
      </c>
      <c r="I1410" s="23">
        <f t="shared" si="67"/>
        <v>3.1914893617021276</v>
      </c>
      <c r="K1410" t="s">
        <v>570</v>
      </c>
      <c r="M1410" s="2">
        <v>470</v>
      </c>
    </row>
    <row r="1411" spans="2:13" ht="12.75">
      <c r="B1411" s="318">
        <v>1200</v>
      </c>
      <c r="C1411" s="14" t="s">
        <v>53</v>
      </c>
      <c r="D1411" s="14" t="s">
        <v>28</v>
      </c>
      <c r="E1411" s="14" t="s">
        <v>190</v>
      </c>
      <c r="F1411" s="27" t="s">
        <v>578</v>
      </c>
      <c r="G1411" s="61" t="s">
        <v>265</v>
      </c>
      <c r="H1411" s="6">
        <f t="shared" si="66"/>
        <v>-166600</v>
      </c>
      <c r="I1411" s="23">
        <f t="shared" si="67"/>
        <v>2.5531914893617023</v>
      </c>
      <c r="K1411" t="s">
        <v>570</v>
      </c>
      <c r="M1411" s="2">
        <v>470</v>
      </c>
    </row>
    <row r="1412" spans="2:13" ht="12.75">
      <c r="B1412" s="318">
        <v>1400</v>
      </c>
      <c r="C1412" s="14" t="s">
        <v>53</v>
      </c>
      <c r="D1412" s="14" t="s">
        <v>28</v>
      </c>
      <c r="E1412" s="14" t="s">
        <v>190</v>
      </c>
      <c r="F1412" s="27" t="s">
        <v>578</v>
      </c>
      <c r="G1412" s="61" t="s">
        <v>273</v>
      </c>
      <c r="H1412" s="6">
        <f t="shared" si="66"/>
        <v>-168000</v>
      </c>
      <c r="I1412" s="23">
        <f t="shared" si="67"/>
        <v>2.978723404255319</v>
      </c>
      <c r="K1412" t="s">
        <v>570</v>
      </c>
      <c r="M1412" s="2">
        <v>470</v>
      </c>
    </row>
    <row r="1413" spans="2:13" ht="12.75">
      <c r="B1413" s="318">
        <v>1000</v>
      </c>
      <c r="C1413" s="14" t="s">
        <v>53</v>
      </c>
      <c r="D1413" s="14" t="s">
        <v>28</v>
      </c>
      <c r="E1413" s="14" t="s">
        <v>190</v>
      </c>
      <c r="F1413" s="27" t="s">
        <v>578</v>
      </c>
      <c r="G1413" s="61" t="s">
        <v>274</v>
      </c>
      <c r="H1413" s="6">
        <f t="shared" si="66"/>
        <v>-169000</v>
      </c>
      <c r="I1413" s="23">
        <f t="shared" si="67"/>
        <v>2.127659574468085</v>
      </c>
      <c r="K1413" t="s">
        <v>570</v>
      </c>
      <c r="M1413" s="2">
        <v>470</v>
      </c>
    </row>
    <row r="1414" spans="2:13" ht="12.75">
      <c r="B1414" s="318">
        <v>1500</v>
      </c>
      <c r="C1414" s="14" t="s">
        <v>53</v>
      </c>
      <c r="D1414" s="14" t="s">
        <v>28</v>
      </c>
      <c r="E1414" s="14" t="s">
        <v>190</v>
      </c>
      <c r="F1414" s="27" t="s">
        <v>578</v>
      </c>
      <c r="G1414" s="61" t="s">
        <v>142</v>
      </c>
      <c r="H1414" s="6">
        <f t="shared" si="66"/>
        <v>-170500</v>
      </c>
      <c r="I1414" s="23">
        <f t="shared" si="67"/>
        <v>3.1914893617021276</v>
      </c>
      <c r="K1414" t="s">
        <v>570</v>
      </c>
      <c r="M1414" s="2">
        <v>470</v>
      </c>
    </row>
    <row r="1415" spans="1:13" s="81" customFormat="1" ht="12.75">
      <c r="A1415" s="13"/>
      <c r="B1415" s="317">
        <f>SUM(B1334:B1414)</f>
        <v>119800</v>
      </c>
      <c r="C1415" s="13"/>
      <c r="D1415" s="13"/>
      <c r="E1415" s="13"/>
      <c r="F1415" s="83"/>
      <c r="G1415" s="127"/>
      <c r="H1415" s="84">
        <v>0</v>
      </c>
      <c r="I1415" s="80">
        <f>+B1415/M1415</f>
        <v>254.89361702127658</v>
      </c>
      <c r="M1415" s="2">
        <v>470</v>
      </c>
    </row>
    <row r="1416" spans="2:13" ht="12.75">
      <c r="B1416" s="41"/>
      <c r="F1416" s="45"/>
      <c r="H1416" s="6">
        <f>H1415-B1416</f>
        <v>0</v>
      </c>
      <c r="I1416" s="23">
        <f>+B1416/M1416</f>
        <v>0</v>
      </c>
      <c r="M1416" s="2">
        <v>470</v>
      </c>
    </row>
    <row r="1417" spans="2:13" ht="12.75">
      <c r="B1417" s="41"/>
      <c r="F1417" s="45"/>
      <c r="H1417" s="6">
        <f>H1416-B1417</f>
        <v>0</v>
      </c>
      <c r="I1417" s="23">
        <f>+B1417/M1417</f>
        <v>0</v>
      </c>
      <c r="M1417" s="2">
        <v>470</v>
      </c>
    </row>
    <row r="1418" spans="2:13" ht="12.75">
      <c r="B1418" s="226">
        <v>5000</v>
      </c>
      <c r="C1418" s="14" t="s">
        <v>580</v>
      </c>
      <c r="D1418" s="14" t="s">
        <v>573</v>
      </c>
      <c r="E1418" s="14" t="s">
        <v>435</v>
      </c>
      <c r="F1418" s="27" t="s">
        <v>581</v>
      </c>
      <c r="G1418" s="98" t="s">
        <v>38</v>
      </c>
      <c r="H1418" s="6">
        <f aca="true" t="shared" si="68" ref="H1418:H1442">H1417-B1418</f>
        <v>-5000</v>
      </c>
      <c r="I1418" s="23">
        <f aca="true" t="shared" si="69" ref="I1418:I1442">+B1418/M1418</f>
        <v>10.638297872340425</v>
      </c>
      <c r="K1418" t="s">
        <v>531</v>
      </c>
      <c r="M1418" s="2">
        <v>470</v>
      </c>
    </row>
    <row r="1419" spans="1:13" ht="12.75">
      <c r="A1419" s="14"/>
      <c r="B1419" s="226">
        <v>25000</v>
      </c>
      <c r="C1419" s="14" t="s">
        <v>582</v>
      </c>
      <c r="D1419" s="14" t="s">
        <v>573</v>
      </c>
      <c r="E1419" s="14" t="s">
        <v>435</v>
      </c>
      <c r="F1419" s="140" t="s">
        <v>583</v>
      </c>
      <c r="G1419" s="98" t="s">
        <v>38</v>
      </c>
      <c r="H1419" s="6">
        <f t="shared" si="68"/>
        <v>-30000</v>
      </c>
      <c r="I1419" s="23">
        <f t="shared" si="69"/>
        <v>53.191489361702125</v>
      </c>
      <c r="J1419" s="17"/>
      <c r="K1419" t="s">
        <v>531</v>
      </c>
      <c r="L1419" s="17"/>
      <c r="M1419" s="2">
        <v>470</v>
      </c>
    </row>
    <row r="1420" spans="2:13" ht="12.75">
      <c r="B1420" s="318">
        <v>10000</v>
      </c>
      <c r="C1420" s="14" t="s">
        <v>582</v>
      </c>
      <c r="D1420" s="14" t="s">
        <v>573</v>
      </c>
      <c r="E1420" s="1" t="s">
        <v>435</v>
      </c>
      <c r="F1420" s="140" t="s">
        <v>583</v>
      </c>
      <c r="G1420" s="98" t="s">
        <v>38</v>
      </c>
      <c r="H1420" s="6">
        <f t="shared" si="68"/>
        <v>-40000</v>
      </c>
      <c r="I1420" s="23">
        <f t="shared" si="69"/>
        <v>21.27659574468085</v>
      </c>
      <c r="K1420" t="s">
        <v>531</v>
      </c>
      <c r="M1420" s="2">
        <v>470</v>
      </c>
    </row>
    <row r="1421" spans="2:13" ht="12.75">
      <c r="B1421" s="226">
        <v>20000</v>
      </c>
      <c r="C1421" s="1" t="s">
        <v>582</v>
      </c>
      <c r="D1421" s="14" t="s">
        <v>573</v>
      </c>
      <c r="E1421" s="1" t="s">
        <v>435</v>
      </c>
      <c r="F1421" s="140" t="s">
        <v>583</v>
      </c>
      <c r="G1421" s="98" t="s">
        <v>38</v>
      </c>
      <c r="H1421" s="6">
        <f t="shared" si="68"/>
        <v>-60000</v>
      </c>
      <c r="I1421" s="23">
        <f t="shared" si="69"/>
        <v>42.5531914893617</v>
      </c>
      <c r="K1421" t="s">
        <v>531</v>
      </c>
      <c r="M1421" s="2">
        <v>470</v>
      </c>
    </row>
    <row r="1422" spans="2:13" ht="12.75">
      <c r="B1422" s="318">
        <v>10000</v>
      </c>
      <c r="C1422" s="1" t="s">
        <v>582</v>
      </c>
      <c r="D1422" s="14" t="s">
        <v>573</v>
      </c>
      <c r="E1422" s="1" t="s">
        <v>435</v>
      </c>
      <c r="F1422" s="140" t="s">
        <v>583</v>
      </c>
      <c r="G1422" s="98" t="s">
        <v>38</v>
      </c>
      <c r="H1422" s="6">
        <f t="shared" si="68"/>
        <v>-70000</v>
      </c>
      <c r="I1422" s="23">
        <f t="shared" si="69"/>
        <v>21.27659574468085</v>
      </c>
      <c r="K1422" t="s">
        <v>531</v>
      </c>
      <c r="M1422" s="2">
        <v>470</v>
      </c>
    </row>
    <row r="1423" spans="2:13" ht="12.75">
      <c r="B1423" s="318">
        <v>15000</v>
      </c>
      <c r="C1423" s="1" t="s">
        <v>589</v>
      </c>
      <c r="D1423" s="14" t="s">
        <v>28</v>
      </c>
      <c r="E1423" s="1" t="s">
        <v>28</v>
      </c>
      <c r="F1423" s="27" t="s">
        <v>832</v>
      </c>
      <c r="G1423" s="61" t="s">
        <v>95</v>
      </c>
      <c r="H1423" s="6">
        <f>H1422-B1423</f>
        <v>-85000</v>
      </c>
      <c r="I1423" s="23">
        <f>+B1423/M1423</f>
        <v>31.914893617021278</v>
      </c>
      <c r="K1423" t="s">
        <v>531</v>
      </c>
      <c r="M1423" s="2">
        <v>470</v>
      </c>
    </row>
    <row r="1424" spans="2:13" ht="12.75">
      <c r="B1424" s="318">
        <v>5000</v>
      </c>
      <c r="C1424" s="1" t="s">
        <v>580</v>
      </c>
      <c r="D1424" s="14" t="s">
        <v>573</v>
      </c>
      <c r="E1424" s="1" t="s">
        <v>435</v>
      </c>
      <c r="F1424" s="27" t="s">
        <v>584</v>
      </c>
      <c r="G1424" s="61" t="s">
        <v>112</v>
      </c>
      <c r="H1424" s="6">
        <f>H1423-B1424</f>
        <v>-90000</v>
      </c>
      <c r="I1424" s="23">
        <f t="shared" si="69"/>
        <v>10.638297872340425</v>
      </c>
      <c r="K1424" t="s">
        <v>531</v>
      </c>
      <c r="M1424" s="2">
        <v>470</v>
      </c>
    </row>
    <row r="1425" spans="2:13" ht="12.75">
      <c r="B1425" s="318">
        <v>5000</v>
      </c>
      <c r="C1425" s="1" t="s">
        <v>580</v>
      </c>
      <c r="D1425" s="14" t="s">
        <v>573</v>
      </c>
      <c r="E1425" s="1" t="s">
        <v>435</v>
      </c>
      <c r="F1425" s="27" t="s">
        <v>585</v>
      </c>
      <c r="G1425" s="61" t="s">
        <v>212</v>
      </c>
      <c r="H1425" s="6">
        <f t="shared" si="68"/>
        <v>-95000</v>
      </c>
      <c r="I1425" s="23">
        <f t="shared" si="69"/>
        <v>10.638297872340425</v>
      </c>
      <c r="K1425" t="s">
        <v>531</v>
      </c>
      <c r="M1425" s="2">
        <v>470</v>
      </c>
    </row>
    <row r="1426" spans="2:13" ht="12.75">
      <c r="B1426" s="318">
        <v>4000</v>
      </c>
      <c r="C1426" s="1" t="s">
        <v>586</v>
      </c>
      <c r="D1426" s="14" t="s">
        <v>573</v>
      </c>
      <c r="E1426" s="1" t="s">
        <v>435</v>
      </c>
      <c r="F1426" s="140" t="s">
        <v>587</v>
      </c>
      <c r="G1426" s="61" t="s">
        <v>268</v>
      </c>
      <c r="H1426" s="6">
        <f t="shared" si="68"/>
        <v>-99000</v>
      </c>
      <c r="I1426" s="23">
        <f t="shared" si="69"/>
        <v>8.51063829787234</v>
      </c>
      <c r="K1426" t="s">
        <v>531</v>
      </c>
      <c r="M1426" s="2">
        <v>470</v>
      </c>
    </row>
    <row r="1427" spans="2:13" ht="12.75">
      <c r="B1427" s="318">
        <v>5000</v>
      </c>
      <c r="C1427" s="1" t="s">
        <v>580</v>
      </c>
      <c r="D1427" s="14" t="s">
        <v>573</v>
      </c>
      <c r="E1427" s="1" t="s">
        <v>435</v>
      </c>
      <c r="F1427" s="27" t="s">
        <v>588</v>
      </c>
      <c r="G1427" s="61" t="s">
        <v>268</v>
      </c>
      <c r="H1427" s="6">
        <f t="shared" si="68"/>
        <v>-104000</v>
      </c>
      <c r="I1427" s="23">
        <f t="shared" si="69"/>
        <v>10.638297872340425</v>
      </c>
      <c r="K1427" t="s">
        <v>531</v>
      </c>
      <c r="M1427" s="2">
        <v>470</v>
      </c>
    </row>
    <row r="1428" spans="2:13" ht="12.75">
      <c r="B1428" s="318">
        <v>15000</v>
      </c>
      <c r="C1428" s="1" t="s">
        <v>589</v>
      </c>
      <c r="D1428" s="14" t="s">
        <v>28</v>
      </c>
      <c r="E1428" s="1" t="s">
        <v>28</v>
      </c>
      <c r="F1428" s="27" t="s">
        <v>590</v>
      </c>
      <c r="G1428" s="61" t="s">
        <v>95</v>
      </c>
      <c r="H1428" s="6">
        <f t="shared" si="68"/>
        <v>-119000</v>
      </c>
      <c r="I1428" s="23">
        <f t="shared" si="69"/>
        <v>31.914893617021278</v>
      </c>
      <c r="K1428" t="s">
        <v>576</v>
      </c>
      <c r="M1428" s="2">
        <v>470</v>
      </c>
    </row>
    <row r="1429" spans="2:13" ht="12.75">
      <c r="B1429" s="318">
        <v>500</v>
      </c>
      <c r="C1429" s="1" t="s">
        <v>591</v>
      </c>
      <c r="D1429" s="14" t="s">
        <v>28</v>
      </c>
      <c r="E1429" s="1" t="s">
        <v>28</v>
      </c>
      <c r="F1429" s="27" t="s">
        <v>592</v>
      </c>
      <c r="G1429" s="61" t="s">
        <v>95</v>
      </c>
      <c r="H1429" s="6">
        <f t="shared" si="68"/>
        <v>-119500</v>
      </c>
      <c r="I1429" s="23">
        <f t="shared" si="69"/>
        <v>1.0638297872340425</v>
      </c>
      <c r="K1429" t="s">
        <v>576</v>
      </c>
      <c r="M1429" s="2">
        <v>470</v>
      </c>
    </row>
    <row r="1430" spans="2:13" ht="12.75">
      <c r="B1430" s="318">
        <v>2500</v>
      </c>
      <c r="C1430" s="1" t="s">
        <v>593</v>
      </c>
      <c r="D1430" s="14" t="s">
        <v>28</v>
      </c>
      <c r="E1430" s="1" t="s">
        <v>28</v>
      </c>
      <c r="F1430" s="27" t="s">
        <v>594</v>
      </c>
      <c r="G1430" s="61" t="s">
        <v>212</v>
      </c>
      <c r="H1430" s="6">
        <f t="shared" si="68"/>
        <v>-122000</v>
      </c>
      <c r="I1430" s="23">
        <f t="shared" si="69"/>
        <v>5.319148936170213</v>
      </c>
      <c r="K1430" t="s">
        <v>576</v>
      </c>
      <c r="M1430" s="2">
        <v>470</v>
      </c>
    </row>
    <row r="1431" spans="2:13" ht="12.75">
      <c r="B1431" s="318">
        <v>15000</v>
      </c>
      <c r="C1431" s="1" t="s">
        <v>589</v>
      </c>
      <c r="D1431" s="14" t="s">
        <v>28</v>
      </c>
      <c r="E1431" s="1" t="s">
        <v>28</v>
      </c>
      <c r="F1431" s="27" t="s">
        <v>595</v>
      </c>
      <c r="G1431" s="61" t="s">
        <v>142</v>
      </c>
      <c r="H1431" s="6">
        <f t="shared" si="68"/>
        <v>-137000</v>
      </c>
      <c r="I1431" s="23">
        <f t="shared" si="69"/>
        <v>31.914893617021278</v>
      </c>
      <c r="K1431" t="s">
        <v>576</v>
      </c>
      <c r="M1431" s="2">
        <v>470</v>
      </c>
    </row>
    <row r="1432" spans="2:13" ht="12.75">
      <c r="B1432" s="318">
        <v>15000</v>
      </c>
      <c r="C1432" s="1" t="s">
        <v>596</v>
      </c>
      <c r="D1432" s="14" t="s">
        <v>28</v>
      </c>
      <c r="E1432" s="1" t="s">
        <v>28</v>
      </c>
      <c r="F1432" s="27" t="s">
        <v>595</v>
      </c>
      <c r="G1432" s="61" t="s">
        <v>142</v>
      </c>
      <c r="H1432" s="6">
        <f t="shared" si="68"/>
        <v>-152000</v>
      </c>
      <c r="I1432" s="23">
        <f t="shared" si="69"/>
        <v>31.914893617021278</v>
      </c>
      <c r="K1432" t="s">
        <v>576</v>
      </c>
      <c r="M1432" s="2">
        <v>470</v>
      </c>
    </row>
    <row r="1433" spans="2:13" ht="12.75">
      <c r="B1433" s="318">
        <v>3600</v>
      </c>
      <c r="C1433" s="1" t="s">
        <v>597</v>
      </c>
      <c r="D1433" s="14" t="s">
        <v>28</v>
      </c>
      <c r="E1433" s="1" t="s">
        <v>28</v>
      </c>
      <c r="F1433" s="27" t="s">
        <v>595</v>
      </c>
      <c r="G1433" s="61" t="s">
        <v>142</v>
      </c>
      <c r="H1433" s="6">
        <f t="shared" si="68"/>
        <v>-155600</v>
      </c>
      <c r="I1433" s="23">
        <f t="shared" si="69"/>
        <v>7.659574468085107</v>
      </c>
      <c r="K1433" t="s">
        <v>576</v>
      </c>
      <c r="M1433" s="2">
        <v>470</v>
      </c>
    </row>
    <row r="1434" spans="2:13" ht="12.75">
      <c r="B1434" s="318">
        <v>1200</v>
      </c>
      <c r="C1434" s="14" t="s">
        <v>661</v>
      </c>
      <c r="D1434" s="14" t="s">
        <v>28</v>
      </c>
      <c r="E1434" s="1" t="s">
        <v>28</v>
      </c>
      <c r="F1434" s="27" t="s">
        <v>595</v>
      </c>
      <c r="G1434" s="61" t="s">
        <v>142</v>
      </c>
      <c r="H1434" s="6">
        <f t="shared" si="68"/>
        <v>-156800</v>
      </c>
      <c r="I1434" s="23">
        <f t="shared" si="69"/>
        <v>2.5531914893617023</v>
      </c>
      <c r="K1434" t="s">
        <v>576</v>
      </c>
      <c r="M1434" s="2">
        <v>470</v>
      </c>
    </row>
    <row r="1435" spans="2:13" ht="12.75">
      <c r="B1435" s="318">
        <v>2500</v>
      </c>
      <c r="C1435" s="1" t="s">
        <v>598</v>
      </c>
      <c r="D1435" s="14" t="s">
        <v>28</v>
      </c>
      <c r="E1435" s="1" t="s">
        <v>28</v>
      </c>
      <c r="F1435" s="27" t="s">
        <v>595</v>
      </c>
      <c r="G1435" s="61" t="s">
        <v>142</v>
      </c>
      <c r="H1435" s="6">
        <f t="shared" si="68"/>
        <v>-159300</v>
      </c>
      <c r="I1435" s="23">
        <f t="shared" si="69"/>
        <v>5.319148936170213</v>
      </c>
      <c r="K1435" t="s">
        <v>576</v>
      </c>
      <c r="M1435" s="2">
        <v>470</v>
      </c>
    </row>
    <row r="1436" spans="2:13" ht="12.75">
      <c r="B1436" s="318">
        <v>3000</v>
      </c>
      <c r="C1436" s="1" t="s">
        <v>599</v>
      </c>
      <c r="D1436" s="14" t="s">
        <v>28</v>
      </c>
      <c r="E1436" s="1" t="s">
        <v>28</v>
      </c>
      <c r="F1436" s="27" t="s">
        <v>595</v>
      </c>
      <c r="G1436" s="61" t="s">
        <v>142</v>
      </c>
      <c r="H1436" s="6">
        <f t="shared" si="68"/>
        <v>-162300</v>
      </c>
      <c r="I1436" s="23">
        <f t="shared" si="69"/>
        <v>6.382978723404255</v>
      </c>
      <c r="K1436" t="s">
        <v>576</v>
      </c>
      <c r="M1436" s="2">
        <v>470</v>
      </c>
    </row>
    <row r="1437" spans="2:13" ht="12.75">
      <c r="B1437" s="318">
        <v>3000</v>
      </c>
      <c r="C1437" s="1" t="s">
        <v>600</v>
      </c>
      <c r="D1437" s="14" t="s">
        <v>28</v>
      </c>
      <c r="E1437" s="1" t="s">
        <v>28</v>
      </c>
      <c r="F1437" s="27" t="s">
        <v>595</v>
      </c>
      <c r="G1437" s="61" t="s">
        <v>142</v>
      </c>
      <c r="H1437" s="6">
        <f t="shared" si="68"/>
        <v>-165300</v>
      </c>
      <c r="I1437" s="23">
        <f t="shared" si="69"/>
        <v>6.382978723404255</v>
      </c>
      <c r="K1437" t="s">
        <v>576</v>
      </c>
      <c r="M1437" s="2">
        <v>470</v>
      </c>
    </row>
    <row r="1438" spans="1:13" ht="12.75">
      <c r="A1438" s="14"/>
      <c r="B1438" s="318">
        <v>1500</v>
      </c>
      <c r="C1438" s="1" t="s">
        <v>601</v>
      </c>
      <c r="D1438" s="14" t="s">
        <v>28</v>
      </c>
      <c r="E1438" s="1" t="s">
        <v>28</v>
      </c>
      <c r="F1438" s="27" t="s">
        <v>602</v>
      </c>
      <c r="G1438" s="61" t="s">
        <v>268</v>
      </c>
      <c r="H1438" s="6">
        <f t="shared" si="68"/>
        <v>-166800</v>
      </c>
      <c r="I1438" s="23">
        <f t="shared" si="69"/>
        <v>3.1914893617021276</v>
      </c>
      <c r="K1438" t="s">
        <v>576</v>
      </c>
      <c r="M1438" s="2">
        <v>470</v>
      </c>
    </row>
    <row r="1439" spans="2:13" ht="12.75">
      <c r="B1439" s="318">
        <v>1200</v>
      </c>
      <c r="C1439" s="1" t="s">
        <v>603</v>
      </c>
      <c r="D1439" s="14" t="s">
        <v>28</v>
      </c>
      <c r="E1439" s="1" t="s">
        <v>28</v>
      </c>
      <c r="F1439" s="27" t="s">
        <v>602</v>
      </c>
      <c r="G1439" s="61" t="s">
        <v>268</v>
      </c>
      <c r="H1439" s="6">
        <f t="shared" si="68"/>
        <v>-168000</v>
      </c>
      <c r="I1439" s="23">
        <f t="shared" si="69"/>
        <v>2.5531914893617023</v>
      </c>
      <c r="K1439" t="s">
        <v>576</v>
      </c>
      <c r="M1439" s="2">
        <v>470</v>
      </c>
    </row>
    <row r="1440" spans="1:13" s="17" customFormat="1" ht="12.75">
      <c r="A1440" s="35"/>
      <c r="B1440" s="226">
        <v>6000</v>
      </c>
      <c r="C1440" s="35" t="s">
        <v>605</v>
      </c>
      <c r="D1440" s="35" t="s">
        <v>435</v>
      </c>
      <c r="E1440" s="35" t="s">
        <v>435</v>
      </c>
      <c r="F1440" s="36" t="s">
        <v>606</v>
      </c>
      <c r="G1440" s="379" t="s">
        <v>112</v>
      </c>
      <c r="H1440" s="29">
        <f t="shared" si="68"/>
        <v>-174000</v>
      </c>
      <c r="I1440" s="91">
        <f t="shared" si="69"/>
        <v>12.76595744680851</v>
      </c>
      <c r="J1440" s="144"/>
      <c r="K1440" s="144" t="s">
        <v>604</v>
      </c>
      <c r="L1440" s="144"/>
      <c r="M1440" s="2">
        <v>470</v>
      </c>
    </row>
    <row r="1441" spans="1:13" s="81" customFormat="1" ht="12.75">
      <c r="A1441" s="13"/>
      <c r="B1441" s="317">
        <f>SUM(B1418:B1440)</f>
        <v>174000</v>
      </c>
      <c r="C1441" s="13"/>
      <c r="D1441" s="13"/>
      <c r="E1441" s="13"/>
      <c r="F1441" s="83"/>
      <c r="G1441" s="127"/>
      <c r="H1441" s="84">
        <v>0</v>
      </c>
      <c r="I1441" s="80">
        <f>+B1441/M1441</f>
        <v>370.21276595744683</v>
      </c>
      <c r="M1441" s="2">
        <v>470</v>
      </c>
    </row>
    <row r="1442" spans="2:13" ht="12.75">
      <c r="B1442" s="41"/>
      <c r="F1442" s="45"/>
      <c r="H1442" s="6">
        <f t="shared" si="68"/>
        <v>0</v>
      </c>
      <c r="I1442" s="23">
        <f t="shared" si="69"/>
        <v>0</v>
      </c>
      <c r="M1442" s="2">
        <v>470</v>
      </c>
    </row>
    <row r="1443" spans="2:13" ht="12.75">
      <c r="B1443" s="41"/>
      <c r="F1443" s="45"/>
      <c r="H1443" s="6">
        <f>H1442-B1443</f>
        <v>0</v>
      </c>
      <c r="I1443" s="23">
        <f>+B1443/M1443</f>
        <v>0</v>
      </c>
      <c r="M1443" s="2">
        <v>470</v>
      </c>
    </row>
    <row r="1444" spans="2:13" ht="12.75">
      <c r="B1444" s="226">
        <v>1000</v>
      </c>
      <c r="C1444" s="1" t="s">
        <v>607</v>
      </c>
      <c r="D1444" s="14" t="s">
        <v>28</v>
      </c>
      <c r="E1444" s="1" t="s">
        <v>608</v>
      </c>
      <c r="F1444" s="27" t="s">
        <v>609</v>
      </c>
      <c r="G1444" s="124" t="s">
        <v>38</v>
      </c>
      <c r="H1444" s="6">
        <f aca="true" t="shared" si="70" ref="H1444:H1467">H1443-B1444</f>
        <v>-1000</v>
      </c>
      <c r="I1444" s="23">
        <f aca="true" t="shared" si="71" ref="I1444:I1467">+B1444/M1444</f>
        <v>2.127659574468085</v>
      </c>
      <c r="K1444" t="s">
        <v>576</v>
      </c>
      <c r="M1444" s="2">
        <v>470</v>
      </c>
    </row>
    <row r="1445" spans="2:13" ht="12.75">
      <c r="B1445" s="226">
        <v>1300</v>
      </c>
      <c r="C1445" s="33" t="s">
        <v>607</v>
      </c>
      <c r="D1445" s="14" t="s">
        <v>28</v>
      </c>
      <c r="E1445" s="33" t="s">
        <v>608</v>
      </c>
      <c r="F1445" s="27" t="s">
        <v>610</v>
      </c>
      <c r="G1445" s="124" t="s">
        <v>38</v>
      </c>
      <c r="H1445" s="6">
        <f t="shared" si="70"/>
        <v>-2300</v>
      </c>
      <c r="I1445" s="23">
        <f t="shared" si="71"/>
        <v>2.765957446808511</v>
      </c>
      <c r="K1445" t="s">
        <v>576</v>
      </c>
      <c r="M1445" s="2">
        <v>470</v>
      </c>
    </row>
    <row r="1446" spans="2:13" ht="12.75">
      <c r="B1446" s="226">
        <v>1000</v>
      </c>
      <c r="C1446" s="14" t="s">
        <v>607</v>
      </c>
      <c r="D1446" s="14" t="s">
        <v>28</v>
      </c>
      <c r="E1446" s="35" t="s">
        <v>608</v>
      </c>
      <c r="F1446" s="27" t="s">
        <v>611</v>
      </c>
      <c r="G1446" s="379" t="s">
        <v>38</v>
      </c>
      <c r="H1446" s="6">
        <f t="shared" si="70"/>
        <v>-3300</v>
      </c>
      <c r="I1446" s="23">
        <f t="shared" si="71"/>
        <v>2.127659574468085</v>
      </c>
      <c r="K1446" t="s">
        <v>576</v>
      </c>
      <c r="M1446" s="2">
        <v>470</v>
      </c>
    </row>
    <row r="1447" spans="2:13" ht="12.75">
      <c r="B1447" s="226">
        <v>2200</v>
      </c>
      <c r="C1447" s="14" t="s">
        <v>607</v>
      </c>
      <c r="D1447" s="14" t="s">
        <v>28</v>
      </c>
      <c r="E1447" s="14" t="s">
        <v>608</v>
      </c>
      <c r="F1447" s="27" t="s">
        <v>612</v>
      </c>
      <c r="G1447" s="98" t="s">
        <v>91</v>
      </c>
      <c r="H1447" s="6">
        <f t="shared" si="70"/>
        <v>-5500</v>
      </c>
      <c r="I1447" s="23">
        <f t="shared" si="71"/>
        <v>4.680851063829787</v>
      </c>
      <c r="K1447" t="s">
        <v>576</v>
      </c>
      <c r="M1447" s="2">
        <v>470</v>
      </c>
    </row>
    <row r="1448" spans="1:13" ht="12.75">
      <c r="A1448" s="14"/>
      <c r="B1448" s="226">
        <v>800</v>
      </c>
      <c r="C1448" s="14" t="s">
        <v>607</v>
      </c>
      <c r="D1448" s="14" t="s">
        <v>28</v>
      </c>
      <c r="E1448" s="14" t="s">
        <v>608</v>
      </c>
      <c r="F1448" s="27" t="s">
        <v>613</v>
      </c>
      <c r="G1448" s="98" t="s">
        <v>93</v>
      </c>
      <c r="H1448" s="6">
        <f t="shared" si="70"/>
        <v>-6300</v>
      </c>
      <c r="I1448" s="23">
        <f t="shared" si="71"/>
        <v>1.702127659574468</v>
      </c>
      <c r="J1448" s="17"/>
      <c r="K1448" t="s">
        <v>576</v>
      </c>
      <c r="L1448" s="17"/>
      <c r="M1448" s="2">
        <v>470</v>
      </c>
    </row>
    <row r="1449" spans="2:13" ht="12.75">
      <c r="B1449" s="318">
        <v>1000</v>
      </c>
      <c r="C1449" s="14" t="s">
        <v>607</v>
      </c>
      <c r="D1449" s="14" t="s">
        <v>28</v>
      </c>
      <c r="E1449" s="1" t="s">
        <v>608</v>
      </c>
      <c r="F1449" s="27" t="s">
        <v>614</v>
      </c>
      <c r="G1449" s="61" t="s">
        <v>93</v>
      </c>
      <c r="H1449" s="6">
        <f t="shared" si="70"/>
        <v>-7300</v>
      </c>
      <c r="I1449" s="23">
        <f t="shared" si="71"/>
        <v>2.127659574468085</v>
      </c>
      <c r="K1449" t="s">
        <v>576</v>
      </c>
      <c r="M1449" s="2">
        <v>470</v>
      </c>
    </row>
    <row r="1450" spans="2:13" ht="12.75">
      <c r="B1450" s="319">
        <v>800</v>
      </c>
      <c r="C1450" s="38" t="s">
        <v>607</v>
      </c>
      <c r="D1450" s="14" t="s">
        <v>28</v>
      </c>
      <c r="E1450" s="38" t="s">
        <v>608</v>
      </c>
      <c r="F1450" s="27" t="s">
        <v>615</v>
      </c>
      <c r="G1450" s="61" t="s">
        <v>109</v>
      </c>
      <c r="H1450" s="6">
        <f t="shared" si="70"/>
        <v>-8100</v>
      </c>
      <c r="I1450" s="23">
        <f t="shared" si="71"/>
        <v>1.702127659574468</v>
      </c>
      <c r="J1450" s="37"/>
      <c r="K1450" t="s">
        <v>576</v>
      </c>
      <c r="L1450" s="37"/>
      <c r="M1450" s="2">
        <v>470</v>
      </c>
    </row>
    <row r="1451" spans="2:13" ht="12.75">
      <c r="B1451" s="318">
        <v>1000</v>
      </c>
      <c r="C1451" s="1" t="s">
        <v>607</v>
      </c>
      <c r="D1451" s="14" t="s">
        <v>28</v>
      </c>
      <c r="E1451" s="1" t="s">
        <v>608</v>
      </c>
      <c r="F1451" s="27" t="s">
        <v>616</v>
      </c>
      <c r="G1451" s="61" t="s">
        <v>114</v>
      </c>
      <c r="H1451" s="6">
        <f t="shared" si="70"/>
        <v>-9100</v>
      </c>
      <c r="I1451" s="23">
        <f t="shared" si="71"/>
        <v>2.127659574468085</v>
      </c>
      <c r="K1451" t="s">
        <v>576</v>
      </c>
      <c r="M1451" s="2">
        <v>470</v>
      </c>
    </row>
    <row r="1452" spans="2:13" ht="12.75">
      <c r="B1452" s="318">
        <v>1600</v>
      </c>
      <c r="C1452" s="1" t="s">
        <v>607</v>
      </c>
      <c r="D1452" s="14" t="s">
        <v>28</v>
      </c>
      <c r="E1452" s="1" t="s">
        <v>608</v>
      </c>
      <c r="F1452" s="27" t="s">
        <v>617</v>
      </c>
      <c r="G1452" s="61" t="s">
        <v>162</v>
      </c>
      <c r="H1452" s="6">
        <f t="shared" si="70"/>
        <v>-10700</v>
      </c>
      <c r="I1452" s="23">
        <f t="shared" si="71"/>
        <v>3.404255319148936</v>
      </c>
      <c r="K1452" t="s">
        <v>576</v>
      </c>
      <c r="M1452" s="2">
        <v>470</v>
      </c>
    </row>
    <row r="1453" spans="2:13" ht="12.75">
      <c r="B1453" s="318">
        <v>1300</v>
      </c>
      <c r="C1453" s="1" t="s">
        <v>607</v>
      </c>
      <c r="D1453" s="14" t="s">
        <v>28</v>
      </c>
      <c r="E1453" s="1" t="s">
        <v>608</v>
      </c>
      <c r="F1453" s="27" t="s">
        <v>618</v>
      </c>
      <c r="G1453" s="61" t="s">
        <v>162</v>
      </c>
      <c r="H1453" s="6">
        <f t="shared" si="70"/>
        <v>-12000</v>
      </c>
      <c r="I1453" s="23">
        <f t="shared" si="71"/>
        <v>2.765957446808511</v>
      </c>
      <c r="K1453" t="s">
        <v>576</v>
      </c>
      <c r="M1453" s="2">
        <v>470</v>
      </c>
    </row>
    <row r="1454" spans="2:13" ht="12.75">
      <c r="B1454" s="318">
        <v>2000</v>
      </c>
      <c r="C1454" s="1" t="s">
        <v>607</v>
      </c>
      <c r="D1454" s="14" t="s">
        <v>28</v>
      </c>
      <c r="E1454" s="1" t="s">
        <v>608</v>
      </c>
      <c r="F1454" s="27" t="s">
        <v>619</v>
      </c>
      <c r="G1454" s="61" t="s">
        <v>162</v>
      </c>
      <c r="H1454" s="6">
        <f t="shared" si="70"/>
        <v>-14000</v>
      </c>
      <c r="I1454" s="23">
        <f t="shared" si="71"/>
        <v>4.25531914893617</v>
      </c>
      <c r="K1454" t="s">
        <v>576</v>
      </c>
      <c r="M1454" s="2">
        <v>470</v>
      </c>
    </row>
    <row r="1455" spans="2:13" ht="12.75">
      <c r="B1455" s="318">
        <v>1200</v>
      </c>
      <c r="C1455" s="1" t="s">
        <v>607</v>
      </c>
      <c r="D1455" s="14" t="s">
        <v>28</v>
      </c>
      <c r="E1455" s="1" t="s">
        <v>608</v>
      </c>
      <c r="F1455" s="27" t="s">
        <v>620</v>
      </c>
      <c r="G1455" s="61" t="s">
        <v>153</v>
      </c>
      <c r="H1455" s="6">
        <f t="shared" si="70"/>
        <v>-15200</v>
      </c>
      <c r="I1455" s="23">
        <f t="shared" si="71"/>
        <v>2.5531914893617023</v>
      </c>
      <c r="K1455" t="s">
        <v>576</v>
      </c>
      <c r="M1455" s="2">
        <v>470</v>
      </c>
    </row>
    <row r="1456" spans="2:13" ht="12.75">
      <c r="B1456" s="318">
        <v>2200</v>
      </c>
      <c r="C1456" s="1" t="s">
        <v>607</v>
      </c>
      <c r="D1456" s="14" t="s">
        <v>28</v>
      </c>
      <c r="E1456" s="1" t="s">
        <v>608</v>
      </c>
      <c r="F1456" s="27" t="s">
        <v>621</v>
      </c>
      <c r="G1456" s="61" t="s">
        <v>153</v>
      </c>
      <c r="H1456" s="6">
        <f t="shared" si="70"/>
        <v>-17400</v>
      </c>
      <c r="I1456" s="23">
        <f t="shared" si="71"/>
        <v>4.680851063829787</v>
      </c>
      <c r="K1456" t="s">
        <v>576</v>
      </c>
      <c r="M1456" s="2">
        <v>470</v>
      </c>
    </row>
    <row r="1457" spans="2:13" ht="12.75">
      <c r="B1457" s="318">
        <v>3000</v>
      </c>
      <c r="C1457" s="1" t="s">
        <v>607</v>
      </c>
      <c r="D1457" s="14" t="s">
        <v>28</v>
      </c>
      <c r="E1457" s="1" t="s">
        <v>608</v>
      </c>
      <c r="F1457" s="27" t="s">
        <v>622</v>
      </c>
      <c r="G1457" s="61" t="s">
        <v>172</v>
      </c>
      <c r="H1457" s="6">
        <f t="shared" si="70"/>
        <v>-20400</v>
      </c>
      <c r="I1457" s="23">
        <f t="shared" si="71"/>
        <v>6.382978723404255</v>
      </c>
      <c r="K1457" t="s">
        <v>576</v>
      </c>
      <c r="M1457" s="2">
        <v>470</v>
      </c>
    </row>
    <row r="1458" spans="2:13" ht="12.75">
      <c r="B1458" s="318">
        <v>2200</v>
      </c>
      <c r="C1458" s="1" t="s">
        <v>607</v>
      </c>
      <c r="D1458" s="14" t="s">
        <v>28</v>
      </c>
      <c r="E1458" s="1" t="s">
        <v>608</v>
      </c>
      <c r="F1458" s="27" t="s">
        <v>623</v>
      </c>
      <c r="G1458" s="61" t="s">
        <v>624</v>
      </c>
      <c r="H1458" s="6">
        <f t="shared" si="70"/>
        <v>-22600</v>
      </c>
      <c r="I1458" s="23">
        <f t="shared" si="71"/>
        <v>4.680851063829787</v>
      </c>
      <c r="K1458" t="s">
        <v>576</v>
      </c>
      <c r="M1458" s="2">
        <v>470</v>
      </c>
    </row>
    <row r="1459" spans="2:13" ht="12.75">
      <c r="B1459" s="318">
        <v>2200</v>
      </c>
      <c r="C1459" s="1" t="s">
        <v>607</v>
      </c>
      <c r="D1459" s="14" t="s">
        <v>28</v>
      </c>
      <c r="E1459" s="1" t="s">
        <v>608</v>
      </c>
      <c r="F1459" s="27" t="s">
        <v>625</v>
      </c>
      <c r="G1459" s="61" t="s">
        <v>231</v>
      </c>
      <c r="H1459" s="6">
        <f t="shared" si="70"/>
        <v>-24800</v>
      </c>
      <c r="I1459" s="23">
        <f t="shared" si="71"/>
        <v>4.680851063829787</v>
      </c>
      <c r="K1459" t="s">
        <v>576</v>
      </c>
      <c r="M1459" s="2">
        <v>470</v>
      </c>
    </row>
    <row r="1460" spans="2:13" ht="12.75">
      <c r="B1460" s="318">
        <v>1000</v>
      </c>
      <c r="C1460" s="1" t="s">
        <v>607</v>
      </c>
      <c r="D1460" s="14" t="s">
        <v>28</v>
      </c>
      <c r="E1460" s="1" t="s">
        <v>608</v>
      </c>
      <c r="F1460" s="27" t="s">
        <v>626</v>
      </c>
      <c r="G1460" s="61" t="s">
        <v>217</v>
      </c>
      <c r="H1460" s="6">
        <f t="shared" si="70"/>
        <v>-25800</v>
      </c>
      <c r="I1460" s="23">
        <f t="shared" si="71"/>
        <v>2.127659574468085</v>
      </c>
      <c r="K1460" t="s">
        <v>576</v>
      </c>
      <c r="M1460" s="2">
        <v>470</v>
      </c>
    </row>
    <row r="1461" spans="2:13" ht="12.75">
      <c r="B1461" s="318">
        <v>1000</v>
      </c>
      <c r="C1461" s="1" t="s">
        <v>607</v>
      </c>
      <c r="D1461" s="14" t="s">
        <v>28</v>
      </c>
      <c r="E1461" s="1" t="s">
        <v>608</v>
      </c>
      <c r="F1461" s="27" t="s">
        <v>627</v>
      </c>
      <c r="G1461" s="61" t="s">
        <v>142</v>
      </c>
      <c r="H1461" s="6">
        <f t="shared" si="70"/>
        <v>-26800</v>
      </c>
      <c r="I1461" s="23">
        <f t="shared" si="71"/>
        <v>2.127659574468085</v>
      </c>
      <c r="K1461" t="s">
        <v>576</v>
      </c>
      <c r="M1461" s="2">
        <v>470</v>
      </c>
    </row>
    <row r="1462" spans="2:13" ht="12.75">
      <c r="B1462" s="318">
        <v>1000</v>
      </c>
      <c r="C1462" s="1" t="s">
        <v>607</v>
      </c>
      <c r="D1462" s="14" t="s">
        <v>28</v>
      </c>
      <c r="E1462" s="1" t="s">
        <v>608</v>
      </c>
      <c r="F1462" s="27" t="s">
        <v>628</v>
      </c>
      <c r="G1462" s="61" t="s">
        <v>142</v>
      </c>
      <c r="H1462" s="6">
        <f t="shared" si="70"/>
        <v>-27800</v>
      </c>
      <c r="I1462" s="23">
        <f t="shared" si="71"/>
        <v>2.127659574468085</v>
      </c>
      <c r="K1462" t="s">
        <v>576</v>
      </c>
      <c r="M1462" s="2">
        <v>470</v>
      </c>
    </row>
    <row r="1463" spans="2:13" ht="12.75">
      <c r="B1463" s="318">
        <v>1000</v>
      </c>
      <c r="C1463" s="1" t="s">
        <v>607</v>
      </c>
      <c r="D1463" s="14" t="s">
        <v>28</v>
      </c>
      <c r="E1463" s="1" t="s">
        <v>608</v>
      </c>
      <c r="F1463" s="27" t="s">
        <v>629</v>
      </c>
      <c r="G1463" s="61" t="s">
        <v>142</v>
      </c>
      <c r="H1463" s="6">
        <f t="shared" si="70"/>
        <v>-28800</v>
      </c>
      <c r="I1463" s="23">
        <f t="shared" si="71"/>
        <v>2.127659574468085</v>
      </c>
      <c r="K1463" t="s">
        <v>576</v>
      </c>
      <c r="M1463" s="2">
        <v>470</v>
      </c>
    </row>
    <row r="1464" spans="2:13" ht="12.75">
      <c r="B1464" s="318">
        <v>2000</v>
      </c>
      <c r="C1464" s="1" t="s">
        <v>607</v>
      </c>
      <c r="D1464" s="14" t="s">
        <v>28</v>
      </c>
      <c r="E1464" s="1" t="s">
        <v>608</v>
      </c>
      <c r="F1464" s="27" t="s">
        <v>630</v>
      </c>
      <c r="G1464" s="61" t="s">
        <v>142</v>
      </c>
      <c r="H1464" s="6">
        <f t="shared" si="70"/>
        <v>-30800</v>
      </c>
      <c r="I1464" s="23">
        <f t="shared" si="71"/>
        <v>4.25531914893617</v>
      </c>
      <c r="K1464" t="s">
        <v>576</v>
      </c>
      <c r="M1464" s="2">
        <v>470</v>
      </c>
    </row>
    <row r="1465" spans="2:13" ht="12.75">
      <c r="B1465" s="318">
        <v>1200</v>
      </c>
      <c r="C1465" s="1" t="s">
        <v>607</v>
      </c>
      <c r="D1465" s="14" t="s">
        <v>28</v>
      </c>
      <c r="E1465" s="1" t="s">
        <v>608</v>
      </c>
      <c r="F1465" s="27" t="s">
        <v>631</v>
      </c>
      <c r="G1465" s="61" t="s">
        <v>268</v>
      </c>
      <c r="H1465" s="6">
        <f t="shared" si="70"/>
        <v>-32000</v>
      </c>
      <c r="I1465" s="23">
        <f t="shared" si="71"/>
        <v>2.5531914893617023</v>
      </c>
      <c r="K1465" t="s">
        <v>576</v>
      </c>
      <c r="M1465" s="2">
        <v>470</v>
      </c>
    </row>
    <row r="1466" spans="1:13" s="81" customFormat="1" ht="12.75">
      <c r="A1466" s="13"/>
      <c r="B1466" s="317">
        <f>SUM(B1444:B1465)</f>
        <v>32000</v>
      </c>
      <c r="C1466" s="13"/>
      <c r="D1466" s="13"/>
      <c r="E1466" s="13" t="s">
        <v>608</v>
      </c>
      <c r="F1466" s="83"/>
      <c r="G1466" s="127"/>
      <c r="H1466" s="84">
        <v>0</v>
      </c>
      <c r="I1466" s="80">
        <f t="shared" si="71"/>
        <v>68.08510638297872</v>
      </c>
      <c r="M1466" s="2">
        <v>470</v>
      </c>
    </row>
    <row r="1467" spans="2:13" ht="12.75">
      <c r="B1467" s="41"/>
      <c r="F1467" s="45"/>
      <c r="H1467" s="6">
        <f t="shared" si="70"/>
        <v>0</v>
      </c>
      <c r="I1467" s="23">
        <f t="shared" si="71"/>
        <v>0</v>
      </c>
      <c r="M1467" s="2">
        <v>470</v>
      </c>
    </row>
    <row r="1468" spans="2:13" ht="12.75">
      <c r="B1468" s="41"/>
      <c r="F1468" s="45"/>
      <c r="H1468" s="6">
        <f>H1467-B1468</f>
        <v>0</v>
      </c>
      <c r="I1468" s="23">
        <f aca="true" t="shared" si="72" ref="I1468:I1482">+B1468/M1468</f>
        <v>0</v>
      </c>
      <c r="M1468" s="2">
        <v>470</v>
      </c>
    </row>
    <row r="1469" spans="2:13" ht="12.75">
      <c r="B1469" s="372">
        <v>53663</v>
      </c>
      <c r="C1469" s="1" t="s">
        <v>632</v>
      </c>
      <c r="D1469" s="14" t="s">
        <v>435</v>
      </c>
      <c r="E1469" s="1" t="s">
        <v>633</v>
      </c>
      <c r="F1469" s="90" t="s">
        <v>634</v>
      </c>
      <c r="G1469" s="61" t="s">
        <v>162</v>
      </c>
      <c r="H1469" s="6">
        <f aca="true" t="shared" si="73" ref="H1469:H1478">H1468-B1469</f>
        <v>-53663</v>
      </c>
      <c r="I1469" s="23">
        <f t="shared" si="72"/>
        <v>114.17659574468085</v>
      </c>
      <c r="K1469" t="s">
        <v>531</v>
      </c>
      <c r="M1469" s="2">
        <v>470</v>
      </c>
    </row>
    <row r="1470" spans="2:13" ht="12.75">
      <c r="B1470" s="372">
        <v>53663</v>
      </c>
      <c r="C1470" s="1" t="s">
        <v>635</v>
      </c>
      <c r="D1470" s="14" t="s">
        <v>435</v>
      </c>
      <c r="E1470" s="1" t="s">
        <v>633</v>
      </c>
      <c r="F1470" s="90" t="s">
        <v>636</v>
      </c>
      <c r="G1470" s="61" t="s">
        <v>162</v>
      </c>
      <c r="H1470" s="6">
        <f t="shared" si="73"/>
        <v>-107326</v>
      </c>
      <c r="I1470" s="23">
        <f t="shared" si="72"/>
        <v>114.17659574468085</v>
      </c>
      <c r="K1470" t="s">
        <v>531</v>
      </c>
      <c r="M1470" s="2">
        <v>470</v>
      </c>
    </row>
    <row r="1471" spans="2:13" ht="12.75">
      <c r="B1471" s="372">
        <v>53663</v>
      </c>
      <c r="C1471" s="1" t="s">
        <v>637</v>
      </c>
      <c r="D1471" s="14" t="s">
        <v>573</v>
      </c>
      <c r="E1471" s="1" t="s">
        <v>633</v>
      </c>
      <c r="F1471" s="90" t="s">
        <v>638</v>
      </c>
      <c r="G1471" s="61" t="s">
        <v>162</v>
      </c>
      <c r="H1471" s="6">
        <f t="shared" si="73"/>
        <v>-160989</v>
      </c>
      <c r="I1471" s="23">
        <f t="shared" si="72"/>
        <v>114.17659574468085</v>
      </c>
      <c r="K1471" t="s">
        <v>531</v>
      </c>
      <c r="M1471" s="2">
        <v>470</v>
      </c>
    </row>
    <row r="1472" spans="2:13" ht="12.75">
      <c r="B1472" s="372">
        <v>26763</v>
      </c>
      <c r="C1472" s="1" t="s">
        <v>639</v>
      </c>
      <c r="D1472" s="14" t="s">
        <v>435</v>
      </c>
      <c r="E1472" s="1" t="s">
        <v>633</v>
      </c>
      <c r="F1472" s="90" t="s">
        <v>640</v>
      </c>
      <c r="G1472" s="61" t="s">
        <v>162</v>
      </c>
      <c r="H1472" s="6">
        <f t="shared" si="73"/>
        <v>-187752</v>
      </c>
      <c r="I1472" s="23">
        <f t="shared" si="72"/>
        <v>56.94255319148936</v>
      </c>
      <c r="K1472" t="s">
        <v>531</v>
      </c>
      <c r="M1472" s="2">
        <v>470</v>
      </c>
    </row>
    <row r="1473" spans="2:13" ht="12.75">
      <c r="B1473" s="370">
        <v>19676</v>
      </c>
      <c r="C1473" s="1" t="s">
        <v>639</v>
      </c>
      <c r="D1473" s="14" t="s">
        <v>573</v>
      </c>
      <c r="E1473" s="1" t="s">
        <v>633</v>
      </c>
      <c r="F1473" s="27" t="s">
        <v>641</v>
      </c>
      <c r="G1473" s="61" t="s">
        <v>162</v>
      </c>
      <c r="H1473" s="6">
        <f t="shared" si="73"/>
        <v>-207428</v>
      </c>
      <c r="I1473" s="23">
        <f t="shared" si="72"/>
        <v>41.863829787234046</v>
      </c>
      <c r="K1473" t="s">
        <v>531</v>
      </c>
      <c r="M1473" s="2">
        <v>470</v>
      </c>
    </row>
    <row r="1474" spans="2:13" ht="12.75">
      <c r="B1474" s="372">
        <v>53663</v>
      </c>
      <c r="C1474" s="1" t="s">
        <v>642</v>
      </c>
      <c r="D1474" s="14" t="s">
        <v>573</v>
      </c>
      <c r="E1474" s="1" t="s">
        <v>633</v>
      </c>
      <c r="F1474" s="90" t="s">
        <v>643</v>
      </c>
      <c r="G1474" s="61" t="s">
        <v>142</v>
      </c>
      <c r="H1474" s="6">
        <f t="shared" si="73"/>
        <v>-261091</v>
      </c>
      <c r="I1474" s="23">
        <f t="shared" si="72"/>
        <v>114.17659574468085</v>
      </c>
      <c r="K1474" t="s">
        <v>531</v>
      </c>
      <c r="M1474" s="2">
        <v>470</v>
      </c>
    </row>
    <row r="1475" spans="2:13" ht="12.75">
      <c r="B1475" s="372">
        <v>170000</v>
      </c>
      <c r="C1475" s="1" t="s">
        <v>639</v>
      </c>
      <c r="D1475" s="14" t="s">
        <v>435</v>
      </c>
      <c r="E1475" s="1" t="s">
        <v>633</v>
      </c>
      <c r="F1475" s="27" t="s">
        <v>644</v>
      </c>
      <c r="G1475" s="61" t="s">
        <v>142</v>
      </c>
      <c r="H1475" s="6">
        <f t="shared" si="73"/>
        <v>-431091</v>
      </c>
      <c r="I1475" s="23">
        <f t="shared" si="72"/>
        <v>361.70212765957444</v>
      </c>
      <c r="K1475" t="s">
        <v>531</v>
      </c>
      <c r="M1475" s="2">
        <v>470</v>
      </c>
    </row>
    <row r="1476" spans="1:13" s="81" customFormat="1" ht="12.75">
      <c r="A1476" s="13"/>
      <c r="B1476" s="371">
        <f>SUM(B1469:B1475)</f>
        <v>431091</v>
      </c>
      <c r="C1476" s="13"/>
      <c r="D1476" s="13"/>
      <c r="E1476" s="13" t="s">
        <v>633</v>
      </c>
      <c r="F1476" s="83"/>
      <c r="G1476" s="127"/>
      <c r="H1476" s="84">
        <v>0</v>
      </c>
      <c r="I1476" s="80">
        <f t="shared" si="72"/>
        <v>917.2148936170213</v>
      </c>
      <c r="M1476" s="2">
        <v>470</v>
      </c>
    </row>
    <row r="1477" spans="2:13" ht="12.75">
      <c r="B1477" s="372"/>
      <c r="F1477" s="45"/>
      <c r="H1477" s="6">
        <f t="shared" si="73"/>
        <v>0</v>
      </c>
      <c r="I1477" s="23">
        <f t="shared" si="72"/>
        <v>0</v>
      </c>
      <c r="M1477" s="2">
        <v>470</v>
      </c>
    </row>
    <row r="1478" spans="2:13" ht="12.75">
      <c r="B1478" s="372"/>
      <c r="F1478" s="45"/>
      <c r="H1478" s="6">
        <f t="shared" si="73"/>
        <v>0</v>
      </c>
      <c r="I1478" s="23">
        <f t="shared" si="72"/>
        <v>0</v>
      </c>
      <c r="M1478" s="2">
        <v>470</v>
      </c>
    </row>
    <row r="1479" spans="1:13" ht="12.75">
      <c r="A1479" s="14"/>
      <c r="B1479" s="370">
        <v>4297</v>
      </c>
      <c r="C1479" s="14" t="s">
        <v>645</v>
      </c>
      <c r="D1479" s="14" t="s">
        <v>435</v>
      </c>
      <c r="E1479" s="14" t="s">
        <v>646</v>
      </c>
      <c r="F1479" s="124" t="s">
        <v>275</v>
      </c>
      <c r="G1479" s="124" t="s">
        <v>268</v>
      </c>
      <c r="H1479" s="6">
        <f>H1478-B1479</f>
        <v>-4297</v>
      </c>
      <c r="I1479" s="23">
        <f t="shared" si="72"/>
        <v>9.142553191489363</v>
      </c>
      <c r="J1479" s="17"/>
      <c r="K1479" s="17"/>
      <c r="L1479" s="17"/>
      <c r="M1479" s="2">
        <v>470</v>
      </c>
    </row>
    <row r="1480" spans="1:13" ht="12.75">
      <c r="A1480" s="14"/>
      <c r="B1480" s="370">
        <v>7156</v>
      </c>
      <c r="C1480" s="14" t="s">
        <v>645</v>
      </c>
      <c r="D1480" s="14" t="s">
        <v>435</v>
      </c>
      <c r="E1480" s="14" t="s">
        <v>647</v>
      </c>
      <c r="F1480" s="124" t="s">
        <v>275</v>
      </c>
      <c r="G1480" s="124" t="s">
        <v>268</v>
      </c>
      <c r="H1480" s="6">
        <f>H1479-B1480</f>
        <v>-11453</v>
      </c>
      <c r="I1480" s="23">
        <f t="shared" si="72"/>
        <v>15.225531914893617</v>
      </c>
      <c r="J1480" s="17"/>
      <c r="K1480" s="17"/>
      <c r="L1480" s="17"/>
      <c r="M1480" s="2">
        <v>470</v>
      </c>
    </row>
    <row r="1481" spans="1:14" ht="12.75">
      <c r="A1481" s="13"/>
      <c r="B1481" s="371">
        <f>SUM(B1479:B1480)</f>
        <v>11453</v>
      </c>
      <c r="C1481" s="13" t="s">
        <v>645</v>
      </c>
      <c r="D1481" s="13"/>
      <c r="E1481" s="13"/>
      <c r="F1481" s="141"/>
      <c r="G1481" s="127"/>
      <c r="H1481" s="84">
        <v>0</v>
      </c>
      <c r="I1481" s="80">
        <f t="shared" si="72"/>
        <v>24.368085106382978</v>
      </c>
      <c r="J1481" s="81"/>
      <c r="K1481" s="81"/>
      <c r="L1481" s="81"/>
      <c r="M1481" s="2">
        <v>470</v>
      </c>
      <c r="N1481" s="39"/>
    </row>
    <row r="1482" spans="2:14" ht="12.75">
      <c r="B1482" s="41"/>
      <c r="F1482" s="61"/>
      <c r="H1482" s="6">
        <f>H1481-B1482</f>
        <v>0</v>
      </c>
      <c r="I1482" s="91">
        <f t="shared" si="72"/>
        <v>0</v>
      </c>
      <c r="M1482" s="2">
        <v>470</v>
      </c>
      <c r="N1482" s="39"/>
    </row>
    <row r="1483" spans="1:13" s="81" customFormat="1" ht="12.75">
      <c r="A1483" s="1"/>
      <c r="B1483" s="41"/>
      <c r="C1483" s="1"/>
      <c r="D1483" s="1"/>
      <c r="E1483" s="1"/>
      <c r="F1483" s="61"/>
      <c r="G1483" s="61"/>
      <c r="H1483" s="6">
        <f>H1482-B1483</f>
        <v>0</v>
      </c>
      <c r="I1483" s="23">
        <f aca="true" t="shared" si="74" ref="I1483:I1496">+B1483/M1483</f>
        <v>0</v>
      </c>
      <c r="J1483"/>
      <c r="K1483"/>
      <c r="L1483"/>
      <c r="M1483" s="2">
        <v>470</v>
      </c>
    </row>
    <row r="1484" spans="1:13" s="358" customFormat="1" ht="12.75">
      <c r="A1484" s="245"/>
      <c r="B1484" s="398">
        <v>32705</v>
      </c>
      <c r="C1484" s="246" t="s">
        <v>648</v>
      </c>
      <c r="D1484" s="246" t="s">
        <v>435</v>
      </c>
      <c r="E1484" s="246" t="s">
        <v>649</v>
      </c>
      <c r="F1484" s="396" t="s">
        <v>650</v>
      </c>
      <c r="G1484" s="396" t="s">
        <v>112</v>
      </c>
      <c r="H1484" s="398">
        <f>H1483-B1484</f>
        <v>-32705</v>
      </c>
      <c r="I1484" s="399">
        <f t="shared" si="74"/>
        <v>69.58510638297872</v>
      </c>
      <c r="J1484" s="249"/>
      <c r="K1484" s="249" t="s">
        <v>531</v>
      </c>
      <c r="L1484" s="249"/>
      <c r="M1484" s="252">
        <v>470</v>
      </c>
    </row>
    <row r="1485" spans="1:13" s="358" customFormat="1" ht="12.75">
      <c r="A1485" s="245"/>
      <c r="B1485" s="398">
        <v>5438</v>
      </c>
      <c r="C1485" s="246" t="s">
        <v>651</v>
      </c>
      <c r="D1485" s="246" t="s">
        <v>435</v>
      </c>
      <c r="E1485" s="246" t="s">
        <v>649</v>
      </c>
      <c r="F1485" s="396" t="s">
        <v>652</v>
      </c>
      <c r="G1485" s="396" t="s">
        <v>112</v>
      </c>
      <c r="H1485" s="398">
        <f>H1484-B1485</f>
        <v>-38143</v>
      </c>
      <c r="I1485" s="399">
        <f t="shared" si="74"/>
        <v>11.570212765957447</v>
      </c>
      <c r="J1485" s="249"/>
      <c r="K1485" s="249" t="s">
        <v>531</v>
      </c>
      <c r="L1485" s="249"/>
      <c r="M1485" s="252">
        <v>470</v>
      </c>
    </row>
    <row r="1486" spans="1:13" s="249" customFormat="1" ht="12.75">
      <c r="A1486" s="245"/>
      <c r="B1486" s="398">
        <v>200000</v>
      </c>
      <c r="C1486" s="400" t="s">
        <v>653</v>
      </c>
      <c r="D1486" s="246" t="s">
        <v>435</v>
      </c>
      <c r="E1486" s="400" t="s">
        <v>649</v>
      </c>
      <c r="F1486" s="396" t="s">
        <v>654</v>
      </c>
      <c r="G1486" s="396" t="s">
        <v>162</v>
      </c>
      <c r="H1486" s="398">
        <f>H1485-B1486</f>
        <v>-238143</v>
      </c>
      <c r="I1486" s="399">
        <f t="shared" si="74"/>
        <v>425.531914893617</v>
      </c>
      <c r="K1486" s="249" t="s">
        <v>531</v>
      </c>
      <c r="M1486" s="252">
        <v>470</v>
      </c>
    </row>
    <row r="1487" spans="1:13" s="251" customFormat="1" ht="12.75">
      <c r="A1487" s="401"/>
      <c r="B1487" s="402">
        <f>SUM(B1484:B1486)</f>
        <v>238143</v>
      </c>
      <c r="C1487" s="401"/>
      <c r="D1487" s="401"/>
      <c r="E1487" s="401" t="s">
        <v>649</v>
      </c>
      <c r="F1487" s="403"/>
      <c r="G1487" s="403"/>
      <c r="H1487" s="402">
        <v>0</v>
      </c>
      <c r="I1487" s="404">
        <f t="shared" si="74"/>
        <v>506.6872340425532</v>
      </c>
      <c r="M1487" s="252">
        <v>470</v>
      </c>
    </row>
    <row r="1488" spans="2:13" ht="12.75">
      <c r="B1488" s="41"/>
      <c r="F1488" s="61"/>
      <c r="H1488" s="6">
        <f>H1487-B1488</f>
        <v>0</v>
      </c>
      <c r="I1488" s="23">
        <f t="shared" si="74"/>
        <v>0</v>
      </c>
      <c r="M1488" s="2">
        <v>470</v>
      </c>
    </row>
    <row r="1489" spans="2:13" ht="12.75">
      <c r="B1489" s="41"/>
      <c r="F1489" s="61"/>
      <c r="H1489" s="6">
        <f>H1488-B1489</f>
        <v>0</v>
      </c>
      <c r="I1489" s="23">
        <f t="shared" si="74"/>
        <v>0</v>
      </c>
      <c r="M1489" s="2">
        <v>470</v>
      </c>
    </row>
    <row r="1490" spans="2:13" ht="12.75">
      <c r="B1490" s="370">
        <v>40500</v>
      </c>
      <c r="C1490" s="14" t="s">
        <v>655</v>
      </c>
      <c r="D1490" s="14" t="s">
        <v>784</v>
      </c>
      <c r="E1490" s="1" t="s">
        <v>784</v>
      </c>
      <c r="F1490" s="140" t="s">
        <v>656</v>
      </c>
      <c r="G1490" s="61" t="s">
        <v>268</v>
      </c>
      <c r="H1490" s="6">
        <f>H1489-B1490</f>
        <v>-40500</v>
      </c>
      <c r="I1490" s="23">
        <f t="shared" si="74"/>
        <v>86.17021276595744</v>
      </c>
      <c r="K1490" t="s">
        <v>531</v>
      </c>
      <c r="M1490" s="2">
        <v>470</v>
      </c>
    </row>
    <row r="1491" spans="2:13" ht="12.75">
      <c r="B1491" s="370">
        <v>28500</v>
      </c>
      <c r="C1491" s="14" t="s">
        <v>660</v>
      </c>
      <c r="D1491" s="14" t="s">
        <v>784</v>
      </c>
      <c r="E1491" s="1" t="s">
        <v>784</v>
      </c>
      <c r="F1491" s="140" t="s">
        <v>657</v>
      </c>
      <c r="G1491" s="61" t="s">
        <v>268</v>
      </c>
      <c r="H1491" s="6">
        <f>H1490-B1491</f>
        <v>-69000</v>
      </c>
      <c r="I1491" s="23">
        <f t="shared" si="74"/>
        <v>60.638297872340424</v>
      </c>
      <c r="K1491" t="s">
        <v>531</v>
      </c>
      <c r="M1491" s="2">
        <v>470</v>
      </c>
    </row>
    <row r="1492" spans="1:13" s="81" customFormat="1" ht="12.75">
      <c r="A1492" s="13"/>
      <c r="B1492" s="371">
        <f>SUM(B1490:B1491)</f>
        <v>69000</v>
      </c>
      <c r="C1492" s="13"/>
      <c r="D1492" s="93"/>
      <c r="E1492" s="13" t="s">
        <v>784</v>
      </c>
      <c r="F1492" s="127"/>
      <c r="G1492" s="127"/>
      <c r="H1492" s="84">
        <v>0</v>
      </c>
      <c r="I1492" s="80">
        <f t="shared" si="74"/>
        <v>146.80851063829786</v>
      </c>
      <c r="M1492" s="2">
        <v>470</v>
      </c>
    </row>
    <row r="1493" spans="2:13" ht="12.75">
      <c r="B1493" s="41"/>
      <c r="F1493" s="61"/>
      <c r="H1493" s="6">
        <f>H1492-B1493</f>
        <v>0</v>
      </c>
      <c r="I1493" s="23">
        <f t="shared" si="74"/>
        <v>0</v>
      </c>
      <c r="M1493" s="2">
        <v>470</v>
      </c>
    </row>
    <row r="1494" spans="2:13" ht="12.75">
      <c r="B1494" s="41"/>
      <c r="F1494" s="61"/>
      <c r="I1494" s="23"/>
      <c r="M1494" s="2">
        <v>470</v>
      </c>
    </row>
    <row r="1495" spans="2:13" ht="12.75">
      <c r="B1495" s="284">
        <v>96000</v>
      </c>
      <c r="C1495" s="38" t="s">
        <v>827</v>
      </c>
      <c r="D1495" s="14" t="s">
        <v>435</v>
      </c>
      <c r="E1495" s="38" t="s">
        <v>828</v>
      </c>
      <c r="F1495" s="140" t="s">
        <v>829</v>
      </c>
      <c r="G1495" s="386" t="s">
        <v>142</v>
      </c>
      <c r="H1495" s="6">
        <f>H1490-B1495</f>
        <v>-136500</v>
      </c>
      <c r="I1495" s="23">
        <f t="shared" si="74"/>
        <v>204.25531914893617</v>
      </c>
      <c r="K1495" t="s">
        <v>531</v>
      </c>
      <c r="M1495" s="2">
        <v>470</v>
      </c>
    </row>
    <row r="1496" spans="1:13" s="81" customFormat="1" ht="12.75">
      <c r="A1496" s="13"/>
      <c r="B1496" s="291">
        <f>SUM(B1495)</f>
        <v>96000</v>
      </c>
      <c r="C1496" s="13"/>
      <c r="D1496" s="13"/>
      <c r="E1496" s="154" t="s">
        <v>828</v>
      </c>
      <c r="F1496" s="127"/>
      <c r="G1496" s="127"/>
      <c r="H1496" s="84">
        <f>H1490-B1496</f>
        <v>-136500</v>
      </c>
      <c r="I1496" s="80">
        <f t="shared" si="74"/>
        <v>204.25531914893617</v>
      </c>
      <c r="M1496" s="2">
        <v>470</v>
      </c>
    </row>
    <row r="1497" spans="2:13" ht="12.75">
      <c r="B1497" s="41"/>
      <c r="F1497" s="61"/>
      <c r="I1497" s="23"/>
      <c r="M1497" s="2">
        <v>470</v>
      </c>
    </row>
    <row r="1498" spans="2:13" ht="12.75">
      <c r="B1498" s="41"/>
      <c r="F1498" s="61"/>
      <c r="I1498" s="23"/>
      <c r="M1498" s="2">
        <v>470</v>
      </c>
    </row>
    <row r="1499" spans="1:13" ht="12.75">
      <c r="A1499" s="14"/>
      <c r="B1499" s="226">
        <v>200000</v>
      </c>
      <c r="C1499" s="1" t="s">
        <v>531</v>
      </c>
      <c r="D1499" s="1" t="s">
        <v>28</v>
      </c>
      <c r="F1499" s="142" t="s">
        <v>275</v>
      </c>
      <c r="G1499" s="124" t="s">
        <v>142</v>
      </c>
      <c r="H1499" s="126">
        <f>H1492-B1499</f>
        <v>-200000</v>
      </c>
      <c r="I1499" s="23">
        <f aca="true" t="shared" si="75" ref="I1499:I1510">+B1499/M1499</f>
        <v>425.531914893617</v>
      </c>
      <c r="M1499" s="2">
        <v>470</v>
      </c>
    </row>
    <row r="1500" spans="1:13" ht="12.75">
      <c r="A1500" s="14"/>
      <c r="B1500" s="226">
        <v>25900</v>
      </c>
      <c r="C1500" s="1" t="s">
        <v>531</v>
      </c>
      <c r="D1500" s="1" t="s">
        <v>28</v>
      </c>
      <c r="E1500" s="1" t="s">
        <v>277</v>
      </c>
      <c r="F1500" s="142"/>
      <c r="G1500" s="124" t="s">
        <v>142</v>
      </c>
      <c r="H1500" s="126">
        <f>H1499-B1500</f>
        <v>-225900</v>
      </c>
      <c r="I1500" s="23">
        <f t="shared" si="75"/>
        <v>55.1063829787234</v>
      </c>
      <c r="M1500" s="2">
        <v>470</v>
      </c>
    </row>
    <row r="1501" spans="1:13" ht="12.75">
      <c r="A1501" s="14"/>
      <c r="B1501" s="226">
        <v>20000</v>
      </c>
      <c r="C1501" s="1" t="s">
        <v>531</v>
      </c>
      <c r="D1501" s="1" t="s">
        <v>28</v>
      </c>
      <c r="E1501" s="1" t="s">
        <v>835</v>
      </c>
      <c r="F1501" s="142"/>
      <c r="G1501" s="124" t="s">
        <v>142</v>
      </c>
      <c r="H1501" s="126">
        <f>H1500-B1501</f>
        <v>-245900</v>
      </c>
      <c r="I1501" s="23">
        <f>+B1501/M1501</f>
        <v>42.5531914893617</v>
      </c>
      <c r="M1501" s="2">
        <v>470</v>
      </c>
    </row>
    <row r="1502" spans="1:13" ht="12.75">
      <c r="A1502" s="14"/>
      <c r="B1502" s="226">
        <v>119000</v>
      </c>
      <c r="C1502" s="1" t="s">
        <v>531</v>
      </c>
      <c r="D1502" s="1" t="s">
        <v>28</v>
      </c>
      <c r="E1502" s="1" t="s">
        <v>276</v>
      </c>
      <c r="F1502" s="142"/>
      <c r="G1502" s="124" t="s">
        <v>142</v>
      </c>
      <c r="H1502" s="126">
        <f>H1501-B1502</f>
        <v>-364900</v>
      </c>
      <c r="I1502" s="23">
        <f>+B1502/M1502</f>
        <v>253.19148936170214</v>
      </c>
      <c r="M1502" s="40">
        <v>470</v>
      </c>
    </row>
    <row r="1503" spans="1:13" ht="12.75">
      <c r="A1503" s="14"/>
      <c r="B1503" s="226">
        <v>10000</v>
      </c>
      <c r="C1503" s="1" t="s">
        <v>834</v>
      </c>
      <c r="D1503" s="1" t="s">
        <v>28</v>
      </c>
      <c r="E1503" s="1" t="s">
        <v>835</v>
      </c>
      <c r="F1503" s="142"/>
      <c r="G1503" s="124" t="s">
        <v>142</v>
      </c>
      <c r="H1503" s="126">
        <f>H1502-B1503</f>
        <v>-374900</v>
      </c>
      <c r="I1503" s="23">
        <f>+B1503/M1503</f>
        <v>21.27659574468085</v>
      </c>
      <c r="M1503" s="2">
        <v>470</v>
      </c>
    </row>
    <row r="1504" spans="1:13" ht="12.75">
      <c r="A1504" s="14"/>
      <c r="B1504" s="226">
        <v>20000</v>
      </c>
      <c r="C1504" s="1" t="s">
        <v>548</v>
      </c>
      <c r="D1504" s="1" t="s">
        <v>28</v>
      </c>
      <c r="E1504" s="1" t="s">
        <v>835</v>
      </c>
      <c r="F1504" s="142"/>
      <c r="G1504" s="124" t="s">
        <v>142</v>
      </c>
      <c r="H1504" s="126">
        <f>H1503-B1504</f>
        <v>-394900</v>
      </c>
      <c r="I1504" s="23">
        <f>+B1504/M1504</f>
        <v>42.5531914893617</v>
      </c>
      <c r="M1504" s="2">
        <v>470</v>
      </c>
    </row>
    <row r="1505" spans="1:13" ht="12.75">
      <c r="A1505" s="14"/>
      <c r="B1505" s="226">
        <v>140000</v>
      </c>
      <c r="C1505" s="1" t="s">
        <v>548</v>
      </c>
      <c r="D1505" s="1" t="s">
        <v>28</v>
      </c>
      <c r="F1505" s="142" t="s">
        <v>275</v>
      </c>
      <c r="G1505" s="124" t="s">
        <v>142</v>
      </c>
      <c r="H1505" s="126">
        <f>H1500-B1505</f>
        <v>-365900</v>
      </c>
      <c r="I1505" s="23">
        <f t="shared" si="75"/>
        <v>297.8723404255319</v>
      </c>
      <c r="M1505" s="2">
        <v>470</v>
      </c>
    </row>
    <row r="1506" spans="1:13" ht="12.75">
      <c r="A1506" s="13"/>
      <c r="B1506" s="317">
        <f>SUM(B1499:B1505)</f>
        <v>534900</v>
      </c>
      <c r="C1506" s="13" t="s">
        <v>530</v>
      </c>
      <c r="D1506" s="13"/>
      <c r="E1506" s="13"/>
      <c r="F1506" s="141"/>
      <c r="G1506" s="127"/>
      <c r="H1506" s="143">
        <v>0</v>
      </c>
      <c r="I1506" s="80">
        <f t="shared" si="75"/>
        <v>1138.0851063829787</v>
      </c>
      <c r="J1506" s="81"/>
      <c r="K1506" s="81"/>
      <c r="L1506" s="81"/>
      <c r="M1506" s="2">
        <v>470</v>
      </c>
    </row>
    <row r="1507" spans="2:13" ht="12.75">
      <c r="B1507" s="41"/>
      <c r="H1507" s="6">
        <f>H1506-B1507</f>
        <v>0</v>
      </c>
      <c r="I1507" s="23">
        <f t="shared" si="75"/>
        <v>0</v>
      </c>
      <c r="M1507" s="2">
        <v>470</v>
      </c>
    </row>
    <row r="1508" spans="2:13" ht="12.75">
      <c r="B1508" s="41"/>
      <c r="F1508" s="45"/>
      <c r="H1508" s="6">
        <f>H1507-B1508</f>
        <v>0</v>
      </c>
      <c r="I1508" s="23">
        <f t="shared" si="75"/>
        <v>0</v>
      </c>
      <c r="M1508" s="2">
        <v>470</v>
      </c>
    </row>
    <row r="1509" spans="2:13" ht="12.75">
      <c r="B1509" s="41"/>
      <c r="F1509" s="45"/>
      <c r="H1509" s="6">
        <f>H1508-B1509</f>
        <v>0</v>
      </c>
      <c r="I1509" s="23">
        <f t="shared" si="75"/>
        <v>0</v>
      </c>
      <c r="M1509" s="2">
        <v>470</v>
      </c>
    </row>
    <row r="1510" spans="2:13" ht="12.75">
      <c r="B1510" s="41"/>
      <c r="F1510" s="45"/>
      <c r="H1510" s="6">
        <f>H1509-B1510</f>
        <v>0</v>
      </c>
      <c r="I1510" s="23">
        <f t="shared" si="75"/>
        <v>0</v>
      </c>
      <c r="M1510" s="2">
        <v>470</v>
      </c>
    </row>
    <row r="1511" spans="1:13" s="157" customFormat="1" ht="13.5" thickBot="1">
      <c r="A1511" s="65"/>
      <c r="B1511" s="63">
        <f>+B17</f>
        <v>7853447</v>
      </c>
      <c r="C1511" s="72" t="s">
        <v>777</v>
      </c>
      <c r="D1511" s="65"/>
      <c r="E1511" s="62"/>
      <c r="F1511" s="109"/>
      <c r="G1511" s="67"/>
      <c r="H1511" s="129"/>
      <c r="I1511" s="130"/>
      <c r="J1511" s="155"/>
      <c r="K1511" s="156">
        <v>470</v>
      </c>
      <c r="L1511" s="70"/>
      <c r="M1511" s="2">
        <v>470</v>
      </c>
    </row>
    <row r="1512" spans="1:13" s="157" customFormat="1" ht="12.75">
      <c r="A1512" s="1"/>
      <c r="B1512" s="32"/>
      <c r="C1512" s="14"/>
      <c r="D1512" s="14"/>
      <c r="E1512" s="35"/>
      <c r="F1512" s="142"/>
      <c r="G1512" s="379"/>
      <c r="H1512" s="6"/>
      <c r="I1512" s="23"/>
      <c r="J1512" s="23"/>
      <c r="K1512" s="40">
        <v>470</v>
      </c>
      <c r="L1512"/>
      <c r="M1512" s="2">
        <v>470</v>
      </c>
    </row>
    <row r="1513" spans="1:13" s="157" customFormat="1" ht="12.75">
      <c r="A1513" s="14"/>
      <c r="B1513" s="158" t="s">
        <v>785</v>
      </c>
      <c r="C1513" s="159" t="s">
        <v>786</v>
      </c>
      <c r="D1513" s="159"/>
      <c r="E1513" s="159"/>
      <c r="F1513" s="160"/>
      <c r="G1513" s="387"/>
      <c r="H1513" s="161"/>
      <c r="I1513" s="162" t="s">
        <v>15</v>
      </c>
      <c r="J1513" s="163"/>
      <c r="K1513" s="40">
        <v>470</v>
      </c>
      <c r="L1513"/>
      <c r="M1513" s="2">
        <v>470</v>
      </c>
    </row>
    <row r="1514" spans="1:13" s="81" customFormat="1" ht="12.75">
      <c r="A1514" s="164"/>
      <c r="B1514" s="165">
        <f>+B1506+B1466+B1415+B1331+B1234+B1229+B997+B990+B895+B887+B861+B845+B727+B707+B700+B1441+B1103+B1099+B930-B926-B927-B928-B929</f>
        <v>3764545</v>
      </c>
      <c r="C1514" s="166" t="s">
        <v>787</v>
      </c>
      <c r="D1514" s="166" t="s">
        <v>788</v>
      </c>
      <c r="E1514" s="166" t="s">
        <v>814</v>
      </c>
      <c r="F1514" s="160"/>
      <c r="G1514" s="388"/>
      <c r="H1514" s="161">
        <f>H1513-B1514</f>
        <v>-3764545</v>
      </c>
      <c r="I1514" s="162">
        <f aca="true" t="shared" si="76" ref="I1514:I1521">+B1514/M1514</f>
        <v>8009.670212765957</v>
      </c>
      <c r="J1514" s="163"/>
      <c r="K1514" s="40">
        <v>470</v>
      </c>
      <c r="L1514"/>
      <c r="M1514" s="2">
        <v>470</v>
      </c>
    </row>
    <row r="1515" spans="1:13" s="173" customFormat="1" ht="12.75">
      <c r="A1515" s="167"/>
      <c r="B1515" s="168">
        <f>+B1487+B1180+B926+B927+B928+B929</f>
        <v>1233468</v>
      </c>
      <c r="C1515" s="169" t="s">
        <v>824</v>
      </c>
      <c r="D1515" s="169" t="s">
        <v>788</v>
      </c>
      <c r="E1515" s="169" t="s">
        <v>814</v>
      </c>
      <c r="F1515" s="170"/>
      <c r="G1515" s="170"/>
      <c r="H1515" s="161">
        <f>H1514-B1515</f>
        <v>-4998013</v>
      </c>
      <c r="I1515" s="171">
        <f t="shared" si="76"/>
        <v>2624.4</v>
      </c>
      <c r="J1515" s="172"/>
      <c r="K1515" s="40">
        <v>470</v>
      </c>
      <c r="L1515"/>
      <c r="M1515" s="2">
        <v>470</v>
      </c>
    </row>
    <row r="1516" spans="1:13" s="180" customFormat="1" ht="12.75">
      <c r="A1516" s="174"/>
      <c r="B1516" s="175">
        <f>+B22-B556-B557-B558-B559-B561-B562-B564+B579+B585+B591+B596</f>
        <v>1002265</v>
      </c>
      <c r="C1516" s="176" t="s">
        <v>789</v>
      </c>
      <c r="D1516" s="176" t="s">
        <v>788</v>
      </c>
      <c r="E1516" s="176" t="s">
        <v>814</v>
      </c>
      <c r="F1516" s="177"/>
      <c r="G1516" s="177"/>
      <c r="H1516" s="178">
        <f>H1514-B1516</f>
        <v>-4766810</v>
      </c>
      <c r="I1516" s="171">
        <f t="shared" si="76"/>
        <v>2132.478723404255</v>
      </c>
      <c r="J1516" s="179"/>
      <c r="K1516" s="40">
        <v>470</v>
      </c>
      <c r="L1516"/>
      <c r="M1516" s="2">
        <v>470</v>
      </c>
    </row>
    <row r="1517" spans="1:13" s="188" customFormat="1" ht="12.75">
      <c r="A1517" s="181"/>
      <c r="B1517" s="182">
        <f>+B602+B610+B618</f>
        <v>436000</v>
      </c>
      <c r="C1517" s="183" t="s">
        <v>790</v>
      </c>
      <c r="D1517" s="183" t="s">
        <v>788</v>
      </c>
      <c r="E1517" s="183" t="s">
        <v>814</v>
      </c>
      <c r="F1517" s="184"/>
      <c r="G1517" s="184"/>
      <c r="H1517" s="185">
        <f>H1515-B1517</f>
        <v>-5434013</v>
      </c>
      <c r="I1517" s="186">
        <f>+B1517/M1517</f>
        <v>927.6595744680851</v>
      </c>
      <c r="J1517" s="187"/>
      <c r="K1517" s="40">
        <v>470</v>
      </c>
      <c r="M1517" s="2">
        <v>470</v>
      </c>
    </row>
    <row r="1518" spans="1:13" s="196" customFormat="1" ht="12.75">
      <c r="A1518" s="189"/>
      <c r="B1518" s="190"/>
      <c r="C1518" s="191" t="s">
        <v>791</v>
      </c>
      <c r="D1518" s="191" t="s">
        <v>788</v>
      </c>
      <c r="E1518" s="191" t="s">
        <v>814</v>
      </c>
      <c r="F1518" s="192"/>
      <c r="G1518" s="192"/>
      <c r="H1518" s="193">
        <f>H1515-B1518</f>
        <v>-4998013</v>
      </c>
      <c r="I1518" s="194">
        <f t="shared" si="76"/>
        <v>0</v>
      </c>
      <c r="J1518" s="195"/>
      <c r="K1518" s="40">
        <v>470</v>
      </c>
      <c r="M1518" s="2">
        <v>470</v>
      </c>
    </row>
    <row r="1519" spans="1:13" s="204" customFormat="1" ht="12.75">
      <c r="A1519" s="197"/>
      <c r="B1519" s="198">
        <f>+B1496+B1492+B1481+B1476+B1167+B1147+B912+B907</f>
        <v>1000869</v>
      </c>
      <c r="C1519" s="199" t="s">
        <v>837</v>
      </c>
      <c r="D1519" s="199" t="s">
        <v>788</v>
      </c>
      <c r="E1519" s="199" t="s">
        <v>814</v>
      </c>
      <c r="F1519" s="200"/>
      <c r="G1519" s="200"/>
      <c r="H1519" s="201">
        <f>H1518-B1519</f>
        <v>-5998882</v>
      </c>
      <c r="I1519" s="202">
        <f>+B1309/M1519</f>
        <v>5.319148936170213</v>
      </c>
      <c r="J1519" s="203"/>
      <c r="K1519" s="40">
        <v>470</v>
      </c>
      <c r="L1519"/>
      <c r="M1519" s="2">
        <v>470</v>
      </c>
    </row>
    <row r="1520" spans="1:13" s="212" customFormat="1" ht="12.75">
      <c r="A1520" s="205"/>
      <c r="B1520" s="206">
        <f>+B1225+B1220+B1214+B1195+B556+B557+B558+B559+B561+B562+B564</f>
        <v>416300</v>
      </c>
      <c r="C1520" s="207" t="s">
        <v>792</v>
      </c>
      <c r="D1520" s="207" t="s">
        <v>788</v>
      </c>
      <c r="E1520" s="207" t="s">
        <v>814</v>
      </c>
      <c r="F1520" s="208"/>
      <c r="G1520" s="208"/>
      <c r="H1520" s="209">
        <f>H1519-B1520</f>
        <v>-6415182</v>
      </c>
      <c r="I1520" s="210">
        <f>+B1310/M1520</f>
        <v>5.319148936170213</v>
      </c>
      <c r="J1520" s="211"/>
      <c r="K1520" s="40">
        <v>470</v>
      </c>
      <c r="M1520" s="2">
        <v>470</v>
      </c>
    </row>
    <row r="1521" spans="1:13" ht="12.75">
      <c r="A1521" s="14"/>
      <c r="B1521" s="57">
        <f>SUM(B1514:B1520)</f>
        <v>7853447</v>
      </c>
      <c r="C1521" s="213" t="s">
        <v>793</v>
      </c>
      <c r="D1521" s="214"/>
      <c r="E1521" s="214"/>
      <c r="F1521" s="160"/>
      <c r="G1521" s="389"/>
      <c r="H1521" s="178">
        <f>H1515-B1521</f>
        <v>-12851460</v>
      </c>
      <c r="I1521" s="162">
        <f t="shared" si="76"/>
        <v>16709.46170212766</v>
      </c>
      <c r="J1521" s="215"/>
      <c r="K1521" s="40">
        <v>470</v>
      </c>
      <c r="M1521" s="2">
        <v>470</v>
      </c>
    </row>
    <row r="1522" spans="1:13" ht="12.75">
      <c r="A1522" s="14"/>
      <c r="B1522" s="126"/>
      <c r="C1522" s="216"/>
      <c r="D1522" s="217"/>
      <c r="E1522" s="217"/>
      <c r="F1522" s="218"/>
      <c r="G1522" s="390"/>
      <c r="H1522" s="219"/>
      <c r="I1522" s="163"/>
      <c r="J1522" s="215"/>
      <c r="K1522" s="40">
        <v>470</v>
      </c>
      <c r="M1522" s="2">
        <v>470</v>
      </c>
    </row>
    <row r="1523" spans="1:13" ht="12.75">
      <c r="A1523" s="14"/>
      <c r="B1523" s="126"/>
      <c r="C1523" s="216"/>
      <c r="D1523" s="217"/>
      <c r="E1523" s="217"/>
      <c r="F1523" s="218"/>
      <c r="G1523" s="390"/>
      <c r="H1523" s="219"/>
      <c r="I1523" s="163"/>
      <c r="J1523" s="215"/>
      <c r="K1523" s="2"/>
      <c r="M1523" s="2"/>
    </row>
    <row r="1524" spans="2:13" ht="12.75">
      <c r="B1524" s="41"/>
      <c r="F1524" s="61"/>
      <c r="I1524" s="23"/>
      <c r="K1524" s="2"/>
      <c r="M1524" s="2"/>
    </row>
    <row r="1525" spans="1:13" s="17" customFormat="1" ht="12.75">
      <c r="A1525" s="167"/>
      <c r="B1525" s="41"/>
      <c r="C1525" s="220"/>
      <c r="D1525" s="220"/>
      <c r="E1525" s="167"/>
      <c r="F1525" s="124"/>
      <c r="G1525" s="391"/>
      <c r="H1525" s="221"/>
      <c r="I1525" s="222"/>
      <c r="J1525" s="223"/>
      <c r="K1525" s="224"/>
      <c r="L1525" s="225"/>
      <c r="M1525" s="224"/>
    </row>
    <row r="1526" spans="1:13" s="17" customFormat="1" ht="12.75">
      <c r="A1526" s="14"/>
      <c r="B1526" s="226">
        <v>2920625</v>
      </c>
      <c r="C1526" s="227" t="s">
        <v>794</v>
      </c>
      <c r="D1526" s="227" t="s">
        <v>795</v>
      </c>
      <c r="E1526" s="189"/>
      <c r="F1526" s="124"/>
      <c r="G1526" s="392"/>
      <c r="H1526" s="228">
        <f>H1525-B1526</f>
        <v>-2920625</v>
      </c>
      <c r="I1526" s="229">
        <f aca="true" t="shared" si="77" ref="I1526:I1539">+B1526/M1526</f>
        <v>6214.095744680851</v>
      </c>
      <c r="J1526" s="91"/>
      <c r="K1526" s="40">
        <v>470</v>
      </c>
      <c r="M1526" s="40">
        <v>470</v>
      </c>
    </row>
    <row r="1527" spans="1:13" s="17" customFormat="1" ht="12.75">
      <c r="A1527" s="14"/>
      <c r="B1527" s="226">
        <v>2975960</v>
      </c>
      <c r="C1527" s="227" t="s">
        <v>794</v>
      </c>
      <c r="D1527" s="227" t="s">
        <v>796</v>
      </c>
      <c r="E1527" s="189"/>
      <c r="F1527" s="124"/>
      <c r="G1527" s="392"/>
      <c r="H1527" s="228">
        <f>H1526-B1527</f>
        <v>-5896585</v>
      </c>
      <c r="I1527" s="229">
        <f t="shared" si="77"/>
        <v>6399.913978494624</v>
      </c>
      <c r="J1527" s="91"/>
      <c r="K1527" s="2">
        <v>465</v>
      </c>
      <c r="L1527"/>
      <c r="M1527" s="2">
        <v>465</v>
      </c>
    </row>
    <row r="1528" spans="1:13" s="17" customFormat="1" ht="12.75">
      <c r="A1528" s="14"/>
      <c r="B1528" s="226">
        <v>2225825</v>
      </c>
      <c r="C1528" s="227" t="s">
        <v>794</v>
      </c>
      <c r="D1528" s="227" t="s">
        <v>797</v>
      </c>
      <c r="E1528" s="189"/>
      <c r="F1528" s="124"/>
      <c r="G1528" s="392"/>
      <c r="H1528" s="228">
        <f>H1527-B1528</f>
        <v>-8122410</v>
      </c>
      <c r="I1528" s="229">
        <f t="shared" si="77"/>
        <v>4838.75</v>
      </c>
      <c r="J1528" s="91"/>
      <c r="K1528" s="2">
        <v>460</v>
      </c>
      <c r="L1528"/>
      <c r="M1528" s="2">
        <v>460</v>
      </c>
    </row>
    <row r="1529" spans="1:13" s="17" customFormat="1" ht="12.75">
      <c r="A1529" s="14"/>
      <c r="B1529" s="226">
        <v>-27914332</v>
      </c>
      <c r="C1529" s="227" t="s">
        <v>794</v>
      </c>
      <c r="D1529" s="227" t="s">
        <v>798</v>
      </c>
      <c r="E1529" s="189"/>
      <c r="F1529" s="124"/>
      <c r="G1529" s="392"/>
      <c r="H1529" s="228">
        <f>H1528-B1529</f>
        <v>19791922</v>
      </c>
      <c r="I1529" s="229">
        <f t="shared" si="77"/>
        <v>-62031.84888888889</v>
      </c>
      <c r="J1529" s="91"/>
      <c r="K1529" s="40">
        <v>450</v>
      </c>
      <c r="L1529"/>
      <c r="M1529" s="40">
        <v>450</v>
      </c>
    </row>
    <row r="1530" spans="1:13" s="17" customFormat="1" ht="12.75">
      <c r="A1530" s="14"/>
      <c r="B1530" s="226">
        <v>3385645</v>
      </c>
      <c r="C1530" s="227" t="s">
        <v>794</v>
      </c>
      <c r="D1530" s="227" t="s">
        <v>799</v>
      </c>
      <c r="E1530" s="189"/>
      <c r="F1530" s="124"/>
      <c r="G1530" s="392"/>
      <c r="H1530" s="228">
        <f>H1529-B1530</f>
        <v>16406277</v>
      </c>
      <c r="I1530" s="229">
        <f t="shared" si="77"/>
        <v>7523.655555555555</v>
      </c>
      <c r="J1530" s="91"/>
      <c r="K1530" s="40">
        <v>450</v>
      </c>
      <c r="L1530"/>
      <c r="M1530" s="40">
        <v>450</v>
      </c>
    </row>
    <row r="1531" spans="1:13" s="17" customFormat="1" ht="12.75">
      <c r="A1531" s="14"/>
      <c r="B1531" s="226">
        <v>2296200</v>
      </c>
      <c r="C1531" s="227" t="s">
        <v>794</v>
      </c>
      <c r="D1531" s="227" t="s">
        <v>800</v>
      </c>
      <c r="E1531" s="189"/>
      <c r="F1531" s="124"/>
      <c r="G1531" s="392"/>
      <c r="H1531" s="228">
        <f aca="true" t="shared" si="78" ref="H1531:H1536">H1529-B1531</f>
        <v>17495722</v>
      </c>
      <c r="I1531" s="229">
        <f t="shared" si="77"/>
        <v>5160</v>
      </c>
      <c r="J1531" s="91"/>
      <c r="K1531" s="40">
        <v>445</v>
      </c>
      <c r="L1531"/>
      <c r="M1531" s="40">
        <v>445</v>
      </c>
    </row>
    <row r="1532" spans="1:13" s="17" customFormat="1" ht="12.75">
      <c r="A1532" s="14"/>
      <c r="B1532" s="226">
        <v>2679368</v>
      </c>
      <c r="C1532" s="227" t="s">
        <v>794</v>
      </c>
      <c r="D1532" s="227" t="s">
        <v>801</v>
      </c>
      <c r="E1532" s="189"/>
      <c r="F1532" s="124"/>
      <c r="G1532" s="392"/>
      <c r="H1532" s="228">
        <f t="shared" si="78"/>
        <v>13726909</v>
      </c>
      <c r="I1532" s="229">
        <f t="shared" si="77"/>
        <v>6089.472727272727</v>
      </c>
      <c r="J1532" s="91"/>
      <c r="K1532" s="40">
        <v>440</v>
      </c>
      <c r="L1532"/>
      <c r="M1532" s="40">
        <v>440</v>
      </c>
    </row>
    <row r="1533" spans="1:13" s="17" customFormat="1" ht="12.75">
      <c r="A1533" s="14"/>
      <c r="B1533" s="226">
        <v>2927650</v>
      </c>
      <c r="C1533" s="227" t="s">
        <v>794</v>
      </c>
      <c r="D1533" s="227" t="s">
        <v>802</v>
      </c>
      <c r="E1533" s="189"/>
      <c r="F1533" s="124"/>
      <c r="G1533" s="392"/>
      <c r="H1533" s="228">
        <f t="shared" si="78"/>
        <v>14568072</v>
      </c>
      <c r="I1533" s="229">
        <f aca="true" t="shared" si="79" ref="I1533:I1538">+B1533/M1533</f>
        <v>6505.888888888889</v>
      </c>
      <c r="J1533" s="91"/>
      <c r="K1533" s="40">
        <v>450</v>
      </c>
      <c r="M1533" s="40">
        <v>450</v>
      </c>
    </row>
    <row r="1534" spans="1:13" s="17" customFormat="1" ht="12.75">
      <c r="A1534" s="14"/>
      <c r="B1534" s="226">
        <v>2741675</v>
      </c>
      <c r="C1534" s="227" t="s">
        <v>794</v>
      </c>
      <c r="D1534" s="227" t="s">
        <v>803</v>
      </c>
      <c r="E1534" s="189"/>
      <c r="F1534" s="124"/>
      <c r="G1534" s="392"/>
      <c r="H1534" s="228">
        <f t="shared" si="78"/>
        <v>10985234</v>
      </c>
      <c r="I1534" s="229">
        <f t="shared" si="79"/>
        <v>5960.163043478261</v>
      </c>
      <c r="J1534" s="91"/>
      <c r="K1534" s="230">
        <v>460</v>
      </c>
      <c r="L1534" s="231"/>
      <c r="M1534" s="230">
        <v>460</v>
      </c>
    </row>
    <row r="1535" spans="1:13" s="17" customFormat="1" ht="12.75">
      <c r="A1535" s="14"/>
      <c r="B1535" s="226">
        <v>2343000</v>
      </c>
      <c r="C1535" s="227" t="s">
        <v>794</v>
      </c>
      <c r="D1535" s="227" t="s">
        <v>804</v>
      </c>
      <c r="E1535" s="189"/>
      <c r="F1535" s="124"/>
      <c r="G1535" s="392"/>
      <c r="H1535" s="228">
        <f t="shared" si="78"/>
        <v>12225072</v>
      </c>
      <c r="I1535" s="229">
        <f t="shared" si="79"/>
        <v>4881.25</v>
      </c>
      <c r="J1535" s="91"/>
      <c r="K1535" s="230">
        <v>480</v>
      </c>
      <c r="L1535" s="231"/>
      <c r="M1535" s="230">
        <v>480</v>
      </c>
    </row>
    <row r="1536" spans="1:13" s="17" customFormat="1" ht="12.75">
      <c r="A1536" s="14"/>
      <c r="B1536" s="226">
        <v>-7561404</v>
      </c>
      <c r="C1536" s="227" t="s">
        <v>794</v>
      </c>
      <c r="D1536" s="227" t="s">
        <v>805</v>
      </c>
      <c r="E1536" s="189"/>
      <c r="F1536" s="124"/>
      <c r="G1536" s="392"/>
      <c r="H1536" s="228">
        <f t="shared" si="78"/>
        <v>18546638</v>
      </c>
      <c r="I1536" s="229">
        <f t="shared" si="79"/>
        <v>-15590.523711340205</v>
      </c>
      <c r="J1536" s="91"/>
      <c r="K1536" s="230">
        <v>485</v>
      </c>
      <c r="L1536" s="231"/>
      <c r="M1536" s="230">
        <v>485</v>
      </c>
    </row>
    <row r="1537" spans="1:13" s="17" customFormat="1" ht="12.75">
      <c r="A1537" s="14"/>
      <c r="B1537" s="226">
        <v>4313110</v>
      </c>
      <c r="C1537" s="227" t="s">
        <v>794</v>
      </c>
      <c r="D1537" s="227" t="s">
        <v>806</v>
      </c>
      <c r="E1537" s="189"/>
      <c r="F1537" s="124"/>
      <c r="G1537" s="392"/>
      <c r="H1537" s="228">
        <f>H1534-B1537</f>
        <v>6672124</v>
      </c>
      <c r="I1537" s="229">
        <f t="shared" si="79"/>
        <v>8893.01030927835</v>
      </c>
      <c r="J1537" s="91"/>
      <c r="K1537" s="230">
        <v>485</v>
      </c>
      <c r="L1537" s="231"/>
      <c r="M1537" s="230">
        <v>485</v>
      </c>
    </row>
    <row r="1538" spans="1:13" s="17" customFormat="1" ht="12.75">
      <c r="A1538" s="14"/>
      <c r="B1538" s="226">
        <f>+B1514</f>
        <v>3764545</v>
      </c>
      <c r="C1538" s="227" t="s">
        <v>794</v>
      </c>
      <c r="D1538" s="227" t="s">
        <v>807</v>
      </c>
      <c r="E1538" s="189"/>
      <c r="F1538" s="124"/>
      <c r="G1538" s="392"/>
      <c r="H1538" s="228">
        <f>H1535-B1538</f>
        <v>8460527</v>
      </c>
      <c r="I1538" s="229">
        <f t="shared" si="79"/>
        <v>8009.670212765957</v>
      </c>
      <c r="J1538" s="91"/>
      <c r="K1538" s="230">
        <v>470</v>
      </c>
      <c r="L1538" s="231"/>
      <c r="M1538" s="230">
        <v>470</v>
      </c>
    </row>
    <row r="1539" spans="1:13" s="17" customFormat="1" ht="12.75">
      <c r="A1539" s="13"/>
      <c r="B1539" s="232">
        <f>SUM(B1526:B1538)</f>
        <v>-2902133</v>
      </c>
      <c r="C1539" s="233" t="s">
        <v>794</v>
      </c>
      <c r="D1539" s="233" t="s">
        <v>825</v>
      </c>
      <c r="E1539" s="234"/>
      <c r="F1539" s="141"/>
      <c r="G1539" s="393"/>
      <c r="H1539" s="235">
        <f>H1526-B1539</f>
        <v>-18492</v>
      </c>
      <c r="I1539" s="80">
        <f t="shared" si="77"/>
        <v>-6174.751063829787</v>
      </c>
      <c r="J1539" s="236"/>
      <c r="K1539" s="237">
        <v>470</v>
      </c>
      <c r="L1539" s="237"/>
      <c r="M1539" s="237">
        <v>470</v>
      </c>
    </row>
    <row r="1540" spans="1:13" s="17" customFormat="1" ht="12.75">
      <c r="A1540" s="14"/>
      <c r="B1540" s="32"/>
      <c r="C1540" s="238"/>
      <c r="D1540" s="238"/>
      <c r="E1540" s="238"/>
      <c r="F1540" s="124"/>
      <c r="G1540" s="394"/>
      <c r="H1540" s="29"/>
      <c r="I1540" s="91"/>
      <c r="J1540" s="91"/>
      <c r="K1540" s="40"/>
      <c r="M1540" s="40"/>
    </row>
    <row r="1541" spans="2:6" ht="12.75">
      <c r="B1541" s="41"/>
      <c r="F1541" s="142"/>
    </row>
    <row r="1542" spans="1:13" s="17" customFormat="1" ht="12.75">
      <c r="A1542" s="239"/>
      <c r="B1542" s="240"/>
      <c r="C1542" s="239"/>
      <c r="D1542" s="239"/>
      <c r="E1542" s="239"/>
      <c r="F1542" s="241"/>
      <c r="G1542" s="241"/>
      <c r="H1542" s="242"/>
      <c r="I1542" s="243"/>
      <c r="J1542" s="244"/>
      <c r="K1542" s="40"/>
      <c r="M1542" s="40"/>
    </row>
    <row r="1543" spans="1:13" s="260" customFormat="1" ht="12.75">
      <c r="A1543" s="253"/>
      <c r="B1543" s="254">
        <v>1035755</v>
      </c>
      <c r="C1543" s="255" t="s">
        <v>789</v>
      </c>
      <c r="D1543" s="253" t="s">
        <v>795</v>
      </c>
      <c r="E1543" s="253"/>
      <c r="F1543" s="256"/>
      <c r="G1543" s="256"/>
      <c r="H1543" s="254">
        <f>H1542-B1543</f>
        <v>-1035755</v>
      </c>
      <c r="I1543" s="257">
        <f aca="true" t="shared" si="80" ref="I1543:I1555">+B1543/M1543</f>
        <v>2203.7340425531916</v>
      </c>
      <c r="J1543" s="258"/>
      <c r="K1543" s="258">
        <v>470</v>
      </c>
      <c r="L1543" s="258"/>
      <c r="M1543" s="259">
        <v>470</v>
      </c>
    </row>
    <row r="1544" spans="1:13" s="260" customFormat="1" ht="12.75">
      <c r="A1544" s="253"/>
      <c r="B1544" s="101">
        <v>1812055</v>
      </c>
      <c r="C1544" s="255" t="s">
        <v>789</v>
      </c>
      <c r="D1544" s="253" t="s">
        <v>796</v>
      </c>
      <c r="E1544" s="253"/>
      <c r="F1544" s="256"/>
      <c r="G1544" s="256"/>
      <c r="H1544" s="254">
        <f aca="true" t="shared" si="81" ref="H1544:H1549">H1543-B1544</f>
        <v>-2847810</v>
      </c>
      <c r="I1544" s="257">
        <f t="shared" si="80"/>
        <v>3896.8924731182797</v>
      </c>
      <c r="J1544" s="258"/>
      <c r="K1544" s="2">
        <v>465</v>
      </c>
      <c r="L1544"/>
      <c r="M1544" s="2">
        <v>465</v>
      </c>
    </row>
    <row r="1545" spans="1:13" s="260" customFormat="1" ht="12.75">
      <c r="A1545" s="253"/>
      <c r="B1545" s="101">
        <v>2353251</v>
      </c>
      <c r="C1545" s="255" t="s">
        <v>789</v>
      </c>
      <c r="D1545" s="253" t="s">
        <v>797</v>
      </c>
      <c r="E1545" s="253"/>
      <c r="F1545" s="256"/>
      <c r="G1545" s="256"/>
      <c r="H1545" s="254">
        <f t="shared" si="81"/>
        <v>-5201061</v>
      </c>
      <c r="I1545" s="257">
        <f t="shared" si="80"/>
        <v>5115.76304347826</v>
      </c>
      <c r="J1545" s="258"/>
      <c r="K1545" s="2">
        <v>460</v>
      </c>
      <c r="L1545"/>
      <c r="M1545" s="2">
        <v>460</v>
      </c>
    </row>
    <row r="1546" spans="1:13" s="260" customFormat="1" ht="12.75">
      <c r="A1546" s="253"/>
      <c r="B1546" s="101">
        <v>-22609454</v>
      </c>
      <c r="C1546" s="255" t="s">
        <v>789</v>
      </c>
      <c r="D1546" s="253" t="s">
        <v>798</v>
      </c>
      <c r="E1546" s="253"/>
      <c r="F1546" s="256"/>
      <c r="G1546" s="256"/>
      <c r="H1546" s="254">
        <f t="shared" si="81"/>
        <v>17408393</v>
      </c>
      <c r="I1546" s="257">
        <f t="shared" si="80"/>
        <v>-50243.23111111111</v>
      </c>
      <c r="J1546" s="258"/>
      <c r="K1546" s="40">
        <v>450</v>
      </c>
      <c r="L1546"/>
      <c r="M1546" s="40">
        <v>450</v>
      </c>
    </row>
    <row r="1547" spans="1:13" s="260" customFormat="1" ht="12.75">
      <c r="A1547" s="253"/>
      <c r="B1547" s="101">
        <v>3252395</v>
      </c>
      <c r="C1547" s="255" t="s">
        <v>789</v>
      </c>
      <c r="D1547" s="253" t="s">
        <v>799</v>
      </c>
      <c r="E1547" s="253"/>
      <c r="F1547" s="256"/>
      <c r="G1547" s="256"/>
      <c r="H1547" s="254">
        <f t="shared" si="81"/>
        <v>14155998</v>
      </c>
      <c r="I1547" s="257">
        <f t="shared" si="80"/>
        <v>7227.544444444445</v>
      </c>
      <c r="J1547" s="258"/>
      <c r="K1547" s="40">
        <v>450</v>
      </c>
      <c r="L1547"/>
      <c r="M1547" s="40">
        <v>450</v>
      </c>
    </row>
    <row r="1548" spans="1:256" s="260" customFormat="1" ht="12.75">
      <c r="A1548" s="253"/>
      <c r="B1548" s="101">
        <v>3007365</v>
      </c>
      <c r="C1548" s="255" t="s">
        <v>789</v>
      </c>
      <c r="D1548" s="253" t="s">
        <v>800</v>
      </c>
      <c r="E1548" s="253"/>
      <c r="F1548" s="256"/>
      <c r="G1548" s="256"/>
      <c r="H1548" s="254">
        <f t="shared" si="81"/>
        <v>11148633</v>
      </c>
      <c r="I1548" s="257">
        <f t="shared" si="80"/>
        <v>6758.123595505618</v>
      </c>
      <c r="J1548" s="258"/>
      <c r="K1548" s="40">
        <v>445</v>
      </c>
      <c r="L1548"/>
      <c r="M1548" s="40">
        <v>445</v>
      </c>
      <c r="N1548" s="251"/>
      <c r="O1548" s="251"/>
      <c r="P1548" s="251"/>
      <c r="Q1548" s="251"/>
      <c r="R1548" s="251"/>
      <c r="S1548" s="251"/>
      <c r="T1548" s="251"/>
      <c r="U1548" s="251"/>
      <c r="V1548" s="251"/>
      <c r="W1548" s="251"/>
      <c r="X1548" s="251"/>
      <c r="Y1548" s="251"/>
      <c r="Z1548" s="251"/>
      <c r="AA1548" s="251"/>
      <c r="AB1548" s="251"/>
      <c r="AC1548" s="251"/>
      <c r="AD1548" s="251"/>
      <c r="AE1548" s="251"/>
      <c r="AF1548" s="251"/>
      <c r="AG1548" s="251"/>
      <c r="AH1548" s="251"/>
      <c r="AI1548" s="251"/>
      <c r="AJ1548" s="251"/>
      <c r="AK1548" s="251"/>
      <c r="AL1548" s="251"/>
      <c r="AM1548" s="251"/>
      <c r="AN1548" s="251"/>
      <c r="AO1548" s="251"/>
      <c r="AP1548" s="251"/>
      <c r="AQ1548" s="251"/>
      <c r="AR1548" s="251"/>
      <c r="AS1548" s="251"/>
      <c r="AT1548" s="251"/>
      <c r="AU1548" s="251"/>
      <c r="AV1548" s="251"/>
      <c r="AW1548" s="251"/>
      <c r="AX1548" s="251"/>
      <c r="AY1548" s="251"/>
      <c r="AZ1548" s="251"/>
      <c r="BA1548" s="251"/>
      <c r="BB1548" s="251"/>
      <c r="BC1548" s="251"/>
      <c r="BD1548" s="251"/>
      <c r="BE1548" s="251"/>
      <c r="BF1548" s="251"/>
      <c r="BG1548" s="251"/>
      <c r="BH1548" s="251"/>
      <c r="BI1548" s="251"/>
      <c r="BJ1548" s="251"/>
      <c r="BK1548" s="251"/>
      <c r="BL1548" s="251"/>
      <c r="BM1548" s="251"/>
      <c r="BN1548" s="251"/>
      <c r="BO1548" s="251"/>
      <c r="BP1548" s="251"/>
      <c r="BQ1548" s="251"/>
      <c r="BR1548" s="251"/>
      <c r="BS1548" s="251"/>
      <c r="BT1548" s="251"/>
      <c r="BU1548" s="251"/>
      <c r="BV1548" s="251"/>
      <c r="BW1548" s="251"/>
      <c r="BX1548" s="251"/>
      <c r="BY1548" s="251"/>
      <c r="BZ1548" s="251"/>
      <c r="CA1548" s="251"/>
      <c r="CB1548" s="251"/>
      <c r="CC1548" s="251"/>
      <c r="CD1548" s="251"/>
      <c r="CE1548" s="251"/>
      <c r="CF1548" s="251"/>
      <c r="CG1548" s="251"/>
      <c r="CH1548" s="251"/>
      <c r="CI1548" s="251"/>
      <c r="CJ1548" s="251"/>
      <c r="CK1548" s="251"/>
      <c r="CL1548" s="251"/>
      <c r="CM1548" s="251"/>
      <c r="CN1548" s="251"/>
      <c r="CO1548" s="251"/>
      <c r="CP1548" s="251"/>
      <c r="CQ1548" s="251"/>
      <c r="CR1548" s="251"/>
      <c r="CS1548" s="251"/>
      <c r="CT1548" s="251"/>
      <c r="CU1548" s="251"/>
      <c r="CV1548" s="251"/>
      <c r="CW1548" s="251"/>
      <c r="CX1548" s="251"/>
      <c r="CY1548" s="251"/>
      <c r="CZ1548" s="251"/>
      <c r="DA1548" s="251"/>
      <c r="DB1548" s="251"/>
      <c r="DC1548" s="251"/>
      <c r="DD1548" s="251"/>
      <c r="DE1548" s="251"/>
      <c r="DF1548" s="251"/>
      <c r="DG1548" s="251"/>
      <c r="DH1548" s="251"/>
      <c r="DI1548" s="251"/>
      <c r="DJ1548" s="251"/>
      <c r="DK1548" s="251"/>
      <c r="DL1548" s="251"/>
      <c r="DM1548" s="251"/>
      <c r="DN1548" s="251"/>
      <c r="DO1548" s="251"/>
      <c r="DP1548" s="251"/>
      <c r="DQ1548" s="251"/>
      <c r="DR1548" s="251"/>
      <c r="DS1548" s="251"/>
      <c r="DT1548" s="251"/>
      <c r="DU1548" s="251"/>
      <c r="DV1548" s="251"/>
      <c r="DW1548" s="251"/>
      <c r="DX1548" s="251"/>
      <c r="DY1548" s="251"/>
      <c r="DZ1548" s="251"/>
      <c r="EA1548" s="251"/>
      <c r="EB1548" s="251"/>
      <c r="EC1548" s="251"/>
      <c r="ED1548" s="251"/>
      <c r="EE1548" s="251"/>
      <c r="EF1548" s="251"/>
      <c r="EG1548" s="251"/>
      <c r="EH1548" s="251"/>
      <c r="EI1548" s="251"/>
      <c r="EJ1548" s="251"/>
      <c r="EK1548" s="251"/>
      <c r="EL1548" s="251"/>
      <c r="EM1548" s="251"/>
      <c r="EN1548" s="251"/>
      <c r="EO1548" s="251"/>
      <c r="EP1548" s="251"/>
      <c r="EQ1548" s="251"/>
      <c r="ER1548" s="251"/>
      <c r="ES1548" s="251"/>
      <c r="ET1548" s="251"/>
      <c r="EU1548" s="251"/>
      <c r="EV1548" s="251"/>
      <c r="EW1548" s="251"/>
      <c r="EX1548" s="251"/>
      <c r="EY1548" s="251"/>
      <c r="EZ1548" s="251"/>
      <c r="FA1548" s="251"/>
      <c r="FB1548" s="251"/>
      <c r="FC1548" s="251"/>
      <c r="FD1548" s="251"/>
      <c r="FE1548" s="251"/>
      <c r="FF1548" s="251"/>
      <c r="FG1548" s="251"/>
      <c r="FH1548" s="251"/>
      <c r="FI1548" s="251"/>
      <c r="FJ1548" s="251"/>
      <c r="FK1548" s="251"/>
      <c r="FL1548" s="251"/>
      <c r="FM1548" s="251"/>
      <c r="FN1548" s="251"/>
      <c r="FO1548" s="251"/>
      <c r="FP1548" s="251"/>
      <c r="FQ1548" s="251"/>
      <c r="FR1548" s="251"/>
      <c r="FS1548" s="251"/>
      <c r="FT1548" s="251"/>
      <c r="FU1548" s="251"/>
      <c r="FV1548" s="251"/>
      <c r="FW1548" s="251"/>
      <c r="FX1548" s="251"/>
      <c r="FY1548" s="251"/>
      <c r="FZ1548" s="251"/>
      <c r="GA1548" s="251"/>
      <c r="GB1548" s="251"/>
      <c r="GC1548" s="251"/>
      <c r="GD1548" s="251"/>
      <c r="GE1548" s="251"/>
      <c r="GF1548" s="251"/>
      <c r="GG1548" s="251"/>
      <c r="GH1548" s="251"/>
      <c r="GI1548" s="251"/>
      <c r="GJ1548" s="251"/>
      <c r="GK1548" s="251"/>
      <c r="GL1548" s="251"/>
      <c r="GM1548" s="251"/>
      <c r="GN1548" s="251"/>
      <c r="GO1548" s="251"/>
      <c r="GP1548" s="251"/>
      <c r="GQ1548" s="251"/>
      <c r="GR1548" s="251"/>
      <c r="GS1548" s="251"/>
      <c r="GT1548" s="251"/>
      <c r="GU1548" s="251"/>
      <c r="GV1548" s="251"/>
      <c r="GW1548" s="251"/>
      <c r="GX1548" s="251"/>
      <c r="GY1548" s="251"/>
      <c r="GZ1548" s="251"/>
      <c r="HA1548" s="251"/>
      <c r="HB1548" s="251"/>
      <c r="HC1548" s="251"/>
      <c r="HD1548" s="251"/>
      <c r="HE1548" s="251"/>
      <c r="HF1548" s="251"/>
      <c r="HG1548" s="251"/>
      <c r="HH1548" s="251"/>
      <c r="HI1548" s="251"/>
      <c r="HJ1548" s="251"/>
      <c r="HK1548" s="251"/>
      <c r="HL1548" s="251"/>
      <c r="HM1548" s="251"/>
      <c r="HN1548" s="251"/>
      <c r="HO1548" s="251"/>
      <c r="HP1548" s="251"/>
      <c r="HQ1548" s="251"/>
      <c r="HR1548" s="251"/>
      <c r="HS1548" s="251"/>
      <c r="HT1548" s="251"/>
      <c r="HU1548" s="251"/>
      <c r="HV1548" s="251"/>
      <c r="HW1548" s="251"/>
      <c r="HX1548" s="251"/>
      <c r="HY1548" s="251"/>
      <c r="HZ1548" s="251"/>
      <c r="IA1548" s="251"/>
      <c r="IB1548" s="251"/>
      <c r="IC1548" s="251"/>
      <c r="ID1548" s="251"/>
      <c r="IE1548" s="251"/>
      <c r="IF1548" s="251"/>
      <c r="IG1548" s="251"/>
      <c r="IH1548" s="251"/>
      <c r="II1548" s="251"/>
      <c r="IJ1548" s="251"/>
      <c r="IK1548" s="251"/>
      <c r="IL1548" s="251"/>
      <c r="IM1548" s="251"/>
      <c r="IN1548" s="251"/>
      <c r="IO1548" s="251"/>
      <c r="IP1548" s="251"/>
      <c r="IQ1548" s="251"/>
      <c r="IR1548" s="251"/>
      <c r="IS1548" s="251"/>
      <c r="IT1548" s="251"/>
      <c r="IU1548" s="251"/>
      <c r="IV1548" s="251"/>
    </row>
    <row r="1549" spans="1:256" s="260" customFormat="1" ht="12.75">
      <c r="A1549" s="253"/>
      <c r="B1549" s="101">
        <v>2874395</v>
      </c>
      <c r="C1549" s="255" t="s">
        <v>789</v>
      </c>
      <c r="D1549" s="253" t="s">
        <v>801</v>
      </c>
      <c r="E1549" s="253"/>
      <c r="F1549" s="256"/>
      <c r="G1549" s="256"/>
      <c r="H1549" s="254">
        <f t="shared" si="81"/>
        <v>8274238</v>
      </c>
      <c r="I1549" s="257">
        <f aca="true" t="shared" si="82" ref="I1549:I1554">+B1549/M1549</f>
        <v>6532.715909090909</v>
      </c>
      <c r="J1549" s="258"/>
      <c r="K1549" s="40">
        <v>440</v>
      </c>
      <c r="L1549"/>
      <c r="M1549" s="40">
        <v>440</v>
      </c>
      <c r="N1549" s="251"/>
      <c r="O1549" s="251"/>
      <c r="P1549" s="251"/>
      <c r="Q1549" s="251"/>
      <c r="R1549" s="251"/>
      <c r="S1549" s="251"/>
      <c r="T1549" s="251"/>
      <c r="U1549" s="251"/>
      <c r="V1549" s="251"/>
      <c r="W1549" s="251"/>
      <c r="X1549" s="251"/>
      <c r="Y1549" s="251"/>
      <c r="Z1549" s="251"/>
      <c r="AA1549" s="251"/>
      <c r="AB1549" s="251"/>
      <c r="AC1549" s="251"/>
      <c r="AD1549" s="251"/>
      <c r="AE1549" s="251"/>
      <c r="AF1549" s="251"/>
      <c r="AG1549" s="251"/>
      <c r="AH1549" s="251"/>
      <c r="AI1549" s="251"/>
      <c r="AJ1549" s="251"/>
      <c r="AK1549" s="251"/>
      <c r="AL1549" s="251"/>
      <c r="AM1549" s="251"/>
      <c r="AN1549" s="251"/>
      <c r="AO1549" s="251"/>
      <c r="AP1549" s="251"/>
      <c r="AQ1549" s="251"/>
      <c r="AR1549" s="251"/>
      <c r="AS1549" s="251"/>
      <c r="AT1549" s="251"/>
      <c r="AU1549" s="251"/>
      <c r="AV1549" s="251"/>
      <c r="AW1549" s="251"/>
      <c r="AX1549" s="251"/>
      <c r="AY1549" s="251"/>
      <c r="AZ1549" s="251"/>
      <c r="BA1549" s="251"/>
      <c r="BB1549" s="251"/>
      <c r="BC1549" s="251"/>
      <c r="BD1549" s="251"/>
      <c r="BE1549" s="251"/>
      <c r="BF1549" s="251"/>
      <c r="BG1549" s="251"/>
      <c r="BH1549" s="251"/>
      <c r="BI1549" s="251"/>
      <c r="BJ1549" s="251"/>
      <c r="BK1549" s="251"/>
      <c r="BL1549" s="251"/>
      <c r="BM1549" s="251"/>
      <c r="BN1549" s="251"/>
      <c r="BO1549" s="251"/>
      <c r="BP1549" s="251"/>
      <c r="BQ1549" s="251"/>
      <c r="BR1549" s="251"/>
      <c r="BS1549" s="251"/>
      <c r="BT1549" s="251"/>
      <c r="BU1549" s="251"/>
      <c r="BV1549" s="251"/>
      <c r="BW1549" s="251"/>
      <c r="BX1549" s="251"/>
      <c r="BY1549" s="251"/>
      <c r="BZ1549" s="251"/>
      <c r="CA1549" s="251"/>
      <c r="CB1549" s="251"/>
      <c r="CC1549" s="251"/>
      <c r="CD1549" s="251"/>
      <c r="CE1549" s="251"/>
      <c r="CF1549" s="251"/>
      <c r="CG1549" s="251"/>
      <c r="CH1549" s="251"/>
      <c r="CI1549" s="251"/>
      <c r="CJ1549" s="251"/>
      <c r="CK1549" s="251"/>
      <c r="CL1549" s="251"/>
      <c r="CM1549" s="251"/>
      <c r="CN1549" s="251"/>
      <c r="CO1549" s="251"/>
      <c r="CP1549" s="251"/>
      <c r="CQ1549" s="251"/>
      <c r="CR1549" s="251"/>
      <c r="CS1549" s="251"/>
      <c r="CT1549" s="251"/>
      <c r="CU1549" s="251"/>
      <c r="CV1549" s="251"/>
      <c r="CW1549" s="251"/>
      <c r="CX1549" s="251"/>
      <c r="CY1549" s="251"/>
      <c r="CZ1549" s="251"/>
      <c r="DA1549" s="251"/>
      <c r="DB1549" s="251"/>
      <c r="DC1549" s="251"/>
      <c r="DD1549" s="251"/>
      <c r="DE1549" s="251"/>
      <c r="DF1549" s="251"/>
      <c r="DG1549" s="251"/>
      <c r="DH1549" s="251"/>
      <c r="DI1549" s="251"/>
      <c r="DJ1549" s="251"/>
      <c r="DK1549" s="251"/>
      <c r="DL1549" s="251"/>
      <c r="DM1549" s="251"/>
      <c r="DN1549" s="251"/>
      <c r="DO1549" s="251"/>
      <c r="DP1549" s="251"/>
      <c r="DQ1549" s="251"/>
      <c r="DR1549" s="251"/>
      <c r="DS1549" s="251"/>
      <c r="DT1549" s="251"/>
      <c r="DU1549" s="251"/>
      <c r="DV1549" s="251"/>
      <c r="DW1549" s="251"/>
      <c r="DX1549" s="251"/>
      <c r="DY1549" s="251"/>
      <c r="DZ1549" s="251"/>
      <c r="EA1549" s="251"/>
      <c r="EB1549" s="251"/>
      <c r="EC1549" s="251"/>
      <c r="ED1549" s="251"/>
      <c r="EE1549" s="251"/>
      <c r="EF1549" s="251"/>
      <c r="EG1549" s="251"/>
      <c r="EH1549" s="251"/>
      <c r="EI1549" s="251"/>
      <c r="EJ1549" s="251"/>
      <c r="EK1549" s="251"/>
      <c r="EL1549" s="251"/>
      <c r="EM1549" s="251"/>
      <c r="EN1549" s="251"/>
      <c r="EO1549" s="251"/>
      <c r="EP1549" s="251"/>
      <c r="EQ1549" s="251"/>
      <c r="ER1549" s="251"/>
      <c r="ES1549" s="251"/>
      <c r="ET1549" s="251"/>
      <c r="EU1549" s="251"/>
      <c r="EV1549" s="251"/>
      <c r="EW1549" s="251"/>
      <c r="EX1549" s="251"/>
      <c r="EY1549" s="251"/>
      <c r="EZ1549" s="251"/>
      <c r="FA1549" s="251"/>
      <c r="FB1549" s="251"/>
      <c r="FC1549" s="251"/>
      <c r="FD1549" s="251"/>
      <c r="FE1549" s="251"/>
      <c r="FF1549" s="251"/>
      <c r="FG1549" s="251"/>
      <c r="FH1549" s="251"/>
      <c r="FI1549" s="251"/>
      <c r="FJ1549" s="251"/>
      <c r="FK1549" s="251"/>
      <c r="FL1549" s="251"/>
      <c r="FM1549" s="251"/>
      <c r="FN1549" s="251"/>
      <c r="FO1549" s="251"/>
      <c r="FP1549" s="251"/>
      <c r="FQ1549" s="251"/>
      <c r="FR1549" s="251"/>
      <c r="FS1549" s="251"/>
      <c r="FT1549" s="251"/>
      <c r="FU1549" s="251"/>
      <c r="FV1549" s="251"/>
      <c r="FW1549" s="251"/>
      <c r="FX1549" s="251"/>
      <c r="FY1549" s="251"/>
      <c r="FZ1549" s="251"/>
      <c r="GA1549" s="251"/>
      <c r="GB1549" s="251"/>
      <c r="GC1549" s="251"/>
      <c r="GD1549" s="251"/>
      <c r="GE1549" s="251"/>
      <c r="GF1549" s="251"/>
      <c r="GG1549" s="251"/>
      <c r="GH1549" s="251"/>
      <c r="GI1549" s="251"/>
      <c r="GJ1549" s="251"/>
      <c r="GK1549" s="251"/>
      <c r="GL1549" s="251"/>
      <c r="GM1549" s="251"/>
      <c r="GN1549" s="251"/>
      <c r="GO1549" s="251"/>
      <c r="GP1549" s="251"/>
      <c r="GQ1549" s="251"/>
      <c r="GR1549" s="251"/>
      <c r="GS1549" s="251"/>
      <c r="GT1549" s="251"/>
      <c r="GU1549" s="251"/>
      <c r="GV1549" s="251"/>
      <c r="GW1549" s="251"/>
      <c r="GX1549" s="251"/>
      <c r="GY1549" s="251"/>
      <c r="GZ1549" s="251"/>
      <c r="HA1549" s="251"/>
      <c r="HB1549" s="251"/>
      <c r="HC1549" s="251"/>
      <c r="HD1549" s="251"/>
      <c r="HE1549" s="251"/>
      <c r="HF1549" s="251"/>
      <c r="HG1549" s="251"/>
      <c r="HH1549" s="251"/>
      <c r="HI1549" s="251"/>
      <c r="HJ1549" s="251"/>
      <c r="HK1549" s="251"/>
      <c r="HL1549" s="251"/>
      <c r="HM1549" s="251"/>
      <c r="HN1549" s="251"/>
      <c r="HO1549" s="251"/>
      <c r="HP1549" s="251"/>
      <c r="HQ1549" s="251"/>
      <c r="HR1549" s="251"/>
      <c r="HS1549" s="251"/>
      <c r="HT1549" s="251"/>
      <c r="HU1549" s="251"/>
      <c r="HV1549" s="251"/>
      <c r="HW1549" s="251"/>
      <c r="HX1549" s="251"/>
      <c r="HY1549" s="251"/>
      <c r="HZ1549" s="251"/>
      <c r="IA1549" s="251"/>
      <c r="IB1549" s="251"/>
      <c r="IC1549" s="251"/>
      <c r="ID1549" s="251"/>
      <c r="IE1549" s="251"/>
      <c r="IF1549" s="251"/>
      <c r="IG1549" s="251"/>
      <c r="IH1549" s="251"/>
      <c r="II1549" s="251"/>
      <c r="IJ1549" s="251"/>
      <c r="IK1549" s="251"/>
      <c r="IL1549" s="251"/>
      <c r="IM1549" s="251"/>
      <c r="IN1549" s="251"/>
      <c r="IO1549" s="251"/>
      <c r="IP1549" s="251"/>
      <c r="IQ1549" s="251"/>
      <c r="IR1549" s="251"/>
      <c r="IS1549" s="251"/>
      <c r="IT1549" s="251"/>
      <c r="IU1549" s="251"/>
      <c r="IV1549" s="251"/>
    </row>
    <row r="1550" spans="1:256" s="260" customFormat="1" ht="12.75">
      <c r="A1550" s="253"/>
      <c r="B1550" s="101">
        <v>2566520</v>
      </c>
      <c r="C1550" s="255" t="s">
        <v>789</v>
      </c>
      <c r="D1550" s="253" t="s">
        <v>802</v>
      </c>
      <c r="E1550" s="253"/>
      <c r="F1550" s="256"/>
      <c r="G1550" s="256"/>
      <c r="H1550" s="254">
        <f>H1549-B1550</f>
        <v>5707718</v>
      </c>
      <c r="I1550" s="257">
        <f t="shared" si="82"/>
        <v>5703.377777777778</v>
      </c>
      <c r="J1550" s="258"/>
      <c r="K1550" s="40">
        <v>450</v>
      </c>
      <c r="L1550" s="17"/>
      <c r="M1550" s="40">
        <v>450</v>
      </c>
      <c r="N1550" s="251"/>
      <c r="O1550" s="251"/>
      <c r="P1550" s="251"/>
      <c r="Q1550" s="251"/>
      <c r="R1550" s="251"/>
      <c r="S1550" s="251"/>
      <c r="T1550" s="251"/>
      <c r="U1550" s="251"/>
      <c r="V1550" s="251"/>
      <c r="W1550" s="251"/>
      <c r="X1550" s="251"/>
      <c r="Y1550" s="251"/>
      <c r="Z1550" s="251"/>
      <c r="AA1550" s="251"/>
      <c r="AB1550" s="251"/>
      <c r="AC1550" s="251"/>
      <c r="AD1550" s="251"/>
      <c r="AE1550" s="251"/>
      <c r="AF1550" s="251"/>
      <c r="AG1550" s="251"/>
      <c r="AH1550" s="251"/>
      <c r="AI1550" s="251"/>
      <c r="AJ1550" s="251"/>
      <c r="AK1550" s="251"/>
      <c r="AL1550" s="251"/>
      <c r="AM1550" s="251"/>
      <c r="AN1550" s="251"/>
      <c r="AO1550" s="251"/>
      <c r="AP1550" s="251"/>
      <c r="AQ1550" s="251"/>
      <c r="AR1550" s="251"/>
      <c r="AS1550" s="251"/>
      <c r="AT1550" s="251"/>
      <c r="AU1550" s="251"/>
      <c r="AV1550" s="251"/>
      <c r="AW1550" s="251"/>
      <c r="AX1550" s="251"/>
      <c r="AY1550" s="251"/>
      <c r="AZ1550" s="251"/>
      <c r="BA1550" s="251"/>
      <c r="BB1550" s="251"/>
      <c r="BC1550" s="251"/>
      <c r="BD1550" s="251"/>
      <c r="BE1550" s="251"/>
      <c r="BF1550" s="251"/>
      <c r="BG1550" s="251"/>
      <c r="BH1550" s="251"/>
      <c r="BI1550" s="251"/>
      <c r="BJ1550" s="251"/>
      <c r="BK1550" s="251"/>
      <c r="BL1550" s="251"/>
      <c r="BM1550" s="251"/>
      <c r="BN1550" s="251"/>
      <c r="BO1550" s="251"/>
      <c r="BP1550" s="251"/>
      <c r="BQ1550" s="251"/>
      <c r="BR1550" s="251"/>
      <c r="BS1550" s="251"/>
      <c r="BT1550" s="251"/>
      <c r="BU1550" s="251"/>
      <c r="BV1550" s="251"/>
      <c r="BW1550" s="251"/>
      <c r="BX1550" s="251"/>
      <c r="BY1550" s="251"/>
      <c r="BZ1550" s="251"/>
      <c r="CA1550" s="251"/>
      <c r="CB1550" s="251"/>
      <c r="CC1550" s="251"/>
      <c r="CD1550" s="251"/>
      <c r="CE1550" s="251"/>
      <c r="CF1550" s="251"/>
      <c r="CG1550" s="251"/>
      <c r="CH1550" s="251"/>
      <c r="CI1550" s="251"/>
      <c r="CJ1550" s="251"/>
      <c r="CK1550" s="251"/>
      <c r="CL1550" s="251"/>
      <c r="CM1550" s="251"/>
      <c r="CN1550" s="251"/>
      <c r="CO1550" s="251"/>
      <c r="CP1550" s="251"/>
      <c r="CQ1550" s="251"/>
      <c r="CR1550" s="251"/>
      <c r="CS1550" s="251"/>
      <c r="CT1550" s="251"/>
      <c r="CU1550" s="251"/>
      <c r="CV1550" s="251"/>
      <c r="CW1550" s="251"/>
      <c r="CX1550" s="251"/>
      <c r="CY1550" s="251"/>
      <c r="CZ1550" s="251"/>
      <c r="DA1550" s="251"/>
      <c r="DB1550" s="251"/>
      <c r="DC1550" s="251"/>
      <c r="DD1550" s="251"/>
      <c r="DE1550" s="251"/>
      <c r="DF1550" s="251"/>
      <c r="DG1550" s="251"/>
      <c r="DH1550" s="251"/>
      <c r="DI1550" s="251"/>
      <c r="DJ1550" s="251"/>
      <c r="DK1550" s="251"/>
      <c r="DL1550" s="251"/>
      <c r="DM1550" s="251"/>
      <c r="DN1550" s="251"/>
      <c r="DO1550" s="251"/>
      <c r="DP1550" s="251"/>
      <c r="DQ1550" s="251"/>
      <c r="DR1550" s="251"/>
      <c r="DS1550" s="251"/>
      <c r="DT1550" s="251"/>
      <c r="DU1550" s="251"/>
      <c r="DV1550" s="251"/>
      <c r="DW1550" s="251"/>
      <c r="DX1550" s="251"/>
      <c r="DY1550" s="251"/>
      <c r="DZ1550" s="251"/>
      <c r="EA1550" s="251"/>
      <c r="EB1550" s="251"/>
      <c r="EC1550" s="251"/>
      <c r="ED1550" s="251"/>
      <c r="EE1550" s="251"/>
      <c r="EF1550" s="251"/>
      <c r="EG1550" s="251"/>
      <c r="EH1550" s="251"/>
      <c r="EI1550" s="251"/>
      <c r="EJ1550" s="251"/>
      <c r="EK1550" s="251"/>
      <c r="EL1550" s="251"/>
      <c r="EM1550" s="251"/>
      <c r="EN1550" s="251"/>
      <c r="EO1550" s="251"/>
      <c r="EP1550" s="251"/>
      <c r="EQ1550" s="251"/>
      <c r="ER1550" s="251"/>
      <c r="ES1550" s="251"/>
      <c r="ET1550" s="251"/>
      <c r="EU1550" s="251"/>
      <c r="EV1550" s="251"/>
      <c r="EW1550" s="251"/>
      <c r="EX1550" s="251"/>
      <c r="EY1550" s="251"/>
      <c r="EZ1550" s="251"/>
      <c r="FA1550" s="251"/>
      <c r="FB1550" s="251"/>
      <c r="FC1550" s="251"/>
      <c r="FD1550" s="251"/>
      <c r="FE1550" s="251"/>
      <c r="FF1550" s="251"/>
      <c r="FG1550" s="251"/>
      <c r="FH1550" s="251"/>
      <c r="FI1550" s="251"/>
      <c r="FJ1550" s="251"/>
      <c r="FK1550" s="251"/>
      <c r="FL1550" s="251"/>
      <c r="FM1550" s="251"/>
      <c r="FN1550" s="251"/>
      <c r="FO1550" s="251"/>
      <c r="FP1550" s="251"/>
      <c r="FQ1550" s="251"/>
      <c r="FR1550" s="251"/>
      <c r="FS1550" s="251"/>
      <c r="FT1550" s="251"/>
      <c r="FU1550" s="251"/>
      <c r="FV1550" s="251"/>
      <c r="FW1550" s="251"/>
      <c r="FX1550" s="251"/>
      <c r="FY1550" s="251"/>
      <c r="FZ1550" s="251"/>
      <c r="GA1550" s="251"/>
      <c r="GB1550" s="251"/>
      <c r="GC1550" s="251"/>
      <c r="GD1550" s="251"/>
      <c r="GE1550" s="251"/>
      <c r="GF1550" s="251"/>
      <c r="GG1550" s="251"/>
      <c r="GH1550" s="251"/>
      <c r="GI1550" s="251"/>
      <c r="GJ1550" s="251"/>
      <c r="GK1550" s="251"/>
      <c r="GL1550" s="251"/>
      <c r="GM1550" s="251"/>
      <c r="GN1550" s="251"/>
      <c r="GO1550" s="251"/>
      <c r="GP1550" s="251"/>
      <c r="GQ1550" s="251"/>
      <c r="GR1550" s="251"/>
      <c r="GS1550" s="251"/>
      <c r="GT1550" s="251"/>
      <c r="GU1550" s="251"/>
      <c r="GV1550" s="251"/>
      <c r="GW1550" s="251"/>
      <c r="GX1550" s="251"/>
      <c r="GY1550" s="251"/>
      <c r="GZ1550" s="251"/>
      <c r="HA1550" s="251"/>
      <c r="HB1550" s="251"/>
      <c r="HC1550" s="251"/>
      <c r="HD1550" s="251"/>
      <c r="HE1550" s="251"/>
      <c r="HF1550" s="251"/>
      <c r="HG1550" s="251"/>
      <c r="HH1550" s="251"/>
      <c r="HI1550" s="251"/>
      <c r="HJ1550" s="251"/>
      <c r="HK1550" s="251"/>
      <c r="HL1550" s="251"/>
      <c r="HM1550" s="251"/>
      <c r="HN1550" s="251"/>
      <c r="HO1550" s="251"/>
      <c r="HP1550" s="251"/>
      <c r="HQ1550" s="251"/>
      <c r="HR1550" s="251"/>
      <c r="HS1550" s="251"/>
      <c r="HT1550" s="251"/>
      <c r="HU1550" s="251"/>
      <c r="HV1550" s="251"/>
      <c r="HW1550" s="251"/>
      <c r="HX1550" s="251"/>
      <c r="HY1550" s="251"/>
      <c r="HZ1550" s="251"/>
      <c r="IA1550" s="251"/>
      <c r="IB1550" s="251"/>
      <c r="IC1550" s="251"/>
      <c r="ID1550" s="251"/>
      <c r="IE1550" s="251"/>
      <c r="IF1550" s="251"/>
      <c r="IG1550" s="251"/>
      <c r="IH1550" s="251"/>
      <c r="II1550" s="251"/>
      <c r="IJ1550" s="251"/>
      <c r="IK1550" s="251"/>
      <c r="IL1550" s="251"/>
      <c r="IM1550" s="251"/>
      <c r="IN1550" s="251"/>
      <c r="IO1550" s="251"/>
      <c r="IP1550" s="251"/>
      <c r="IQ1550" s="251"/>
      <c r="IR1550" s="251"/>
      <c r="IS1550" s="251"/>
      <c r="IT1550" s="251"/>
      <c r="IU1550" s="251"/>
      <c r="IV1550" s="251"/>
    </row>
    <row r="1551" spans="1:256" s="260" customFormat="1" ht="12.75">
      <c r="A1551" s="253"/>
      <c r="B1551" s="101">
        <v>1962215</v>
      </c>
      <c r="C1551" s="255" t="s">
        <v>789</v>
      </c>
      <c r="D1551" s="253" t="s">
        <v>808</v>
      </c>
      <c r="E1551" s="253"/>
      <c r="F1551" s="256"/>
      <c r="G1551" s="256"/>
      <c r="H1551" s="254">
        <f>H1550-B1551</f>
        <v>3745503</v>
      </c>
      <c r="I1551" s="257">
        <f t="shared" si="82"/>
        <v>4265.684782608696</v>
      </c>
      <c r="J1551" s="258"/>
      <c r="K1551" s="230">
        <v>460</v>
      </c>
      <c r="L1551" s="231"/>
      <c r="M1551" s="230">
        <v>460</v>
      </c>
      <c r="N1551" s="251"/>
      <c r="O1551" s="251"/>
      <c r="P1551" s="251"/>
      <c r="Q1551" s="251"/>
      <c r="R1551" s="251"/>
      <c r="S1551" s="251"/>
      <c r="T1551" s="251"/>
      <c r="U1551" s="251"/>
      <c r="V1551" s="251"/>
      <c r="W1551" s="251"/>
      <c r="X1551" s="251"/>
      <c r="Y1551" s="251"/>
      <c r="Z1551" s="251"/>
      <c r="AA1551" s="251"/>
      <c r="AB1551" s="251"/>
      <c r="AC1551" s="251"/>
      <c r="AD1551" s="251"/>
      <c r="AE1551" s="251"/>
      <c r="AF1551" s="251"/>
      <c r="AG1551" s="251"/>
      <c r="AH1551" s="251"/>
      <c r="AI1551" s="251"/>
      <c r="AJ1551" s="251"/>
      <c r="AK1551" s="251"/>
      <c r="AL1551" s="251"/>
      <c r="AM1551" s="251"/>
      <c r="AN1551" s="251"/>
      <c r="AO1551" s="251"/>
      <c r="AP1551" s="251"/>
      <c r="AQ1551" s="251"/>
      <c r="AR1551" s="251"/>
      <c r="AS1551" s="251"/>
      <c r="AT1551" s="251"/>
      <c r="AU1551" s="251"/>
      <c r="AV1551" s="251"/>
      <c r="AW1551" s="251"/>
      <c r="AX1551" s="251"/>
      <c r="AY1551" s="251"/>
      <c r="AZ1551" s="251"/>
      <c r="BA1551" s="251"/>
      <c r="BB1551" s="251"/>
      <c r="BC1551" s="251"/>
      <c r="BD1551" s="251"/>
      <c r="BE1551" s="251"/>
      <c r="BF1551" s="251"/>
      <c r="BG1551" s="251"/>
      <c r="BH1551" s="251"/>
      <c r="BI1551" s="251"/>
      <c r="BJ1551" s="251"/>
      <c r="BK1551" s="251"/>
      <c r="BL1551" s="251"/>
      <c r="BM1551" s="251"/>
      <c r="BN1551" s="251"/>
      <c r="BO1551" s="251"/>
      <c r="BP1551" s="251"/>
      <c r="BQ1551" s="251"/>
      <c r="BR1551" s="251"/>
      <c r="BS1551" s="251"/>
      <c r="BT1551" s="251"/>
      <c r="BU1551" s="251"/>
      <c r="BV1551" s="251"/>
      <c r="BW1551" s="251"/>
      <c r="BX1551" s="251"/>
      <c r="BY1551" s="251"/>
      <c r="BZ1551" s="251"/>
      <c r="CA1551" s="251"/>
      <c r="CB1551" s="251"/>
      <c r="CC1551" s="251"/>
      <c r="CD1551" s="251"/>
      <c r="CE1551" s="251"/>
      <c r="CF1551" s="251"/>
      <c r="CG1551" s="251"/>
      <c r="CH1551" s="251"/>
      <c r="CI1551" s="251"/>
      <c r="CJ1551" s="251"/>
      <c r="CK1551" s="251"/>
      <c r="CL1551" s="251"/>
      <c r="CM1551" s="251"/>
      <c r="CN1551" s="251"/>
      <c r="CO1551" s="251"/>
      <c r="CP1551" s="251"/>
      <c r="CQ1551" s="251"/>
      <c r="CR1551" s="251"/>
      <c r="CS1551" s="251"/>
      <c r="CT1551" s="251"/>
      <c r="CU1551" s="251"/>
      <c r="CV1551" s="251"/>
      <c r="CW1551" s="251"/>
      <c r="CX1551" s="251"/>
      <c r="CY1551" s="251"/>
      <c r="CZ1551" s="251"/>
      <c r="DA1551" s="251"/>
      <c r="DB1551" s="251"/>
      <c r="DC1551" s="251"/>
      <c r="DD1551" s="251"/>
      <c r="DE1551" s="251"/>
      <c r="DF1551" s="251"/>
      <c r="DG1551" s="251"/>
      <c r="DH1551" s="251"/>
      <c r="DI1551" s="251"/>
      <c r="DJ1551" s="251"/>
      <c r="DK1551" s="251"/>
      <c r="DL1551" s="251"/>
      <c r="DM1551" s="251"/>
      <c r="DN1551" s="251"/>
      <c r="DO1551" s="251"/>
      <c r="DP1551" s="251"/>
      <c r="DQ1551" s="251"/>
      <c r="DR1551" s="251"/>
      <c r="DS1551" s="251"/>
      <c r="DT1551" s="251"/>
      <c r="DU1551" s="251"/>
      <c r="DV1551" s="251"/>
      <c r="DW1551" s="251"/>
      <c r="DX1551" s="251"/>
      <c r="DY1551" s="251"/>
      <c r="DZ1551" s="251"/>
      <c r="EA1551" s="251"/>
      <c r="EB1551" s="251"/>
      <c r="EC1551" s="251"/>
      <c r="ED1551" s="251"/>
      <c r="EE1551" s="251"/>
      <c r="EF1551" s="251"/>
      <c r="EG1551" s="251"/>
      <c r="EH1551" s="251"/>
      <c r="EI1551" s="251"/>
      <c r="EJ1551" s="251"/>
      <c r="EK1551" s="251"/>
      <c r="EL1551" s="251"/>
      <c r="EM1551" s="251"/>
      <c r="EN1551" s="251"/>
      <c r="EO1551" s="251"/>
      <c r="EP1551" s="251"/>
      <c r="EQ1551" s="251"/>
      <c r="ER1551" s="251"/>
      <c r="ES1551" s="251"/>
      <c r="ET1551" s="251"/>
      <c r="EU1551" s="251"/>
      <c r="EV1551" s="251"/>
      <c r="EW1551" s="251"/>
      <c r="EX1551" s="251"/>
      <c r="EY1551" s="251"/>
      <c r="EZ1551" s="251"/>
      <c r="FA1551" s="251"/>
      <c r="FB1551" s="251"/>
      <c r="FC1551" s="251"/>
      <c r="FD1551" s="251"/>
      <c r="FE1551" s="251"/>
      <c r="FF1551" s="251"/>
      <c r="FG1551" s="251"/>
      <c r="FH1551" s="251"/>
      <c r="FI1551" s="251"/>
      <c r="FJ1551" s="251"/>
      <c r="FK1551" s="251"/>
      <c r="FL1551" s="251"/>
      <c r="FM1551" s="251"/>
      <c r="FN1551" s="251"/>
      <c r="FO1551" s="251"/>
      <c r="FP1551" s="251"/>
      <c r="FQ1551" s="251"/>
      <c r="FR1551" s="251"/>
      <c r="FS1551" s="251"/>
      <c r="FT1551" s="251"/>
      <c r="FU1551" s="251"/>
      <c r="FV1551" s="251"/>
      <c r="FW1551" s="251"/>
      <c r="FX1551" s="251"/>
      <c r="FY1551" s="251"/>
      <c r="FZ1551" s="251"/>
      <c r="GA1551" s="251"/>
      <c r="GB1551" s="251"/>
      <c r="GC1551" s="251"/>
      <c r="GD1551" s="251"/>
      <c r="GE1551" s="251"/>
      <c r="GF1551" s="251"/>
      <c r="GG1551" s="251"/>
      <c r="GH1551" s="251"/>
      <c r="GI1551" s="251"/>
      <c r="GJ1551" s="251"/>
      <c r="GK1551" s="251"/>
      <c r="GL1551" s="251"/>
      <c r="GM1551" s="251"/>
      <c r="GN1551" s="251"/>
      <c r="GO1551" s="251"/>
      <c r="GP1551" s="251"/>
      <c r="GQ1551" s="251"/>
      <c r="GR1551" s="251"/>
      <c r="GS1551" s="251"/>
      <c r="GT1551" s="251"/>
      <c r="GU1551" s="251"/>
      <c r="GV1551" s="251"/>
      <c r="GW1551" s="251"/>
      <c r="GX1551" s="251"/>
      <c r="GY1551" s="251"/>
      <c r="GZ1551" s="251"/>
      <c r="HA1551" s="251"/>
      <c r="HB1551" s="251"/>
      <c r="HC1551" s="251"/>
      <c r="HD1551" s="251"/>
      <c r="HE1551" s="251"/>
      <c r="HF1551" s="251"/>
      <c r="HG1551" s="251"/>
      <c r="HH1551" s="251"/>
      <c r="HI1551" s="251"/>
      <c r="HJ1551" s="251"/>
      <c r="HK1551" s="251"/>
      <c r="HL1551" s="251"/>
      <c r="HM1551" s="251"/>
      <c r="HN1551" s="251"/>
      <c r="HO1551" s="251"/>
      <c r="HP1551" s="251"/>
      <c r="HQ1551" s="251"/>
      <c r="HR1551" s="251"/>
      <c r="HS1551" s="251"/>
      <c r="HT1551" s="251"/>
      <c r="HU1551" s="251"/>
      <c r="HV1551" s="251"/>
      <c r="HW1551" s="251"/>
      <c r="HX1551" s="251"/>
      <c r="HY1551" s="251"/>
      <c r="HZ1551" s="251"/>
      <c r="IA1551" s="251"/>
      <c r="IB1551" s="251"/>
      <c r="IC1551" s="251"/>
      <c r="ID1551" s="251"/>
      <c r="IE1551" s="251"/>
      <c r="IF1551" s="251"/>
      <c r="IG1551" s="251"/>
      <c r="IH1551" s="251"/>
      <c r="II1551" s="251"/>
      <c r="IJ1551" s="251"/>
      <c r="IK1551" s="251"/>
      <c r="IL1551" s="251"/>
      <c r="IM1551" s="251"/>
      <c r="IN1551" s="251"/>
      <c r="IO1551" s="251"/>
      <c r="IP1551" s="251"/>
      <c r="IQ1551" s="251"/>
      <c r="IR1551" s="251"/>
      <c r="IS1551" s="251"/>
      <c r="IT1551" s="251"/>
      <c r="IU1551" s="251"/>
      <c r="IV1551" s="251"/>
    </row>
    <row r="1552" spans="1:256" s="260" customFormat="1" ht="12.75">
      <c r="A1552" s="253"/>
      <c r="B1552" s="101">
        <v>1285665</v>
      </c>
      <c r="C1552" s="255" t="s">
        <v>789</v>
      </c>
      <c r="D1552" s="253" t="s">
        <v>804</v>
      </c>
      <c r="E1552" s="253"/>
      <c r="F1552" s="256"/>
      <c r="G1552" s="256"/>
      <c r="H1552" s="254">
        <f>H1551-B1552</f>
        <v>2459838</v>
      </c>
      <c r="I1552" s="257">
        <f t="shared" si="82"/>
        <v>2678.46875</v>
      </c>
      <c r="J1552" s="258"/>
      <c r="K1552" s="230">
        <v>480</v>
      </c>
      <c r="L1552" s="231"/>
      <c r="M1552" s="230">
        <v>480</v>
      </c>
      <c r="N1552" s="251"/>
      <c r="O1552" s="251"/>
      <c r="P1552" s="251"/>
      <c r="Q1552" s="251"/>
      <c r="R1552" s="251"/>
      <c r="S1552" s="251"/>
      <c r="T1552" s="251"/>
      <c r="U1552" s="251"/>
      <c r="V1552" s="251"/>
      <c r="W1552" s="251"/>
      <c r="X1552" s="251"/>
      <c r="Y1552" s="251"/>
      <c r="Z1552" s="251"/>
      <c r="AA1552" s="251"/>
      <c r="AB1552" s="251"/>
      <c r="AC1552" s="251"/>
      <c r="AD1552" s="251"/>
      <c r="AE1552" s="251"/>
      <c r="AF1552" s="251"/>
      <c r="AG1552" s="251"/>
      <c r="AH1552" s="251"/>
      <c r="AI1552" s="251"/>
      <c r="AJ1552" s="251"/>
      <c r="AK1552" s="251"/>
      <c r="AL1552" s="251"/>
      <c r="AM1552" s="251"/>
      <c r="AN1552" s="251"/>
      <c r="AO1552" s="251"/>
      <c r="AP1552" s="251"/>
      <c r="AQ1552" s="251"/>
      <c r="AR1552" s="251"/>
      <c r="AS1552" s="251"/>
      <c r="AT1552" s="251"/>
      <c r="AU1552" s="251"/>
      <c r="AV1552" s="251"/>
      <c r="AW1552" s="251"/>
      <c r="AX1552" s="251"/>
      <c r="AY1552" s="251"/>
      <c r="AZ1552" s="251"/>
      <c r="BA1552" s="251"/>
      <c r="BB1552" s="251"/>
      <c r="BC1552" s="251"/>
      <c r="BD1552" s="251"/>
      <c r="BE1552" s="251"/>
      <c r="BF1552" s="251"/>
      <c r="BG1552" s="251"/>
      <c r="BH1552" s="251"/>
      <c r="BI1552" s="251"/>
      <c r="BJ1552" s="251"/>
      <c r="BK1552" s="251"/>
      <c r="BL1552" s="251"/>
      <c r="BM1552" s="251"/>
      <c r="BN1552" s="251"/>
      <c r="BO1552" s="251"/>
      <c r="BP1552" s="251"/>
      <c r="BQ1552" s="251"/>
      <c r="BR1552" s="251"/>
      <c r="BS1552" s="251"/>
      <c r="BT1552" s="251"/>
      <c r="BU1552" s="251"/>
      <c r="BV1552" s="251"/>
      <c r="BW1552" s="251"/>
      <c r="BX1552" s="251"/>
      <c r="BY1552" s="251"/>
      <c r="BZ1552" s="251"/>
      <c r="CA1552" s="251"/>
      <c r="CB1552" s="251"/>
      <c r="CC1552" s="251"/>
      <c r="CD1552" s="251"/>
      <c r="CE1552" s="251"/>
      <c r="CF1552" s="251"/>
      <c r="CG1552" s="251"/>
      <c r="CH1552" s="251"/>
      <c r="CI1552" s="251"/>
      <c r="CJ1552" s="251"/>
      <c r="CK1552" s="251"/>
      <c r="CL1552" s="251"/>
      <c r="CM1552" s="251"/>
      <c r="CN1552" s="251"/>
      <c r="CO1552" s="251"/>
      <c r="CP1552" s="251"/>
      <c r="CQ1552" s="251"/>
      <c r="CR1552" s="251"/>
      <c r="CS1552" s="251"/>
      <c r="CT1552" s="251"/>
      <c r="CU1552" s="251"/>
      <c r="CV1552" s="251"/>
      <c r="CW1552" s="251"/>
      <c r="CX1552" s="251"/>
      <c r="CY1552" s="251"/>
      <c r="CZ1552" s="251"/>
      <c r="DA1552" s="251"/>
      <c r="DB1552" s="251"/>
      <c r="DC1552" s="251"/>
      <c r="DD1552" s="251"/>
      <c r="DE1552" s="251"/>
      <c r="DF1552" s="251"/>
      <c r="DG1552" s="251"/>
      <c r="DH1552" s="251"/>
      <c r="DI1552" s="251"/>
      <c r="DJ1552" s="251"/>
      <c r="DK1552" s="251"/>
      <c r="DL1552" s="251"/>
      <c r="DM1552" s="251"/>
      <c r="DN1552" s="251"/>
      <c r="DO1552" s="251"/>
      <c r="DP1552" s="251"/>
      <c r="DQ1552" s="251"/>
      <c r="DR1552" s="251"/>
      <c r="DS1552" s="251"/>
      <c r="DT1552" s="251"/>
      <c r="DU1552" s="251"/>
      <c r="DV1552" s="251"/>
      <c r="DW1552" s="251"/>
      <c r="DX1552" s="251"/>
      <c r="DY1552" s="251"/>
      <c r="DZ1552" s="251"/>
      <c r="EA1552" s="251"/>
      <c r="EB1552" s="251"/>
      <c r="EC1552" s="251"/>
      <c r="ED1552" s="251"/>
      <c r="EE1552" s="251"/>
      <c r="EF1552" s="251"/>
      <c r="EG1552" s="251"/>
      <c r="EH1552" s="251"/>
      <c r="EI1552" s="251"/>
      <c r="EJ1552" s="251"/>
      <c r="EK1552" s="251"/>
      <c r="EL1552" s="251"/>
      <c r="EM1552" s="251"/>
      <c r="EN1552" s="251"/>
      <c r="EO1552" s="251"/>
      <c r="EP1552" s="251"/>
      <c r="EQ1552" s="251"/>
      <c r="ER1552" s="251"/>
      <c r="ES1552" s="251"/>
      <c r="ET1552" s="251"/>
      <c r="EU1552" s="251"/>
      <c r="EV1552" s="251"/>
      <c r="EW1552" s="251"/>
      <c r="EX1552" s="251"/>
      <c r="EY1552" s="251"/>
      <c r="EZ1552" s="251"/>
      <c r="FA1552" s="251"/>
      <c r="FB1552" s="251"/>
      <c r="FC1552" s="251"/>
      <c r="FD1552" s="251"/>
      <c r="FE1552" s="251"/>
      <c r="FF1552" s="251"/>
      <c r="FG1552" s="251"/>
      <c r="FH1552" s="251"/>
      <c r="FI1552" s="251"/>
      <c r="FJ1552" s="251"/>
      <c r="FK1552" s="251"/>
      <c r="FL1552" s="251"/>
      <c r="FM1552" s="251"/>
      <c r="FN1552" s="251"/>
      <c r="FO1552" s="251"/>
      <c r="FP1552" s="251"/>
      <c r="FQ1552" s="251"/>
      <c r="FR1552" s="251"/>
      <c r="FS1552" s="251"/>
      <c r="FT1552" s="251"/>
      <c r="FU1552" s="251"/>
      <c r="FV1552" s="251"/>
      <c r="FW1552" s="251"/>
      <c r="FX1552" s="251"/>
      <c r="FY1552" s="251"/>
      <c r="FZ1552" s="251"/>
      <c r="GA1552" s="251"/>
      <c r="GB1552" s="251"/>
      <c r="GC1552" s="251"/>
      <c r="GD1552" s="251"/>
      <c r="GE1552" s="251"/>
      <c r="GF1552" s="251"/>
      <c r="GG1552" s="251"/>
      <c r="GH1552" s="251"/>
      <c r="GI1552" s="251"/>
      <c r="GJ1552" s="251"/>
      <c r="GK1552" s="251"/>
      <c r="GL1552" s="251"/>
      <c r="GM1552" s="251"/>
      <c r="GN1552" s="251"/>
      <c r="GO1552" s="251"/>
      <c r="GP1552" s="251"/>
      <c r="GQ1552" s="251"/>
      <c r="GR1552" s="251"/>
      <c r="GS1552" s="251"/>
      <c r="GT1552" s="251"/>
      <c r="GU1552" s="251"/>
      <c r="GV1552" s="251"/>
      <c r="GW1552" s="251"/>
      <c r="GX1552" s="251"/>
      <c r="GY1552" s="251"/>
      <c r="GZ1552" s="251"/>
      <c r="HA1552" s="251"/>
      <c r="HB1552" s="251"/>
      <c r="HC1552" s="251"/>
      <c r="HD1552" s="251"/>
      <c r="HE1552" s="251"/>
      <c r="HF1552" s="251"/>
      <c r="HG1552" s="251"/>
      <c r="HH1552" s="251"/>
      <c r="HI1552" s="251"/>
      <c r="HJ1552" s="251"/>
      <c r="HK1552" s="251"/>
      <c r="HL1552" s="251"/>
      <c r="HM1552" s="251"/>
      <c r="HN1552" s="251"/>
      <c r="HO1552" s="251"/>
      <c r="HP1552" s="251"/>
      <c r="HQ1552" s="251"/>
      <c r="HR1552" s="251"/>
      <c r="HS1552" s="251"/>
      <c r="HT1552" s="251"/>
      <c r="HU1552" s="251"/>
      <c r="HV1552" s="251"/>
      <c r="HW1552" s="251"/>
      <c r="HX1552" s="251"/>
      <c r="HY1552" s="251"/>
      <c r="HZ1552" s="251"/>
      <c r="IA1552" s="251"/>
      <c r="IB1552" s="251"/>
      <c r="IC1552" s="251"/>
      <c r="ID1552" s="251"/>
      <c r="IE1552" s="251"/>
      <c r="IF1552" s="251"/>
      <c r="IG1552" s="251"/>
      <c r="IH1552" s="251"/>
      <c r="II1552" s="251"/>
      <c r="IJ1552" s="251"/>
      <c r="IK1552" s="251"/>
      <c r="IL1552" s="251"/>
      <c r="IM1552" s="251"/>
      <c r="IN1552" s="251"/>
      <c r="IO1552" s="251"/>
      <c r="IP1552" s="251"/>
      <c r="IQ1552" s="251"/>
      <c r="IR1552" s="251"/>
      <c r="IS1552" s="251"/>
      <c r="IT1552" s="251"/>
      <c r="IU1552" s="251"/>
      <c r="IV1552" s="251"/>
    </row>
    <row r="1553" spans="1:256" s="260" customFormat="1" ht="12.75">
      <c r="A1553" s="253"/>
      <c r="B1553" s="101">
        <v>1236465</v>
      </c>
      <c r="C1553" s="255" t="s">
        <v>789</v>
      </c>
      <c r="D1553" s="253" t="s">
        <v>806</v>
      </c>
      <c r="E1553" s="253"/>
      <c r="F1553" s="256"/>
      <c r="G1553" s="256"/>
      <c r="H1553" s="254">
        <f>H1552-B1553</f>
        <v>1223373</v>
      </c>
      <c r="I1553" s="257">
        <f t="shared" si="82"/>
        <v>2549.4123711340208</v>
      </c>
      <c r="J1553" s="258"/>
      <c r="K1553" s="230">
        <v>485</v>
      </c>
      <c r="L1553" s="231"/>
      <c r="M1553" s="230">
        <v>485</v>
      </c>
      <c r="N1553" s="251"/>
      <c r="O1553" s="251"/>
      <c r="P1553" s="251"/>
      <c r="Q1553" s="251"/>
      <c r="R1553" s="251"/>
      <c r="S1553" s="251"/>
      <c r="T1553" s="251"/>
      <c r="U1553" s="251"/>
      <c r="V1553" s="251"/>
      <c r="W1553" s="251"/>
      <c r="X1553" s="251"/>
      <c r="Y1553" s="251"/>
      <c r="Z1553" s="251"/>
      <c r="AA1553" s="251"/>
      <c r="AB1553" s="251"/>
      <c r="AC1553" s="251"/>
      <c r="AD1553" s="251"/>
      <c r="AE1553" s="251"/>
      <c r="AF1553" s="251"/>
      <c r="AG1553" s="251"/>
      <c r="AH1553" s="251"/>
      <c r="AI1553" s="251"/>
      <c r="AJ1553" s="251"/>
      <c r="AK1553" s="251"/>
      <c r="AL1553" s="251"/>
      <c r="AM1553" s="251"/>
      <c r="AN1553" s="251"/>
      <c r="AO1553" s="251"/>
      <c r="AP1553" s="251"/>
      <c r="AQ1553" s="251"/>
      <c r="AR1553" s="251"/>
      <c r="AS1553" s="251"/>
      <c r="AT1553" s="251"/>
      <c r="AU1553" s="251"/>
      <c r="AV1553" s="251"/>
      <c r="AW1553" s="251"/>
      <c r="AX1553" s="251"/>
      <c r="AY1553" s="251"/>
      <c r="AZ1553" s="251"/>
      <c r="BA1553" s="251"/>
      <c r="BB1553" s="251"/>
      <c r="BC1553" s="251"/>
      <c r="BD1553" s="251"/>
      <c r="BE1553" s="251"/>
      <c r="BF1553" s="251"/>
      <c r="BG1553" s="251"/>
      <c r="BH1553" s="251"/>
      <c r="BI1553" s="251"/>
      <c r="BJ1553" s="251"/>
      <c r="BK1553" s="251"/>
      <c r="BL1553" s="251"/>
      <c r="BM1553" s="251"/>
      <c r="BN1553" s="251"/>
      <c r="BO1553" s="251"/>
      <c r="BP1553" s="251"/>
      <c r="BQ1553" s="251"/>
      <c r="BR1553" s="251"/>
      <c r="BS1553" s="251"/>
      <c r="BT1553" s="251"/>
      <c r="BU1553" s="251"/>
      <c r="BV1553" s="251"/>
      <c r="BW1553" s="251"/>
      <c r="BX1553" s="251"/>
      <c r="BY1553" s="251"/>
      <c r="BZ1553" s="251"/>
      <c r="CA1553" s="251"/>
      <c r="CB1553" s="251"/>
      <c r="CC1553" s="251"/>
      <c r="CD1553" s="251"/>
      <c r="CE1553" s="251"/>
      <c r="CF1553" s="251"/>
      <c r="CG1553" s="251"/>
      <c r="CH1553" s="251"/>
      <c r="CI1553" s="251"/>
      <c r="CJ1553" s="251"/>
      <c r="CK1553" s="251"/>
      <c r="CL1553" s="251"/>
      <c r="CM1553" s="251"/>
      <c r="CN1553" s="251"/>
      <c r="CO1553" s="251"/>
      <c r="CP1553" s="251"/>
      <c r="CQ1553" s="251"/>
      <c r="CR1553" s="251"/>
      <c r="CS1553" s="251"/>
      <c r="CT1553" s="251"/>
      <c r="CU1553" s="251"/>
      <c r="CV1553" s="251"/>
      <c r="CW1553" s="251"/>
      <c r="CX1553" s="251"/>
      <c r="CY1553" s="251"/>
      <c r="CZ1553" s="251"/>
      <c r="DA1553" s="251"/>
      <c r="DB1553" s="251"/>
      <c r="DC1553" s="251"/>
      <c r="DD1553" s="251"/>
      <c r="DE1553" s="251"/>
      <c r="DF1553" s="251"/>
      <c r="DG1553" s="251"/>
      <c r="DH1553" s="251"/>
      <c r="DI1553" s="251"/>
      <c r="DJ1553" s="251"/>
      <c r="DK1553" s="251"/>
      <c r="DL1553" s="251"/>
      <c r="DM1553" s="251"/>
      <c r="DN1553" s="251"/>
      <c r="DO1553" s="251"/>
      <c r="DP1553" s="251"/>
      <c r="DQ1553" s="251"/>
      <c r="DR1553" s="251"/>
      <c r="DS1553" s="251"/>
      <c r="DT1553" s="251"/>
      <c r="DU1553" s="251"/>
      <c r="DV1553" s="251"/>
      <c r="DW1553" s="251"/>
      <c r="DX1553" s="251"/>
      <c r="DY1553" s="251"/>
      <c r="DZ1553" s="251"/>
      <c r="EA1553" s="251"/>
      <c r="EB1553" s="251"/>
      <c r="EC1553" s="251"/>
      <c r="ED1553" s="251"/>
      <c r="EE1553" s="251"/>
      <c r="EF1553" s="251"/>
      <c r="EG1553" s="251"/>
      <c r="EH1553" s="251"/>
      <c r="EI1553" s="251"/>
      <c r="EJ1553" s="251"/>
      <c r="EK1553" s="251"/>
      <c r="EL1553" s="251"/>
      <c r="EM1553" s="251"/>
      <c r="EN1553" s="251"/>
      <c r="EO1553" s="251"/>
      <c r="EP1553" s="251"/>
      <c r="EQ1553" s="251"/>
      <c r="ER1553" s="251"/>
      <c r="ES1553" s="251"/>
      <c r="ET1553" s="251"/>
      <c r="EU1553" s="251"/>
      <c r="EV1553" s="251"/>
      <c r="EW1553" s="251"/>
      <c r="EX1553" s="251"/>
      <c r="EY1553" s="251"/>
      <c r="EZ1553" s="251"/>
      <c r="FA1553" s="251"/>
      <c r="FB1553" s="251"/>
      <c r="FC1553" s="251"/>
      <c r="FD1553" s="251"/>
      <c r="FE1553" s="251"/>
      <c r="FF1553" s="251"/>
      <c r="FG1553" s="251"/>
      <c r="FH1553" s="251"/>
      <c r="FI1553" s="251"/>
      <c r="FJ1553" s="251"/>
      <c r="FK1553" s="251"/>
      <c r="FL1553" s="251"/>
      <c r="FM1553" s="251"/>
      <c r="FN1553" s="251"/>
      <c r="FO1553" s="251"/>
      <c r="FP1553" s="251"/>
      <c r="FQ1553" s="251"/>
      <c r="FR1553" s="251"/>
      <c r="FS1553" s="251"/>
      <c r="FT1553" s="251"/>
      <c r="FU1553" s="251"/>
      <c r="FV1553" s="251"/>
      <c r="FW1553" s="251"/>
      <c r="FX1553" s="251"/>
      <c r="FY1553" s="251"/>
      <c r="FZ1553" s="251"/>
      <c r="GA1553" s="251"/>
      <c r="GB1553" s="251"/>
      <c r="GC1553" s="251"/>
      <c r="GD1553" s="251"/>
      <c r="GE1553" s="251"/>
      <c r="GF1553" s="251"/>
      <c r="GG1553" s="251"/>
      <c r="GH1553" s="251"/>
      <c r="GI1553" s="251"/>
      <c r="GJ1553" s="251"/>
      <c r="GK1553" s="251"/>
      <c r="GL1553" s="251"/>
      <c r="GM1553" s="251"/>
      <c r="GN1553" s="251"/>
      <c r="GO1553" s="251"/>
      <c r="GP1553" s="251"/>
      <c r="GQ1553" s="251"/>
      <c r="GR1553" s="251"/>
      <c r="GS1553" s="251"/>
      <c r="GT1553" s="251"/>
      <c r="GU1553" s="251"/>
      <c r="GV1553" s="251"/>
      <c r="GW1553" s="251"/>
      <c r="GX1553" s="251"/>
      <c r="GY1553" s="251"/>
      <c r="GZ1553" s="251"/>
      <c r="HA1553" s="251"/>
      <c r="HB1553" s="251"/>
      <c r="HC1553" s="251"/>
      <c r="HD1553" s="251"/>
      <c r="HE1553" s="251"/>
      <c r="HF1553" s="251"/>
      <c r="HG1553" s="251"/>
      <c r="HH1553" s="251"/>
      <c r="HI1553" s="251"/>
      <c r="HJ1553" s="251"/>
      <c r="HK1553" s="251"/>
      <c r="HL1553" s="251"/>
      <c r="HM1553" s="251"/>
      <c r="HN1553" s="251"/>
      <c r="HO1553" s="251"/>
      <c r="HP1553" s="251"/>
      <c r="HQ1553" s="251"/>
      <c r="HR1553" s="251"/>
      <c r="HS1553" s="251"/>
      <c r="HT1553" s="251"/>
      <c r="HU1553" s="251"/>
      <c r="HV1553" s="251"/>
      <c r="HW1553" s="251"/>
      <c r="HX1553" s="251"/>
      <c r="HY1553" s="251"/>
      <c r="HZ1553" s="251"/>
      <c r="IA1553" s="251"/>
      <c r="IB1553" s="251"/>
      <c r="IC1553" s="251"/>
      <c r="ID1553" s="251"/>
      <c r="IE1553" s="251"/>
      <c r="IF1553" s="251"/>
      <c r="IG1553" s="251"/>
      <c r="IH1553" s="251"/>
      <c r="II1553" s="251"/>
      <c r="IJ1553" s="251"/>
      <c r="IK1553" s="251"/>
      <c r="IL1553" s="251"/>
      <c r="IM1553" s="251"/>
      <c r="IN1553" s="251"/>
      <c r="IO1553" s="251"/>
      <c r="IP1553" s="251"/>
      <c r="IQ1553" s="251"/>
      <c r="IR1553" s="251"/>
      <c r="IS1553" s="251"/>
      <c r="IT1553" s="251"/>
      <c r="IU1553" s="251"/>
      <c r="IV1553" s="251"/>
    </row>
    <row r="1554" spans="1:256" s="260" customFormat="1" ht="12.75">
      <c r="A1554" s="253"/>
      <c r="B1554" s="101">
        <f>+B1516</f>
        <v>1002265</v>
      </c>
      <c r="C1554" s="255" t="s">
        <v>789</v>
      </c>
      <c r="D1554" s="253" t="s">
        <v>807</v>
      </c>
      <c r="E1554" s="253"/>
      <c r="F1554" s="256"/>
      <c r="G1554" s="256"/>
      <c r="H1554" s="254">
        <f>H1553-B1554</f>
        <v>221108</v>
      </c>
      <c r="I1554" s="257">
        <f t="shared" si="82"/>
        <v>2132.478723404255</v>
      </c>
      <c r="J1554" s="258"/>
      <c r="K1554" s="230">
        <v>470</v>
      </c>
      <c r="L1554" s="231"/>
      <c r="M1554" s="230">
        <v>470</v>
      </c>
      <c r="N1554" s="251"/>
      <c r="O1554" s="251"/>
      <c r="P1554" s="251"/>
      <c r="Q1554" s="251"/>
      <c r="R1554" s="251"/>
      <c r="S1554" s="251"/>
      <c r="T1554" s="251"/>
      <c r="U1554" s="251"/>
      <c r="V1554" s="251"/>
      <c r="W1554" s="251"/>
      <c r="X1554" s="251"/>
      <c r="Y1554" s="251"/>
      <c r="Z1554" s="251"/>
      <c r="AA1554" s="251"/>
      <c r="AB1554" s="251"/>
      <c r="AC1554" s="251"/>
      <c r="AD1554" s="251"/>
      <c r="AE1554" s="251"/>
      <c r="AF1554" s="251"/>
      <c r="AG1554" s="251"/>
      <c r="AH1554" s="251"/>
      <c r="AI1554" s="251"/>
      <c r="AJ1554" s="251"/>
      <c r="AK1554" s="251"/>
      <c r="AL1554" s="251"/>
      <c r="AM1554" s="251"/>
      <c r="AN1554" s="251"/>
      <c r="AO1554" s="251"/>
      <c r="AP1554" s="251"/>
      <c r="AQ1554" s="251"/>
      <c r="AR1554" s="251"/>
      <c r="AS1554" s="251"/>
      <c r="AT1554" s="251"/>
      <c r="AU1554" s="251"/>
      <c r="AV1554" s="251"/>
      <c r="AW1554" s="251"/>
      <c r="AX1554" s="251"/>
      <c r="AY1554" s="251"/>
      <c r="AZ1554" s="251"/>
      <c r="BA1554" s="251"/>
      <c r="BB1554" s="251"/>
      <c r="BC1554" s="251"/>
      <c r="BD1554" s="251"/>
      <c r="BE1554" s="251"/>
      <c r="BF1554" s="251"/>
      <c r="BG1554" s="251"/>
      <c r="BH1554" s="251"/>
      <c r="BI1554" s="251"/>
      <c r="BJ1554" s="251"/>
      <c r="BK1554" s="251"/>
      <c r="BL1554" s="251"/>
      <c r="BM1554" s="251"/>
      <c r="BN1554" s="251"/>
      <c r="BO1554" s="251"/>
      <c r="BP1554" s="251"/>
      <c r="BQ1554" s="251"/>
      <c r="BR1554" s="251"/>
      <c r="BS1554" s="251"/>
      <c r="BT1554" s="251"/>
      <c r="BU1554" s="251"/>
      <c r="BV1554" s="251"/>
      <c r="BW1554" s="251"/>
      <c r="BX1554" s="251"/>
      <c r="BY1554" s="251"/>
      <c r="BZ1554" s="251"/>
      <c r="CA1554" s="251"/>
      <c r="CB1554" s="251"/>
      <c r="CC1554" s="251"/>
      <c r="CD1554" s="251"/>
      <c r="CE1554" s="251"/>
      <c r="CF1554" s="251"/>
      <c r="CG1554" s="251"/>
      <c r="CH1554" s="251"/>
      <c r="CI1554" s="251"/>
      <c r="CJ1554" s="251"/>
      <c r="CK1554" s="251"/>
      <c r="CL1554" s="251"/>
      <c r="CM1554" s="251"/>
      <c r="CN1554" s="251"/>
      <c r="CO1554" s="251"/>
      <c r="CP1554" s="251"/>
      <c r="CQ1554" s="251"/>
      <c r="CR1554" s="251"/>
      <c r="CS1554" s="251"/>
      <c r="CT1554" s="251"/>
      <c r="CU1554" s="251"/>
      <c r="CV1554" s="251"/>
      <c r="CW1554" s="251"/>
      <c r="CX1554" s="251"/>
      <c r="CY1554" s="251"/>
      <c r="CZ1554" s="251"/>
      <c r="DA1554" s="251"/>
      <c r="DB1554" s="251"/>
      <c r="DC1554" s="251"/>
      <c r="DD1554" s="251"/>
      <c r="DE1554" s="251"/>
      <c r="DF1554" s="251"/>
      <c r="DG1554" s="251"/>
      <c r="DH1554" s="251"/>
      <c r="DI1554" s="251"/>
      <c r="DJ1554" s="251"/>
      <c r="DK1554" s="251"/>
      <c r="DL1554" s="251"/>
      <c r="DM1554" s="251"/>
      <c r="DN1554" s="251"/>
      <c r="DO1554" s="251"/>
      <c r="DP1554" s="251"/>
      <c r="DQ1554" s="251"/>
      <c r="DR1554" s="251"/>
      <c r="DS1554" s="251"/>
      <c r="DT1554" s="251"/>
      <c r="DU1554" s="251"/>
      <c r="DV1554" s="251"/>
      <c r="DW1554" s="251"/>
      <c r="DX1554" s="251"/>
      <c r="DY1554" s="251"/>
      <c r="DZ1554" s="251"/>
      <c r="EA1554" s="251"/>
      <c r="EB1554" s="251"/>
      <c r="EC1554" s="251"/>
      <c r="ED1554" s="251"/>
      <c r="EE1554" s="251"/>
      <c r="EF1554" s="251"/>
      <c r="EG1554" s="251"/>
      <c r="EH1554" s="251"/>
      <c r="EI1554" s="251"/>
      <c r="EJ1554" s="251"/>
      <c r="EK1554" s="251"/>
      <c r="EL1554" s="251"/>
      <c r="EM1554" s="251"/>
      <c r="EN1554" s="251"/>
      <c r="EO1554" s="251"/>
      <c r="EP1554" s="251"/>
      <c r="EQ1554" s="251"/>
      <c r="ER1554" s="251"/>
      <c r="ES1554" s="251"/>
      <c r="ET1554" s="251"/>
      <c r="EU1554" s="251"/>
      <c r="EV1554" s="251"/>
      <c r="EW1554" s="251"/>
      <c r="EX1554" s="251"/>
      <c r="EY1554" s="251"/>
      <c r="EZ1554" s="251"/>
      <c r="FA1554" s="251"/>
      <c r="FB1554" s="251"/>
      <c r="FC1554" s="251"/>
      <c r="FD1554" s="251"/>
      <c r="FE1554" s="251"/>
      <c r="FF1554" s="251"/>
      <c r="FG1554" s="251"/>
      <c r="FH1554" s="251"/>
      <c r="FI1554" s="251"/>
      <c r="FJ1554" s="251"/>
      <c r="FK1554" s="251"/>
      <c r="FL1554" s="251"/>
      <c r="FM1554" s="251"/>
      <c r="FN1554" s="251"/>
      <c r="FO1554" s="251"/>
      <c r="FP1554" s="251"/>
      <c r="FQ1554" s="251"/>
      <c r="FR1554" s="251"/>
      <c r="FS1554" s="251"/>
      <c r="FT1554" s="251"/>
      <c r="FU1554" s="251"/>
      <c r="FV1554" s="251"/>
      <c r="FW1554" s="251"/>
      <c r="FX1554" s="251"/>
      <c r="FY1554" s="251"/>
      <c r="FZ1554" s="251"/>
      <c r="GA1554" s="251"/>
      <c r="GB1554" s="251"/>
      <c r="GC1554" s="251"/>
      <c r="GD1554" s="251"/>
      <c r="GE1554" s="251"/>
      <c r="GF1554" s="251"/>
      <c r="GG1554" s="251"/>
      <c r="GH1554" s="251"/>
      <c r="GI1554" s="251"/>
      <c r="GJ1554" s="251"/>
      <c r="GK1554" s="251"/>
      <c r="GL1554" s="251"/>
      <c r="GM1554" s="251"/>
      <c r="GN1554" s="251"/>
      <c r="GO1554" s="251"/>
      <c r="GP1554" s="251"/>
      <c r="GQ1554" s="251"/>
      <c r="GR1554" s="251"/>
      <c r="GS1554" s="251"/>
      <c r="GT1554" s="251"/>
      <c r="GU1554" s="251"/>
      <c r="GV1554" s="251"/>
      <c r="GW1554" s="251"/>
      <c r="GX1554" s="251"/>
      <c r="GY1554" s="251"/>
      <c r="GZ1554" s="251"/>
      <c r="HA1554" s="251"/>
      <c r="HB1554" s="251"/>
      <c r="HC1554" s="251"/>
      <c r="HD1554" s="251"/>
      <c r="HE1554" s="251"/>
      <c r="HF1554" s="251"/>
      <c r="HG1554" s="251"/>
      <c r="HH1554" s="251"/>
      <c r="HI1554" s="251"/>
      <c r="HJ1554" s="251"/>
      <c r="HK1554" s="251"/>
      <c r="HL1554" s="251"/>
      <c r="HM1554" s="251"/>
      <c r="HN1554" s="251"/>
      <c r="HO1554" s="251"/>
      <c r="HP1554" s="251"/>
      <c r="HQ1554" s="251"/>
      <c r="HR1554" s="251"/>
      <c r="HS1554" s="251"/>
      <c r="HT1554" s="251"/>
      <c r="HU1554" s="251"/>
      <c r="HV1554" s="251"/>
      <c r="HW1554" s="251"/>
      <c r="HX1554" s="251"/>
      <c r="HY1554" s="251"/>
      <c r="HZ1554" s="251"/>
      <c r="IA1554" s="251"/>
      <c r="IB1554" s="251"/>
      <c r="IC1554" s="251"/>
      <c r="ID1554" s="251"/>
      <c r="IE1554" s="251"/>
      <c r="IF1554" s="251"/>
      <c r="IG1554" s="251"/>
      <c r="IH1554" s="251"/>
      <c r="II1554" s="251"/>
      <c r="IJ1554" s="251"/>
      <c r="IK1554" s="251"/>
      <c r="IL1554" s="251"/>
      <c r="IM1554" s="251"/>
      <c r="IN1554" s="251"/>
      <c r="IO1554" s="251"/>
      <c r="IP1554" s="251"/>
      <c r="IQ1554" s="251"/>
      <c r="IR1554" s="251"/>
      <c r="IS1554" s="251"/>
      <c r="IT1554" s="251"/>
      <c r="IU1554" s="251"/>
      <c r="IV1554" s="251"/>
    </row>
    <row r="1555" spans="1:256" s="258" customFormat="1" ht="12.75">
      <c r="A1555" s="261"/>
      <c r="B1555" s="102">
        <f>SUM(B1543:B1554)</f>
        <v>-221108</v>
      </c>
      <c r="C1555" s="261" t="s">
        <v>789</v>
      </c>
      <c r="D1555" s="261" t="s">
        <v>809</v>
      </c>
      <c r="E1555" s="261"/>
      <c r="F1555" s="262"/>
      <c r="G1555" s="262"/>
      <c r="H1555" s="102">
        <f>H1553-B1555</f>
        <v>1444481</v>
      </c>
      <c r="I1555" s="263">
        <f t="shared" si="80"/>
        <v>-470.44255319148937</v>
      </c>
      <c r="J1555" s="260"/>
      <c r="K1555" s="237">
        <v>470</v>
      </c>
      <c r="L1555" s="237"/>
      <c r="M1555" s="237">
        <v>470</v>
      </c>
      <c r="N1555" s="249"/>
      <c r="O1555" s="249"/>
      <c r="P1555" s="249"/>
      <c r="Q1555" s="249"/>
      <c r="R1555" s="249"/>
      <c r="S1555" s="249"/>
      <c r="T1555" s="249"/>
      <c r="U1555" s="249"/>
      <c r="V1555" s="249"/>
      <c r="W1555" s="249"/>
      <c r="X1555" s="249"/>
      <c r="Y1555" s="249"/>
      <c r="Z1555" s="249"/>
      <c r="AA1555" s="249"/>
      <c r="AB1555" s="249"/>
      <c r="AC1555" s="249"/>
      <c r="AD1555" s="249"/>
      <c r="AE1555" s="249"/>
      <c r="AF1555" s="249"/>
      <c r="AG1555" s="249"/>
      <c r="AH1555" s="249"/>
      <c r="AI1555" s="249"/>
      <c r="AJ1555" s="249"/>
      <c r="AK1555" s="249"/>
      <c r="AL1555" s="249"/>
      <c r="AM1555" s="249"/>
      <c r="AN1555" s="249"/>
      <c r="AO1555" s="249"/>
      <c r="AP1555" s="249"/>
      <c r="AQ1555" s="249"/>
      <c r="AR1555" s="249"/>
      <c r="AS1555" s="249"/>
      <c r="AT1555" s="249"/>
      <c r="AU1555" s="249"/>
      <c r="AV1555" s="249"/>
      <c r="AW1555" s="249"/>
      <c r="AX1555" s="249"/>
      <c r="AY1555" s="249"/>
      <c r="AZ1555" s="249"/>
      <c r="BA1555" s="249"/>
      <c r="BB1555" s="249"/>
      <c r="BC1555" s="249"/>
      <c r="BD1555" s="249"/>
      <c r="BE1555" s="249"/>
      <c r="BF1555" s="249"/>
      <c r="BG1555" s="249"/>
      <c r="BH1555" s="249"/>
      <c r="BI1555" s="249"/>
      <c r="BJ1555" s="249"/>
      <c r="BK1555" s="249"/>
      <c r="BL1555" s="249"/>
      <c r="BM1555" s="249"/>
      <c r="BN1555" s="249"/>
      <c r="BO1555" s="249"/>
      <c r="BP1555" s="249"/>
      <c r="BQ1555" s="249"/>
      <c r="BR1555" s="249"/>
      <c r="BS1555" s="249"/>
      <c r="BT1555" s="249"/>
      <c r="BU1555" s="249"/>
      <c r="BV1555" s="249"/>
      <c r="BW1555" s="249"/>
      <c r="BX1555" s="249"/>
      <c r="BY1555" s="249"/>
      <c r="BZ1555" s="249"/>
      <c r="CA1555" s="249"/>
      <c r="CB1555" s="249"/>
      <c r="CC1555" s="249"/>
      <c r="CD1555" s="249"/>
      <c r="CE1555" s="249"/>
      <c r="CF1555" s="249"/>
      <c r="CG1555" s="249"/>
      <c r="CH1555" s="249"/>
      <c r="CI1555" s="249"/>
      <c r="CJ1555" s="249"/>
      <c r="CK1555" s="249"/>
      <c r="CL1555" s="249"/>
      <c r="CM1555" s="249"/>
      <c r="CN1555" s="249"/>
      <c r="CO1555" s="249"/>
      <c r="CP1555" s="249"/>
      <c r="CQ1555" s="249"/>
      <c r="CR1555" s="249"/>
      <c r="CS1555" s="249"/>
      <c r="CT1555" s="249"/>
      <c r="CU1555" s="249"/>
      <c r="CV1555" s="249"/>
      <c r="CW1555" s="249"/>
      <c r="CX1555" s="249"/>
      <c r="CY1555" s="249"/>
      <c r="CZ1555" s="249"/>
      <c r="DA1555" s="249"/>
      <c r="DB1555" s="249"/>
      <c r="DC1555" s="249"/>
      <c r="DD1555" s="249"/>
      <c r="DE1555" s="249"/>
      <c r="DF1555" s="249"/>
      <c r="DG1555" s="249"/>
      <c r="DH1555" s="249"/>
      <c r="DI1555" s="249"/>
      <c r="DJ1555" s="249"/>
      <c r="DK1555" s="249"/>
      <c r="DL1555" s="249"/>
      <c r="DM1555" s="249"/>
      <c r="DN1555" s="249"/>
      <c r="DO1555" s="249"/>
      <c r="DP1555" s="249"/>
      <c r="DQ1555" s="249"/>
      <c r="DR1555" s="249"/>
      <c r="DS1555" s="249"/>
      <c r="DT1555" s="249"/>
      <c r="DU1555" s="249"/>
      <c r="DV1555" s="249"/>
      <c r="DW1555" s="249"/>
      <c r="DX1555" s="249"/>
      <c r="DY1555" s="249"/>
      <c r="DZ1555" s="249"/>
      <c r="EA1555" s="249"/>
      <c r="EB1555" s="249"/>
      <c r="EC1555" s="249"/>
      <c r="ED1555" s="249"/>
      <c r="EE1555" s="249"/>
      <c r="EF1555" s="249"/>
      <c r="EG1555" s="249"/>
      <c r="EH1555" s="249"/>
      <c r="EI1555" s="249"/>
      <c r="EJ1555" s="249"/>
      <c r="EK1555" s="249"/>
      <c r="EL1555" s="249"/>
      <c r="EM1555" s="249"/>
      <c r="EN1555" s="249"/>
      <c r="EO1555" s="249"/>
      <c r="EP1555" s="249"/>
      <c r="EQ1555" s="249"/>
      <c r="ER1555" s="249"/>
      <c r="ES1555" s="249"/>
      <c r="ET1555" s="249"/>
      <c r="EU1555" s="249"/>
      <c r="EV1555" s="249"/>
      <c r="EW1555" s="249"/>
      <c r="EX1555" s="249"/>
      <c r="EY1555" s="249"/>
      <c r="EZ1555" s="249"/>
      <c r="FA1555" s="249"/>
      <c r="FB1555" s="249"/>
      <c r="FC1555" s="249"/>
      <c r="FD1555" s="249"/>
      <c r="FE1555" s="249"/>
      <c r="FF1555" s="249"/>
      <c r="FG1555" s="249"/>
      <c r="FH1555" s="249"/>
      <c r="FI1555" s="249"/>
      <c r="FJ1555" s="249"/>
      <c r="FK1555" s="249"/>
      <c r="FL1555" s="249"/>
      <c r="FM1555" s="249"/>
      <c r="FN1555" s="249"/>
      <c r="FO1555" s="249"/>
      <c r="FP1555" s="249"/>
      <c r="FQ1555" s="249"/>
      <c r="FR1555" s="249"/>
      <c r="FS1555" s="249"/>
      <c r="FT1555" s="249"/>
      <c r="FU1555" s="249"/>
      <c r="FV1555" s="249"/>
      <c r="FW1555" s="249"/>
      <c r="FX1555" s="249"/>
      <c r="FY1555" s="249"/>
      <c r="FZ1555" s="249"/>
      <c r="GA1555" s="249"/>
      <c r="GB1555" s="249"/>
      <c r="GC1555" s="249"/>
      <c r="GD1555" s="249"/>
      <c r="GE1555" s="249"/>
      <c r="GF1555" s="249"/>
      <c r="GG1555" s="249"/>
      <c r="GH1555" s="249"/>
      <c r="GI1555" s="249"/>
      <c r="GJ1555" s="249"/>
      <c r="GK1555" s="249"/>
      <c r="GL1555" s="249"/>
      <c r="GM1555" s="249"/>
      <c r="GN1555" s="249"/>
      <c r="GO1555" s="249"/>
      <c r="GP1555" s="249"/>
      <c r="GQ1555" s="249"/>
      <c r="GR1555" s="249"/>
      <c r="GS1555" s="249"/>
      <c r="GT1555" s="249"/>
      <c r="GU1555" s="249"/>
      <c r="GV1555" s="249"/>
      <c r="GW1555" s="249"/>
      <c r="GX1555" s="249"/>
      <c r="GY1555" s="249"/>
      <c r="GZ1555" s="249"/>
      <c r="HA1555" s="249"/>
      <c r="HB1555" s="249"/>
      <c r="HC1555" s="249"/>
      <c r="HD1555" s="249"/>
      <c r="HE1555" s="249"/>
      <c r="HF1555" s="249"/>
      <c r="HG1555" s="249"/>
      <c r="HH1555" s="249"/>
      <c r="HI1555" s="249"/>
      <c r="HJ1555" s="249"/>
      <c r="HK1555" s="249"/>
      <c r="HL1555" s="249"/>
      <c r="HM1555" s="249"/>
      <c r="HN1555" s="249"/>
      <c r="HO1555" s="249"/>
      <c r="HP1555" s="249"/>
      <c r="HQ1555" s="249"/>
      <c r="HR1555" s="249"/>
      <c r="HS1555" s="249"/>
      <c r="HT1555" s="249"/>
      <c r="HU1555" s="249"/>
      <c r="HV1555" s="249"/>
      <c r="HW1555" s="249"/>
      <c r="HX1555" s="249"/>
      <c r="HY1555" s="249"/>
      <c r="HZ1555" s="249"/>
      <c r="IA1555" s="249"/>
      <c r="IB1555" s="249"/>
      <c r="IC1555" s="249"/>
      <c r="ID1555" s="249"/>
      <c r="IE1555" s="249"/>
      <c r="IF1555" s="249"/>
      <c r="IG1555" s="249"/>
      <c r="IH1555" s="249"/>
      <c r="II1555" s="249"/>
      <c r="IJ1555" s="249"/>
      <c r="IK1555" s="249"/>
      <c r="IL1555" s="249"/>
      <c r="IM1555" s="249"/>
      <c r="IN1555" s="249"/>
      <c r="IO1555" s="249"/>
      <c r="IP1555" s="249"/>
      <c r="IQ1555" s="249"/>
      <c r="IR1555" s="249"/>
      <c r="IS1555" s="249"/>
      <c r="IT1555" s="249"/>
      <c r="IU1555" s="249"/>
      <c r="IV1555" s="249"/>
    </row>
    <row r="1556" spans="1:13" ht="12.75">
      <c r="A1556" s="14"/>
      <c r="F1556" s="61"/>
      <c r="H1556" s="242"/>
      <c r="I1556" s="23"/>
      <c r="M1556" s="2"/>
    </row>
    <row r="1557" spans="1:13" ht="12.75">
      <c r="A1557" s="14"/>
      <c r="F1557" s="61"/>
      <c r="H1557" s="242"/>
      <c r="I1557" s="23"/>
      <c r="M1557" s="2"/>
    </row>
    <row r="1558" spans="1:13" s="268" customFormat="1" ht="12.75" hidden="1">
      <c r="A1558" s="264"/>
      <c r="B1558" s="265"/>
      <c r="C1558" s="264"/>
      <c r="D1558" s="264"/>
      <c r="E1558" s="264"/>
      <c r="F1558" s="266"/>
      <c r="G1558" s="266"/>
      <c r="H1558" s="265"/>
      <c r="I1558" s="267"/>
      <c r="K1558" s="40"/>
      <c r="L1558" s="17"/>
      <c r="M1558" s="40"/>
    </row>
    <row r="1559" spans="1:13" s="268" customFormat="1" ht="12.75" hidden="1">
      <c r="A1559" s="264"/>
      <c r="B1559" s="265"/>
      <c r="C1559" s="264"/>
      <c r="D1559" s="264"/>
      <c r="E1559" s="264"/>
      <c r="F1559" s="266"/>
      <c r="G1559" s="266"/>
      <c r="H1559" s="265"/>
      <c r="I1559" s="267"/>
      <c r="K1559" s="40"/>
      <c r="L1559" s="17"/>
      <c r="M1559" s="40"/>
    </row>
    <row r="1560" spans="1:13" ht="12.75" hidden="1">
      <c r="A1560" s="14"/>
      <c r="B1560" s="9"/>
      <c r="F1560" s="61"/>
      <c r="H1560" s="265"/>
      <c r="I1560" s="23">
        <f aca="true" t="shared" si="83" ref="I1560:I1623">+B1560/M1560</f>
        <v>0</v>
      </c>
      <c r="M1560" s="2">
        <v>500</v>
      </c>
    </row>
    <row r="1561" spans="1:13" ht="12.75" hidden="1">
      <c r="A1561" s="14"/>
      <c r="B1561" s="9"/>
      <c r="F1561" s="61"/>
      <c r="H1561" s="265"/>
      <c r="I1561" s="23">
        <f t="shared" si="83"/>
        <v>0</v>
      </c>
      <c r="M1561" s="2">
        <v>500</v>
      </c>
    </row>
    <row r="1562" spans="1:13" ht="12.75" hidden="1">
      <c r="A1562" s="14"/>
      <c r="B1562" s="9"/>
      <c r="F1562" s="61"/>
      <c r="H1562" s="6">
        <f aca="true" t="shared" si="84" ref="H1562:H1625">H1561-B1562</f>
        <v>0</v>
      </c>
      <c r="I1562" s="23">
        <f t="shared" si="83"/>
        <v>0</v>
      </c>
      <c r="M1562" s="2">
        <v>500</v>
      </c>
    </row>
    <row r="1563" spans="1:13" ht="12.75" hidden="1">
      <c r="A1563" s="14"/>
      <c r="B1563" s="9"/>
      <c r="F1563" s="61"/>
      <c r="H1563" s="6">
        <f t="shared" si="84"/>
        <v>0</v>
      </c>
      <c r="I1563" s="23">
        <f t="shared" si="83"/>
        <v>0</v>
      </c>
      <c r="M1563" s="2">
        <v>500</v>
      </c>
    </row>
    <row r="1564" spans="1:13" ht="12.75" hidden="1">
      <c r="A1564" s="14"/>
      <c r="B1564" s="9"/>
      <c r="F1564" s="61"/>
      <c r="H1564" s="6">
        <f t="shared" si="84"/>
        <v>0</v>
      </c>
      <c r="I1564" s="23">
        <f t="shared" si="83"/>
        <v>0</v>
      </c>
      <c r="M1564" s="2">
        <v>500</v>
      </c>
    </row>
    <row r="1565" spans="1:13" ht="12.75" hidden="1">
      <c r="A1565" s="14"/>
      <c r="B1565" s="9"/>
      <c r="F1565" s="61"/>
      <c r="H1565" s="6">
        <f t="shared" si="84"/>
        <v>0</v>
      </c>
      <c r="I1565" s="23">
        <f t="shared" si="83"/>
        <v>0</v>
      </c>
      <c r="M1565" s="2">
        <v>500</v>
      </c>
    </row>
    <row r="1566" spans="1:13" ht="12.75" hidden="1">
      <c r="A1566" s="14"/>
      <c r="B1566" s="9"/>
      <c r="F1566" s="61"/>
      <c r="H1566" s="6">
        <f t="shared" si="84"/>
        <v>0</v>
      </c>
      <c r="I1566" s="23">
        <f t="shared" si="83"/>
        <v>0</v>
      </c>
      <c r="M1566" s="2">
        <v>500</v>
      </c>
    </row>
    <row r="1567" spans="1:13" ht="12.75" hidden="1">
      <c r="A1567" s="14"/>
      <c r="B1567" s="9"/>
      <c r="F1567" s="61"/>
      <c r="H1567" s="6">
        <f t="shared" si="84"/>
        <v>0</v>
      </c>
      <c r="I1567" s="23">
        <f t="shared" si="83"/>
        <v>0</v>
      </c>
      <c r="M1567" s="2">
        <v>500</v>
      </c>
    </row>
    <row r="1568" spans="1:13" ht="12.75" hidden="1">
      <c r="A1568" s="14"/>
      <c r="B1568" s="9"/>
      <c r="F1568" s="61"/>
      <c r="H1568" s="6">
        <f t="shared" si="84"/>
        <v>0</v>
      </c>
      <c r="I1568" s="23">
        <f t="shared" si="83"/>
        <v>0</v>
      </c>
      <c r="M1568" s="2">
        <v>500</v>
      </c>
    </row>
    <row r="1569" spans="1:13" ht="12.75" hidden="1">
      <c r="A1569" s="14"/>
      <c r="B1569" s="9"/>
      <c r="F1569" s="61"/>
      <c r="H1569" s="6">
        <f t="shared" si="84"/>
        <v>0</v>
      </c>
      <c r="I1569" s="23">
        <f t="shared" si="83"/>
        <v>0</v>
      </c>
      <c r="M1569" s="2">
        <v>500</v>
      </c>
    </row>
    <row r="1570" spans="1:13" ht="12.75" hidden="1">
      <c r="A1570" s="14"/>
      <c r="B1570" s="9"/>
      <c r="F1570" s="61"/>
      <c r="H1570" s="6">
        <f t="shared" si="84"/>
        <v>0</v>
      </c>
      <c r="I1570" s="23">
        <f t="shared" si="83"/>
        <v>0</v>
      </c>
      <c r="M1570" s="2">
        <v>500</v>
      </c>
    </row>
    <row r="1571" spans="1:13" ht="12.75" hidden="1">
      <c r="A1571" s="14"/>
      <c r="B1571" s="9"/>
      <c r="F1571" s="61"/>
      <c r="H1571" s="6">
        <f t="shared" si="84"/>
        <v>0</v>
      </c>
      <c r="I1571" s="23">
        <f t="shared" si="83"/>
        <v>0</v>
      </c>
      <c r="M1571" s="2">
        <v>500</v>
      </c>
    </row>
    <row r="1572" spans="1:13" ht="12.75" hidden="1">
      <c r="A1572" s="14"/>
      <c r="B1572" s="9"/>
      <c r="F1572" s="61"/>
      <c r="H1572" s="6">
        <f t="shared" si="84"/>
        <v>0</v>
      </c>
      <c r="I1572" s="23">
        <f t="shared" si="83"/>
        <v>0</v>
      </c>
      <c r="M1572" s="2">
        <v>500</v>
      </c>
    </row>
    <row r="1573" spans="1:13" ht="12.75" hidden="1">
      <c r="A1573" s="14"/>
      <c r="B1573" s="9"/>
      <c r="F1573" s="61"/>
      <c r="H1573" s="6">
        <f t="shared" si="84"/>
        <v>0</v>
      </c>
      <c r="I1573" s="23">
        <f t="shared" si="83"/>
        <v>0</v>
      </c>
      <c r="M1573" s="2">
        <v>500</v>
      </c>
    </row>
    <row r="1574" spans="1:13" ht="12.75" hidden="1">
      <c r="A1574" s="14"/>
      <c r="F1574" s="61"/>
      <c r="H1574" s="6">
        <f t="shared" si="84"/>
        <v>0</v>
      </c>
      <c r="I1574" s="23">
        <f t="shared" si="83"/>
        <v>0</v>
      </c>
      <c r="M1574" s="2">
        <v>500</v>
      </c>
    </row>
    <row r="1575" spans="1:13" ht="12.75" hidden="1">
      <c r="A1575" s="14"/>
      <c r="B1575" s="7"/>
      <c r="F1575" s="61"/>
      <c r="H1575" s="6">
        <f t="shared" si="84"/>
        <v>0</v>
      </c>
      <c r="I1575" s="23">
        <f t="shared" si="83"/>
        <v>0</v>
      </c>
      <c r="M1575" s="2">
        <v>500</v>
      </c>
    </row>
    <row r="1576" spans="1:13" ht="12.75" hidden="1">
      <c r="A1576" s="14"/>
      <c r="F1576" s="61"/>
      <c r="H1576" s="6">
        <f t="shared" si="84"/>
        <v>0</v>
      </c>
      <c r="I1576" s="23">
        <f t="shared" si="83"/>
        <v>0</v>
      </c>
      <c r="M1576" s="2">
        <v>500</v>
      </c>
    </row>
    <row r="1577" spans="1:13" ht="12.75" hidden="1">
      <c r="A1577" s="14"/>
      <c r="F1577" s="61"/>
      <c r="H1577" s="6">
        <f t="shared" si="84"/>
        <v>0</v>
      </c>
      <c r="I1577" s="23">
        <f t="shared" si="83"/>
        <v>0</v>
      </c>
      <c r="M1577" s="2">
        <v>500</v>
      </c>
    </row>
    <row r="1578" spans="1:13" ht="12.75" hidden="1">
      <c r="A1578" s="14"/>
      <c r="F1578" s="61"/>
      <c r="H1578" s="6">
        <f t="shared" si="84"/>
        <v>0</v>
      </c>
      <c r="I1578" s="23">
        <f t="shared" si="83"/>
        <v>0</v>
      </c>
      <c r="M1578" s="2">
        <v>500</v>
      </c>
    </row>
    <row r="1579" spans="1:13" ht="12.75" hidden="1">
      <c r="A1579" s="14"/>
      <c r="F1579" s="61"/>
      <c r="H1579" s="6">
        <f t="shared" si="84"/>
        <v>0</v>
      </c>
      <c r="I1579" s="23">
        <f t="shared" si="83"/>
        <v>0</v>
      </c>
      <c r="M1579" s="2">
        <v>500</v>
      </c>
    </row>
    <row r="1580" spans="1:13" ht="12.75" hidden="1">
      <c r="A1580" s="14"/>
      <c r="F1580" s="61"/>
      <c r="H1580" s="6">
        <f t="shared" si="84"/>
        <v>0</v>
      </c>
      <c r="I1580" s="23">
        <f t="shared" si="83"/>
        <v>0</v>
      </c>
      <c r="M1580" s="2">
        <v>500</v>
      </c>
    </row>
    <row r="1581" spans="1:13" ht="12.75" hidden="1">
      <c r="A1581" s="14"/>
      <c r="F1581" s="61"/>
      <c r="H1581" s="6">
        <f t="shared" si="84"/>
        <v>0</v>
      </c>
      <c r="I1581" s="23">
        <f t="shared" si="83"/>
        <v>0</v>
      </c>
      <c r="M1581" s="2">
        <v>500</v>
      </c>
    </row>
    <row r="1582" spans="1:13" ht="12.75" hidden="1">
      <c r="A1582" s="14"/>
      <c r="F1582" s="61"/>
      <c r="H1582" s="6">
        <f t="shared" si="84"/>
        <v>0</v>
      </c>
      <c r="I1582" s="23">
        <f t="shared" si="83"/>
        <v>0</v>
      </c>
      <c r="M1582" s="2">
        <v>500</v>
      </c>
    </row>
    <row r="1583" spans="1:13" ht="12.75" hidden="1">
      <c r="A1583" s="14"/>
      <c r="F1583" s="61"/>
      <c r="H1583" s="6">
        <f t="shared" si="84"/>
        <v>0</v>
      </c>
      <c r="I1583" s="23">
        <f t="shared" si="83"/>
        <v>0</v>
      </c>
      <c r="M1583" s="2">
        <v>500</v>
      </c>
    </row>
    <row r="1584" spans="1:13" ht="12.75" hidden="1">
      <c r="A1584" s="14"/>
      <c r="F1584" s="61"/>
      <c r="H1584" s="6">
        <f t="shared" si="84"/>
        <v>0</v>
      </c>
      <c r="I1584" s="23">
        <f t="shared" si="83"/>
        <v>0</v>
      </c>
      <c r="M1584" s="2">
        <v>500</v>
      </c>
    </row>
    <row r="1585" spans="1:13" ht="12.75" hidden="1">
      <c r="A1585" s="14"/>
      <c r="F1585" s="61"/>
      <c r="H1585" s="6">
        <f t="shared" si="84"/>
        <v>0</v>
      </c>
      <c r="I1585" s="23">
        <f t="shared" si="83"/>
        <v>0</v>
      </c>
      <c r="M1585" s="2">
        <v>500</v>
      </c>
    </row>
    <row r="1586" spans="1:13" ht="12.75" hidden="1">
      <c r="A1586" s="14"/>
      <c r="F1586" s="61"/>
      <c r="H1586" s="6">
        <f t="shared" si="84"/>
        <v>0</v>
      </c>
      <c r="I1586" s="23">
        <f t="shared" si="83"/>
        <v>0</v>
      </c>
      <c r="M1586" s="2">
        <v>500</v>
      </c>
    </row>
    <row r="1587" spans="1:13" ht="12.75" hidden="1">
      <c r="A1587" s="14"/>
      <c r="F1587" s="61"/>
      <c r="H1587" s="6">
        <f t="shared" si="84"/>
        <v>0</v>
      </c>
      <c r="I1587" s="23">
        <f t="shared" si="83"/>
        <v>0</v>
      </c>
      <c r="M1587" s="2">
        <v>500</v>
      </c>
    </row>
    <row r="1588" spans="1:13" ht="12.75" hidden="1">
      <c r="A1588" s="14"/>
      <c r="F1588" s="61"/>
      <c r="H1588" s="6">
        <f t="shared" si="84"/>
        <v>0</v>
      </c>
      <c r="I1588" s="23">
        <f t="shared" si="83"/>
        <v>0</v>
      </c>
      <c r="M1588" s="2">
        <v>500</v>
      </c>
    </row>
    <row r="1589" spans="1:13" ht="12.75" hidden="1">
      <c r="A1589" s="14"/>
      <c r="F1589" s="61"/>
      <c r="H1589" s="6">
        <f t="shared" si="84"/>
        <v>0</v>
      </c>
      <c r="I1589" s="23">
        <f t="shared" si="83"/>
        <v>0</v>
      </c>
      <c r="M1589" s="2">
        <v>500</v>
      </c>
    </row>
    <row r="1590" spans="1:13" ht="12.75" hidden="1">
      <c r="A1590" s="14"/>
      <c r="F1590" s="61"/>
      <c r="H1590" s="6">
        <f t="shared" si="84"/>
        <v>0</v>
      </c>
      <c r="I1590" s="23">
        <f t="shared" si="83"/>
        <v>0</v>
      </c>
      <c r="M1590" s="2">
        <v>500</v>
      </c>
    </row>
    <row r="1591" spans="1:13" ht="12.75" hidden="1">
      <c r="A1591" s="14"/>
      <c r="F1591" s="61"/>
      <c r="H1591" s="6">
        <f t="shared" si="84"/>
        <v>0</v>
      </c>
      <c r="I1591" s="23">
        <f t="shared" si="83"/>
        <v>0</v>
      </c>
      <c r="M1591" s="2">
        <v>500</v>
      </c>
    </row>
    <row r="1592" spans="1:13" ht="12.75" hidden="1">
      <c r="A1592" s="14"/>
      <c r="F1592" s="61"/>
      <c r="H1592" s="6">
        <f t="shared" si="84"/>
        <v>0</v>
      </c>
      <c r="I1592" s="23">
        <f t="shared" si="83"/>
        <v>0</v>
      </c>
      <c r="M1592" s="2">
        <v>500</v>
      </c>
    </row>
    <row r="1593" spans="1:13" ht="12.75" hidden="1">
      <c r="A1593" s="14"/>
      <c r="F1593" s="61"/>
      <c r="H1593" s="6">
        <f t="shared" si="84"/>
        <v>0</v>
      </c>
      <c r="I1593" s="23">
        <f t="shared" si="83"/>
        <v>0</v>
      </c>
      <c r="M1593" s="2">
        <v>500</v>
      </c>
    </row>
    <row r="1594" spans="1:13" ht="12.75" hidden="1">
      <c r="A1594" s="14"/>
      <c r="F1594" s="61"/>
      <c r="H1594" s="6">
        <f t="shared" si="84"/>
        <v>0</v>
      </c>
      <c r="I1594" s="23">
        <f t="shared" si="83"/>
        <v>0</v>
      </c>
      <c r="M1594" s="2">
        <v>500</v>
      </c>
    </row>
    <row r="1595" spans="1:13" ht="12.75" hidden="1">
      <c r="A1595" s="14"/>
      <c r="F1595" s="61"/>
      <c r="H1595" s="6">
        <f t="shared" si="84"/>
        <v>0</v>
      </c>
      <c r="I1595" s="23">
        <f t="shared" si="83"/>
        <v>0</v>
      </c>
      <c r="M1595" s="2">
        <v>500</v>
      </c>
    </row>
    <row r="1596" spans="1:13" ht="12.75" hidden="1">
      <c r="A1596" s="14"/>
      <c r="F1596" s="61"/>
      <c r="H1596" s="6">
        <f t="shared" si="84"/>
        <v>0</v>
      </c>
      <c r="I1596" s="23">
        <f t="shared" si="83"/>
        <v>0</v>
      </c>
      <c r="M1596" s="2">
        <v>500</v>
      </c>
    </row>
    <row r="1597" spans="1:13" ht="12.75" hidden="1">
      <c r="A1597" s="14"/>
      <c r="F1597" s="61"/>
      <c r="H1597" s="6">
        <f t="shared" si="84"/>
        <v>0</v>
      </c>
      <c r="I1597" s="23">
        <f t="shared" si="83"/>
        <v>0</v>
      </c>
      <c r="M1597" s="2">
        <v>500</v>
      </c>
    </row>
    <row r="1598" spans="1:13" ht="12.75" hidden="1">
      <c r="A1598" s="14"/>
      <c r="F1598" s="61"/>
      <c r="H1598" s="6">
        <f t="shared" si="84"/>
        <v>0</v>
      </c>
      <c r="I1598" s="23">
        <f t="shared" si="83"/>
        <v>0</v>
      </c>
      <c r="M1598" s="2">
        <v>500</v>
      </c>
    </row>
    <row r="1599" spans="1:13" ht="12.75" hidden="1">
      <c r="A1599" s="14"/>
      <c r="F1599" s="61"/>
      <c r="H1599" s="6">
        <f t="shared" si="84"/>
        <v>0</v>
      </c>
      <c r="I1599" s="23">
        <f t="shared" si="83"/>
        <v>0</v>
      </c>
      <c r="M1599" s="2">
        <v>500</v>
      </c>
    </row>
    <row r="1600" spans="1:13" ht="12.75" hidden="1">
      <c r="A1600" s="14"/>
      <c r="F1600" s="61"/>
      <c r="H1600" s="6">
        <f t="shared" si="84"/>
        <v>0</v>
      </c>
      <c r="I1600" s="23">
        <f t="shared" si="83"/>
        <v>0</v>
      </c>
      <c r="M1600" s="2">
        <v>500</v>
      </c>
    </row>
    <row r="1601" spans="1:13" ht="12.75" hidden="1">
      <c r="A1601" s="14"/>
      <c r="F1601" s="61"/>
      <c r="H1601" s="6">
        <f t="shared" si="84"/>
        <v>0</v>
      </c>
      <c r="I1601" s="23">
        <f t="shared" si="83"/>
        <v>0</v>
      </c>
      <c r="M1601" s="2">
        <v>500</v>
      </c>
    </row>
    <row r="1602" spans="1:13" ht="12.75" hidden="1">
      <c r="A1602" s="14"/>
      <c r="F1602" s="61"/>
      <c r="H1602" s="6">
        <f t="shared" si="84"/>
        <v>0</v>
      </c>
      <c r="I1602" s="23">
        <f t="shared" si="83"/>
        <v>0</v>
      </c>
      <c r="M1602" s="2">
        <v>500</v>
      </c>
    </row>
    <row r="1603" spans="1:13" ht="12.75" hidden="1">
      <c r="A1603" s="14"/>
      <c r="F1603" s="61"/>
      <c r="H1603" s="6">
        <f t="shared" si="84"/>
        <v>0</v>
      </c>
      <c r="I1603" s="23">
        <f t="shared" si="83"/>
        <v>0</v>
      </c>
      <c r="M1603" s="2">
        <v>500</v>
      </c>
    </row>
    <row r="1604" spans="1:13" ht="12.75" hidden="1">
      <c r="A1604" s="14"/>
      <c r="F1604" s="61"/>
      <c r="H1604" s="6">
        <f t="shared" si="84"/>
        <v>0</v>
      </c>
      <c r="I1604" s="23">
        <f t="shared" si="83"/>
        <v>0</v>
      </c>
      <c r="M1604" s="2">
        <v>500</v>
      </c>
    </row>
    <row r="1605" spans="1:13" ht="12.75" hidden="1">
      <c r="A1605" s="14"/>
      <c r="F1605" s="61"/>
      <c r="H1605" s="6">
        <f t="shared" si="84"/>
        <v>0</v>
      </c>
      <c r="I1605" s="23">
        <f t="shared" si="83"/>
        <v>0</v>
      </c>
      <c r="M1605" s="2">
        <v>500</v>
      </c>
    </row>
    <row r="1606" spans="1:13" ht="12.75" hidden="1">
      <c r="A1606" s="14"/>
      <c r="F1606" s="61"/>
      <c r="H1606" s="6">
        <f t="shared" si="84"/>
        <v>0</v>
      </c>
      <c r="I1606" s="23">
        <f t="shared" si="83"/>
        <v>0</v>
      </c>
      <c r="M1606" s="2">
        <v>500</v>
      </c>
    </row>
    <row r="1607" spans="1:13" ht="12.75" hidden="1">
      <c r="A1607" s="14"/>
      <c r="F1607" s="61"/>
      <c r="H1607" s="6">
        <f t="shared" si="84"/>
        <v>0</v>
      </c>
      <c r="I1607" s="23">
        <f t="shared" si="83"/>
        <v>0</v>
      </c>
      <c r="M1607" s="2">
        <v>500</v>
      </c>
    </row>
    <row r="1608" spans="1:13" ht="12.75" hidden="1">
      <c r="A1608" s="14"/>
      <c r="F1608" s="61"/>
      <c r="H1608" s="6">
        <f t="shared" si="84"/>
        <v>0</v>
      </c>
      <c r="I1608" s="23">
        <f t="shared" si="83"/>
        <v>0</v>
      </c>
      <c r="M1608" s="2">
        <v>500</v>
      </c>
    </row>
    <row r="1609" spans="1:13" ht="12.75" hidden="1">
      <c r="A1609" s="14"/>
      <c r="F1609" s="61"/>
      <c r="H1609" s="6">
        <f t="shared" si="84"/>
        <v>0</v>
      </c>
      <c r="I1609" s="23">
        <f t="shared" si="83"/>
        <v>0</v>
      </c>
      <c r="M1609" s="2">
        <v>500</v>
      </c>
    </row>
    <row r="1610" spans="1:13" ht="12.75" hidden="1">
      <c r="A1610" s="14"/>
      <c r="F1610" s="61"/>
      <c r="H1610" s="6">
        <f t="shared" si="84"/>
        <v>0</v>
      </c>
      <c r="I1610" s="23">
        <f t="shared" si="83"/>
        <v>0</v>
      </c>
      <c r="M1610" s="2">
        <v>500</v>
      </c>
    </row>
    <row r="1611" spans="1:13" ht="12.75" hidden="1">
      <c r="A1611" s="14"/>
      <c r="F1611" s="61"/>
      <c r="H1611" s="6">
        <f t="shared" si="84"/>
        <v>0</v>
      </c>
      <c r="I1611" s="23">
        <f t="shared" si="83"/>
        <v>0</v>
      </c>
      <c r="M1611" s="2">
        <v>500</v>
      </c>
    </row>
    <row r="1612" spans="1:13" ht="12.75" hidden="1">
      <c r="A1612" s="14"/>
      <c r="F1612" s="61"/>
      <c r="H1612" s="6">
        <f t="shared" si="84"/>
        <v>0</v>
      </c>
      <c r="I1612" s="23">
        <f t="shared" si="83"/>
        <v>0</v>
      </c>
      <c r="M1612" s="2">
        <v>500</v>
      </c>
    </row>
    <row r="1613" spans="1:13" ht="12.75" hidden="1">
      <c r="A1613" s="14"/>
      <c r="F1613" s="61"/>
      <c r="H1613" s="6">
        <f t="shared" si="84"/>
        <v>0</v>
      </c>
      <c r="I1613" s="23">
        <f t="shared" si="83"/>
        <v>0</v>
      </c>
      <c r="M1613" s="2">
        <v>500</v>
      </c>
    </row>
    <row r="1614" spans="1:13" ht="12.75" hidden="1">
      <c r="A1614" s="14"/>
      <c r="F1614" s="61"/>
      <c r="H1614" s="6">
        <f t="shared" si="84"/>
        <v>0</v>
      </c>
      <c r="I1614" s="23">
        <f t="shared" si="83"/>
        <v>0</v>
      </c>
      <c r="M1614" s="2">
        <v>500</v>
      </c>
    </row>
    <row r="1615" spans="1:13" ht="12.75" hidden="1">
      <c r="A1615" s="14"/>
      <c r="F1615" s="61"/>
      <c r="H1615" s="6">
        <f t="shared" si="84"/>
        <v>0</v>
      </c>
      <c r="I1615" s="23">
        <f t="shared" si="83"/>
        <v>0</v>
      </c>
      <c r="M1615" s="2">
        <v>500</v>
      </c>
    </row>
    <row r="1616" spans="1:13" ht="12.75" hidden="1">
      <c r="A1616" s="14"/>
      <c r="F1616" s="61"/>
      <c r="H1616" s="6">
        <f t="shared" si="84"/>
        <v>0</v>
      </c>
      <c r="I1616" s="23">
        <f t="shared" si="83"/>
        <v>0</v>
      </c>
      <c r="M1616" s="2">
        <v>500</v>
      </c>
    </row>
    <row r="1617" spans="1:13" ht="12.75" hidden="1">
      <c r="A1617" s="14"/>
      <c r="F1617" s="61"/>
      <c r="H1617" s="6">
        <f t="shared" si="84"/>
        <v>0</v>
      </c>
      <c r="I1617" s="23">
        <f t="shared" si="83"/>
        <v>0</v>
      </c>
      <c r="M1617" s="2">
        <v>500</v>
      </c>
    </row>
    <row r="1618" spans="1:13" ht="12.75" hidden="1">
      <c r="A1618" s="14"/>
      <c r="F1618" s="61"/>
      <c r="H1618" s="6">
        <f t="shared" si="84"/>
        <v>0</v>
      </c>
      <c r="I1618" s="23">
        <f t="shared" si="83"/>
        <v>0</v>
      </c>
      <c r="M1618" s="2">
        <v>500</v>
      </c>
    </row>
    <row r="1619" spans="1:13" ht="12.75" hidden="1">
      <c r="A1619" s="14"/>
      <c r="F1619" s="61"/>
      <c r="H1619" s="6">
        <f t="shared" si="84"/>
        <v>0</v>
      </c>
      <c r="I1619" s="23">
        <f t="shared" si="83"/>
        <v>0</v>
      </c>
      <c r="M1619" s="2">
        <v>500</v>
      </c>
    </row>
    <row r="1620" spans="1:13" ht="12.75" hidden="1">
      <c r="A1620" s="14"/>
      <c r="F1620" s="61"/>
      <c r="H1620" s="6">
        <f t="shared" si="84"/>
        <v>0</v>
      </c>
      <c r="I1620" s="23">
        <f t="shared" si="83"/>
        <v>0</v>
      </c>
      <c r="M1620" s="2">
        <v>500</v>
      </c>
    </row>
    <row r="1621" spans="1:13" ht="12.75" hidden="1">
      <c r="A1621" s="14"/>
      <c r="F1621" s="61"/>
      <c r="H1621" s="6">
        <f t="shared" si="84"/>
        <v>0</v>
      </c>
      <c r="I1621" s="23">
        <f t="shared" si="83"/>
        <v>0</v>
      </c>
      <c r="M1621" s="2">
        <v>500</v>
      </c>
    </row>
    <row r="1622" spans="1:13" ht="12.75" hidden="1">
      <c r="A1622" s="14"/>
      <c r="F1622" s="61"/>
      <c r="H1622" s="6">
        <f t="shared" si="84"/>
        <v>0</v>
      </c>
      <c r="I1622" s="23">
        <f t="shared" si="83"/>
        <v>0</v>
      </c>
      <c r="M1622" s="2">
        <v>500</v>
      </c>
    </row>
    <row r="1623" spans="1:13" ht="12.75" hidden="1">
      <c r="A1623" s="14"/>
      <c r="F1623" s="61"/>
      <c r="H1623" s="6">
        <f t="shared" si="84"/>
        <v>0</v>
      </c>
      <c r="I1623" s="23">
        <f t="shared" si="83"/>
        <v>0</v>
      </c>
      <c r="M1623" s="2">
        <v>500</v>
      </c>
    </row>
    <row r="1624" spans="1:13" ht="12.75" hidden="1">
      <c r="A1624" s="14"/>
      <c r="F1624" s="61"/>
      <c r="H1624" s="6">
        <f t="shared" si="84"/>
        <v>0</v>
      </c>
      <c r="I1624" s="23">
        <f aca="true" t="shared" si="85" ref="I1624:I1687">+B1624/M1624</f>
        <v>0</v>
      </c>
      <c r="M1624" s="2">
        <v>500</v>
      </c>
    </row>
    <row r="1625" spans="1:13" ht="12.75" hidden="1">
      <c r="A1625" s="14"/>
      <c r="F1625" s="61"/>
      <c r="H1625" s="6">
        <f t="shared" si="84"/>
        <v>0</v>
      </c>
      <c r="I1625" s="23">
        <f t="shared" si="85"/>
        <v>0</v>
      </c>
      <c r="M1625" s="2">
        <v>500</v>
      </c>
    </row>
    <row r="1626" spans="1:13" ht="12.75" hidden="1">
      <c r="A1626" s="14"/>
      <c r="F1626" s="61"/>
      <c r="H1626" s="6">
        <f aca="true" t="shared" si="86" ref="H1626:H1701">H1625-B1626</f>
        <v>0</v>
      </c>
      <c r="I1626" s="23">
        <f t="shared" si="85"/>
        <v>0</v>
      </c>
      <c r="M1626" s="2">
        <v>500</v>
      </c>
    </row>
    <row r="1627" spans="1:13" ht="12.75" hidden="1">
      <c r="A1627" s="14"/>
      <c r="F1627" s="61"/>
      <c r="H1627" s="6">
        <f t="shared" si="86"/>
        <v>0</v>
      </c>
      <c r="I1627" s="23">
        <f t="shared" si="85"/>
        <v>0</v>
      </c>
      <c r="M1627" s="2">
        <v>500</v>
      </c>
    </row>
    <row r="1628" spans="1:13" ht="12.75" hidden="1">
      <c r="A1628" s="14"/>
      <c r="F1628" s="61"/>
      <c r="H1628" s="6">
        <f t="shared" si="86"/>
        <v>0</v>
      </c>
      <c r="I1628" s="23">
        <f t="shared" si="85"/>
        <v>0</v>
      </c>
      <c r="M1628" s="2">
        <v>500</v>
      </c>
    </row>
    <row r="1629" spans="1:13" ht="12.75" hidden="1">
      <c r="A1629" s="14"/>
      <c r="F1629" s="61"/>
      <c r="H1629" s="6">
        <f t="shared" si="86"/>
        <v>0</v>
      </c>
      <c r="I1629" s="23">
        <f t="shared" si="85"/>
        <v>0</v>
      </c>
      <c r="M1629" s="2">
        <v>500</v>
      </c>
    </row>
    <row r="1630" spans="1:13" ht="12.75" hidden="1">
      <c r="A1630" s="14"/>
      <c r="F1630" s="61"/>
      <c r="H1630" s="6">
        <f t="shared" si="86"/>
        <v>0</v>
      </c>
      <c r="I1630" s="23">
        <f t="shared" si="85"/>
        <v>0</v>
      </c>
      <c r="M1630" s="2">
        <v>500</v>
      </c>
    </row>
    <row r="1631" spans="1:13" ht="12.75" hidden="1">
      <c r="A1631" s="14"/>
      <c r="F1631" s="61"/>
      <c r="H1631" s="6">
        <f t="shared" si="86"/>
        <v>0</v>
      </c>
      <c r="I1631" s="23">
        <f t="shared" si="85"/>
        <v>0</v>
      </c>
      <c r="M1631" s="2">
        <v>500</v>
      </c>
    </row>
    <row r="1632" spans="1:13" ht="12.75" hidden="1">
      <c r="A1632" s="14"/>
      <c r="F1632" s="61"/>
      <c r="H1632" s="6">
        <f t="shared" si="86"/>
        <v>0</v>
      </c>
      <c r="I1632" s="23">
        <f t="shared" si="85"/>
        <v>0</v>
      </c>
      <c r="M1632" s="2">
        <v>500</v>
      </c>
    </row>
    <row r="1633" spans="1:13" ht="12.75" hidden="1">
      <c r="A1633" s="14"/>
      <c r="F1633" s="61"/>
      <c r="H1633" s="6">
        <f t="shared" si="86"/>
        <v>0</v>
      </c>
      <c r="I1633" s="23">
        <f t="shared" si="85"/>
        <v>0</v>
      </c>
      <c r="M1633" s="2">
        <v>500</v>
      </c>
    </row>
    <row r="1634" spans="1:13" ht="12.75" hidden="1">
      <c r="A1634" s="14"/>
      <c r="F1634" s="61"/>
      <c r="H1634" s="6">
        <f t="shared" si="86"/>
        <v>0</v>
      </c>
      <c r="I1634" s="23">
        <f t="shared" si="85"/>
        <v>0</v>
      </c>
      <c r="M1634" s="2">
        <v>500</v>
      </c>
    </row>
    <row r="1635" spans="1:13" ht="12.75" hidden="1">
      <c r="A1635" s="14"/>
      <c r="F1635" s="61"/>
      <c r="H1635" s="6">
        <f t="shared" si="86"/>
        <v>0</v>
      </c>
      <c r="I1635" s="23">
        <f t="shared" si="85"/>
        <v>0</v>
      </c>
      <c r="M1635" s="2">
        <v>500</v>
      </c>
    </row>
    <row r="1636" spans="1:13" ht="12.75" hidden="1">
      <c r="A1636" s="14"/>
      <c r="F1636" s="61"/>
      <c r="H1636" s="6">
        <f t="shared" si="86"/>
        <v>0</v>
      </c>
      <c r="I1636" s="23">
        <f t="shared" si="85"/>
        <v>0</v>
      </c>
      <c r="M1636" s="2">
        <v>500</v>
      </c>
    </row>
    <row r="1637" spans="1:13" ht="12.75" hidden="1">
      <c r="A1637" s="14"/>
      <c r="F1637" s="61"/>
      <c r="H1637" s="6">
        <f t="shared" si="86"/>
        <v>0</v>
      </c>
      <c r="I1637" s="23">
        <f t="shared" si="85"/>
        <v>0</v>
      </c>
      <c r="M1637" s="2">
        <v>500</v>
      </c>
    </row>
    <row r="1638" spans="1:13" ht="12.75" hidden="1">
      <c r="A1638" s="14"/>
      <c r="F1638" s="61"/>
      <c r="H1638" s="6">
        <f t="shared" si="86"/>
        <v>0</v>
      </c>
      <c r="I1638" s="23">
        <f t="shared" si="85"/>
        <v>0</v>
      </c>
      <c r="M1638" s="2">
        <v>500</v>
      </c>
    </row>
    <row r="1639" spans="1:13" ht="12.75" hidden="1">
      <c r="A1639" s="14"/>
      <c r="F1639" s="61"/>
      <c r="H1639" s="6">
        <f t="shared" si="86"/>
        <v>0</v>
      </c>
      <c r="I1639" s="23">
        <f t="shared" si="85"/>
        <v>0</v>
      </c>
      <c r="M1639" s="2">
        <v>500</v>
      </c>
    </row>
    <row r="1640" spans="1:13" ht="12.75" hidden="1">
      <c r="A1640" s="14"/>
      <c r="F1640" s="61"/>
      <c r="H1640" s="6">
        <f t="shared" si="86"/>
        <v>0</v>
      </c>
      <c r="I1640" s="23">
        <f t="shared" si="85"/>
        <v>0</v>
      </c>
      <c r="M1640" s="2">
        <v>500</v>
      </c>
    </row>
    <row r="1641" spans="1:13" ht="12.75" hidden="1">
      <c r="A1641" s="14"/>
      <c r="F1641" s="61"/>
      <c r="H1641" s="6">
        <f t="shared" si="86"/>
        <v>0</v>
      </c>
      <c r="I1641" s="23">
        <f t="shared" si="85"/>
        <v>0</v>
      </c>
      <c r="M1641" s="2">
        <v>500</v>
      </c>
    </row>
    <row r="1642" spans="1:13" ht="12.75" hidden="1">
      <c r="A1642" s="14"/>
      <c r="F1642" s="61"/>
      <c r="H1642" s="6">
        <f t="shared" si="86"/>
        <v>0</v>
      </c>
      <c r="I1642" s="23">
        <f t="shared" si="85"/>
        <v>0</v>
      </c>
      <c r="M1642" s="2">
        <v>500</v>
      </c>
    </row>
    <row r="1643" spans="1:13" ht="12.75" hidden="1">
      <c r="A1643" s="14"/>
      <c r="F1643" s="61"/>
      <c r="H1643" s="6">
        <f t="shared" si="86"/>
        <v>0</v>
      </c>
      <c r="I1643" s="23">
        <f t="shared" si="85"/>
        <v>0</v>
      </c>
      <c r="M1643" s="2">
        <v>500</v>
      </c>
    </row>
    <row r="1644" spans="1:13" ht="12.75" hidden="1">
      <c r="A1644" s="14"/>
      <c r="F1644" s="61"/>
      <c r="H1644" s="6">
        <f t="shared" si="86"/>
        <v>0</v>
      </c>
      <c r="I1644" s="23">
        <f t="shared" si="85"/>
        <v>0</v>
      </c>
      <c r="M1644" s="2">
        <v>500</v>
      </c>
    </row>
    <row r="1645" spans="1:13" ht="12.75" hidden="1">
      <c r="A1645" s="14"/>
      <c r="F1645" s="61"/>
      <c r="H1645" s="6">
        <f t="shared" si="86"/>
        <v>0</v>
      </c>
      <c r="I1645" s="23">
        <f t="shared" si="85"/>
        <v>0</v>
      </c>
      <c r="M1645" s="2">
        <v>500</v>
      </c>
    </row>
    <row r="1646" spans="1:13" ht="12.75" hidden="1">
      <c r="A1646" s="14"/>
      <c r="F1646" s="61"/>
      <c r="H1646" s="6">
        <f t="shared" si="86"/>
        <v>0</v>
      </c>
      <c r="I1646" s="23">
        <f t="shared" si="85"/>
        <v>0</v>
      </c>
      <c r="M1646" s="2">
        <v>500</v>
      </c>
    </row>
    <row r="1647" spans="1:13" ht="12.75" hidden="1">
      <c r="A1647" s="14"/>
      <c r="F1647" s="61"/>
      <c r="H1647" s="6">
        <f t="shared" si="86"/>
        <v>0</v>
      </c>
      <c r="I1647" s="23">
        <f t="shared" si="85"/>
        <v>0</v>
      </c>
      <c r="M1647" s="2">
        <v>500</v>
      </c>
    </row>
    <row r="1648" spans="1:13" ht="12.75" hidden="1">
      <c r="A1648" s="14"/>
      <c r="F1648" s="61"/>
      <c r="H1648" s="6">
        <f t="shared" si="86"/>
        <v>0</v>
      </c>
      <c r="I1648" s="23">
        <f t="shared" si="85"/>
        <v>0</v>
      </c>
      <c r="M1648" s="2">
        <v>500</v>
      </c>
    </row>
    <row r="1649" spans="1:13" ht="12.75" hidden="1">
      <c r="A1649" s="14"/>
      <c r="F1649" s="61"/>
      <c r="H1649" s="6">
        <f t="shared" si="86"/>
        <v>0</v>
      </c>
      <c r="I1649" s="23">
        <f t="shared" si="85"/>
        <v>0</v>
      </c>
      <c r="M1649" s="2">
        <v>500</v>
      </c>
    </row>
    <row r="1650" spans="1:13" ht="12.75" hidden="1">
      <c r="A1650" s="14"/>
      <c r="F1650" s="61"/>
      <c r="H1650" s="6">
        <f t="shared" si="86"/>
        <v>0</v>
      </c>
      <c r="I1650" s="23">
        <f t="shared" si="85"/>
        <v>0</v>
      </c>
      <c r="M1650" s="2">
        <v>500</v>
      </c>
    </row>
    <row r="1651" spans="1:13" ht="12.75" hidden="1">
      <c r="A1651" s="14"/>
      <c r="F1651" s="61"/>
      <c r="H1651" s="6">
        <f t="shared" si="86"/>
        <v>0</v>
      </c>
      <c r="I1651" s="23">
        <f t="shared" si="85"/>
        <v>0</v>
      </c>
      <c r="M1651" s="2">
        <v>500</v>
      </c>
    </row>
    <row r="1652" spans="1:13" ht="12.75" hidden="1">
      <c r="A1652" s="14"/>
      <c r="F1652" s="61"/>
      <c r="H1652" s="6">
        <f t="shared" si="86"/>
        <v>0</v>
      </c>
      <c r="I1652" s="23">
        <f t="shared" si="85"/>
        <v>0</v>
      </c>
      <c r="M1652" s="2">
        <v>500</v>
      </c>
    </row>
    <row r="1653" spans="1:13" ht="12.75" hidden="1">
      <c r="A1653" s="14"/>
      <c r="F1653" s="61"/>
      <c r="H1653" s="6">
        <f t="shared" si="86"/>
        <v>0</v>
      </c>
      <c r="I1653" s="23">
        <f t="shared" si="85"/>
        <v>0</v>
      </c>
      <c r="M1653" s="2">
        <v>500</v>
      </c>
    </row>
    <row r="1654" spans="1:13" ht="12.75" hidden="1">
      <c r="A1654" s="14"/>
      <c r="F1654" s="61"/>
      <c r="H1654" s="6">
        <f t="shared" si="86"/>
        <v>0</v>
      </c>
      <c r="I1654" s="23">
        <f t="shared" si="85"/>
        <v>0</v>
      </c>
      <c r="M1654" s="2">
        <v>500</v>
      </c>
    </row>
    <row r="1655" spans="1:13" ht="12.75" hidden="1">
      <c r="A1655" s="14"/>
      <c r="F1655" s="61"/>
      <c r="H1655" s="6">
        <f t="shared" si="86"/>
        <v>0</v>
      </c>
      <c r="I1655" s="23">
        <f t="shared" si="85"/>
        <v>0</v>
      </c>
      <c r="M1655" s="2">
        <v>500</v>
      </c>
    </row>
    <row r="1656" spans="1:13" ht="12.75" hidden="1">
      <c r="A1656" s="14"/>
      <c r="F1656" s="61"/>
      <c r="H1656" s="6">
        <f t="shared" si="86"/>
        <v>0</v>
      </c>
      <c r="I1656" s="23">
        <f t="shared" si="85"/>
        <v>0</v>
      </c>
      <c r="M1656" s="2">
        <v>500</v>
      </c>
    </row>
    <row r="1657" spans="1:13" ht="12.75" hidden="1">
      <c r="A1657" s="14"/>
      <c r="F1657" s="61"/>
      <c r="H1657" s="6">
        <f t="shared" si="86"/>
        <v>0</v>
      </c>
      <c r="I1657" s="23">
        <f t="shared" si="85"/>
        <v>0</v>
      </c>
      <c r="M1657" s="2">
        <v>500</v>
      </c>
    </row>
    <row r="1658" spans="1:13" ht="12.75" hidden="1">
      <c r="A1658" s="14"/>
      <c r="F1658" s="61"/>
      <c r="H1658" s="6">
        <f t="shared" si="86"/>
        <v>0</v>
      </c>
      <c r="I1658" s="23">
        <f t="shared" si="85"/>
        <v>0</v>
      </c>
      <c r="M1658" s="2">
        <v>500</v>
      </c>
    </row>
    <row r="1659" spans="1:13" ht="12.75" hidden="1">
      <c r="A1659" s="14"/>
      <c r="F1659" s="61"/>
      <c r="H1659" s="6">
        <f t="shared" si="86"/>
        <v>0</v>
      </c>
      <c r="I1659" s="23">
        <f t="shared" si="85"/>
        <v>0</v>
      </c>
      <c r="M1659" s="2">
        <v>500</v>
      </c>
    </row>
    <row r="1660" spans="1:13" ht="12.75" hidden="1">
      <c r="A1660" s="14"/>
      <c r="F1660" s="61"/>
      <c r="H1660" s="6">
        <f t="shared" si="86"/>
        <v>0</v>
      </c>
      <c r="I1660" s="23">
        <f t="shared" si="85"/>
        <v>0</v>
      </c>
      <c r="M1660" s="2">
        <v>500</v>
      </c>
    </row>
    <row r="1661" spans="1:13" ht="12.75" hidden="1">
      <c r="A1661" s="14"/>
      <c r="F1661" s="61"/>
      <c r="H1661" s="6">
        <f t="shared" si="86"/>
        <v>0</v>
      </c>
      <c r="I1661" s="23">
        <f t="shared" si="85"/>
        <v>0</v>
      </c>
      <c r="M1661" s="2">
        <v>500</v>
      </c>
    </row>
    <row r="1662" spans="1:13" ht="12.75" hidden="1">
      <c r="A1662" s="14"/>
      <c r="F1662" s="61"/>
      <c r="H1662" s="6">
        <f t="shared" si="86"/>
        <v>0</v>
      </c>
      <c r="I1662" s="23">
        <f t="shared" si="85"/>
        <v>0</v>
      </c>
      <c r="M1662" s="2">
        <v>500</v>
      </c>
    </row>
    <row r="1663" spans="1:13" ht="12.75" hidden="1">
      <c r="A1663" s="14"/>
      <c r="F1663" s="61"/>
      <c r="H1663" s="6">
        <f t="shared" si="86"/>
        <v>0</v>
      </c>
      <c r="I1663" s="23">
        <f t="shared" si="85"/>
        <v>0</v>
      </c>
      <c r="M1663" s="2">
        <v>500</v>
      </c>
    </row>
    <row r="1664" spans="1:13" ht="12.75" hidden="1">
      <c r="A1664" s="14"/>
      <c r="F1664" s="61"/>
      <c r="H1664" s="6">
        <f t="shared" si="86"/>
        <v>0</v>
      </c>
      <c r="I1664" s="23">
        <f t="shared" si="85"/>
        <v>0</v>
      </c>
      <c r="M1664" s="2">
        <v>500</v>
      </c>
    </row>
    <row r="1665" spans="1:13" ht="12.75" hidden="1">
      <c r="A1665" s="14"/>
      <c r="F1665" s="61"/>
      <c r="H1665" s="6">
        <f t="shared" si="86"/>
        <v>0</v>
      </c>
      <c r="I1665" s="23">
        <f t="shared" si="85"/>
        <v>0</v>
      </c>
      <c r="M1665" s="2">
        <v>500</v>
      </c>
    </row>
    <row r="1666" spans="1:13" ht="12.75" hidden="1">
      <c r="A1666" s="14"/>
      <c r="F1666" s="61"/>
      <c r="H1666" s="6">
        <f t="shared" si="86"/>
        <v>0</v>
      </c>
      <c r="I1666" s="23">
        <f t="shared" si="85"/>
        <v>0</v>
      </c>
      <c r="M1666" s="2">
        <v>500</v>
      </c>
    </row>
    <row r="1667" spans="1:13" ht="12.75" hidden="1">
      <c r="A1667" s="14"/>
      <c r="F1667" s="61"/>
      <c r="H1667" s="6">
        <f t="shared" si="86"/>
        <v>0</v>
      </c>
      <c r="I1667" s="23">
        <f t="shared" si="85"/>
        <v>0</v>
      </c>
      <c r="M1667" s="2">
        <v>500</v>
      </c>
    </row>
    <row r="1668" spans="1:13" ht="12.75" hidden="1">
      <c r="A1668" s="14"/>
      <c r="F1668" s="61"/>
      <c r="H1668" s="6">
        <f t="shared" si="86"/>
        <v>0</v>
      </c>
      <c r="I1668" s="23">
        <f t="shared" si="85"/>
        <v>0</v>
      </c>
      <c r="M1668" s="2">
        <v>500</v>
      </c>
    </row>
    <row r="1669" spans="1:13" ht="12.75" hidden="1">
      <c r="A1669" s="14"/>
      <c r="F1669" s="61"/>
      <c r="H1669" s="6">
        <f t="shared" si="86"/>
        <v>0</v>
      </c>
      <c r="I1669" s="23">
        <f t="shared" si="85"/>
        <v>0</v>
      </c>
      <c r="M1669" s="2">
        <v>500</v>
      </c>
    </row>
    <row r="1670" spans="1:13" ht="12.75" hidden="1">
      <c r="A1670" s="14"/>
      <c r="F1670" s="61"/>
      <c r="H1670" s="6">
        <f t="shared" si="86"/>
        <v>0</v>
      </c>
      <c r="I1670" s="23">
        <f t="shared" si="85"/>
        <v>0</v>
      </c>
      <c r="M1670" s="2">
        <v>500</v>
      </c>
    </row>
    <row r="1671" spans="1:13" ht="12.75" hidden="1">
      <c r="A1671" s="14"/>
      <c r="F1671" s="61"/>
      <c r="H1671" s="6">
        <f t="shared" si="86"/>
        <v>0</v>
      </c>
      <c r="I1671" s="23">
        <f t="shared" si="85"/>
        <v>0</v>
      </c>
      <c r="M1671" s="2">
        <v>500</v>
      </c>
    </row>
    <row r="1672" spans="1:13" ht="12.75" hidden="1">
      <c r="A1672" s="14"/>
      <c r="F1672" s="61"/>
      <c r="H1672" s="6">
        <f t="shared" si="86"/>
        <v>0</v>
      </c>
      <c r="I1672" s="23">
        <f t="shared" si="85"/>
        <v>0</v>
      </c>
      <c r="M1672" s="2">
        <v>500</v>
      </c>
    </row>
    <row r="1673" spans="1:13" ht="12.75" hidden="1">
      <c r="A1673" s="14"/>
      <c r="F1673" s="61"/>
      <c r="H1673" s="6">
        <f t="shared" si="86"/>
        <v>0</v>
      </c>
      <c r="I1673" s="23">
        <f t="shared" si="85"/>
        <v>0</v>
      </c>
      <c r="M1673" s="2">
        <v>500</v>
      </c>
    </row>
    <row r="1674" spans="1:13" ht="12.75" hidden="1">
      <c r="A1674" s="14"/>
      <c r="F1674" s="61"/>
      <c r="H1674" s="6">
        <f t="shared" si="86"/>
        <v>0</v>
      </c>
      <c r="I1674" s="23">
        <f t="shared" si="85"/>
        <v>0</v>
      </c>
      <c r="M1674" s="2">
        <v>500</v>
      </c>
    </row>
    <row r="1675" spans="1:13" ht="12.75" hidden="1">
      <c r="A1675" s="14"/>
      <c r="F1675" s="61"/>
      <c r="H1675" s="6">
        <f t="shared" si="86"/>
        <v>0</v>
      </c>
      <c r="I1675" s="23">
        <f t="shared" si="85"/>
        <v>0</v>
      </c>
      <c r="M1675" s="2">
        <v>500</v>
      </c>
    </row>
    <row r="1676" spans="1:13" ht="12.75" hidden="1">
      <c r="A1676" s="14"/>
      <c r="F1676" s="61"/>
      <c r="H1676" s="6">
        <f t="shared" si="86"/>
        <v>0</v>
      </c>
      <c r="I1676" s="23">
        <f t="shared" si="85"/>
        <v>0</v>
      </c>
      <c r="M1676" s="2">
        <v>500</v>
      </c>
    </row>
    <row r="1677" spans="1:13" ht="12.75" hidden="1">
      <c r="A1677" s="14"/>
      <c r="F1677" s="61"/>
      <c r="H1677" s="6">
        <f t="shared" si="86"/>
        <v>0</v>
      </c>
      <c r="I1677" s="23">
        <f t="shared" si="85"/>
        <v>0</v>
      </c>
      <c r="M1677" s="2">
        <v>500</v>
      </c>
    </row>
    <row r="1678" spans="1:13" ht="12.75" hidden="1">
      <c r="A1678" s="14"/>
      <c r="F1678" s="61"/>
      <c r="H1678" s="6">
        <f t="shared" si="86"/>
        <v>0</v>
      </c>
      <c r="I1678" s="23">
        <f t="shared" si="85"/>
        <v>0</v>
      </c>
      <c r="M1678" s="2">
        <v>500</v>
      </c>
    </row>
    <row r="1679" spans="1:13" ht="12.75" hidden="1">
      <c r="A1679" s="14"/>
      <c r="F1679" s="61"/>
      <c r="H1679" s="6">
        <f t="shared" si="86"/>
        <v>0</v>
      </c>
      <c r="I1679" s="23">
        <f t="shared" si="85"/>
        <v>0</v>
      </c>
      <c r="M1679" s="2">
        <v>500</v>
      </c>
    </row>
    <row r="1680" spans="1:13" ht="12.75" hidden="1">
      <c r="A1680" s="14"/>
      <c r="F1680" s="61"/>
      <c r="H1680" s="6">
        <f t="shared" si="86"/>
        <v>0</v>
      </c>
      <c r="I1680" s="23">
        <f t="shared" si="85"/>
        <v>0</v>
      </c>
      <c r="M1680" s="2">
        <v>500</v>
      </c>
    </row>
    <row r="1681" spans="1:13" ht="12.75" hidden="1">
      <c r="A1681" s="14"/>
      <c r="F1681" s="61"/>
      <c r="H1681" s="6">
        <f t="shared" si="86"/>
        <v>0</v>
      </c>
      <c r="I1681" s="23">
        <f t="shared" si="85"/>
        <v>0</v>
      </c>
      <c r="M1681" s="2">
        <v>500</v>
      </c>
    </row>
    <row r="1682" spans="1:13" ht="12.75" hidden="1">
      <c r="A1682" s="14"/>
      <c r="F1682" s="61"/>
      <c r="H1682" s="6">
        <f t="shared" si="86"/>
        <v>0</v>
      </c>
      <c r="I1682" s="23">
        <f t="shared" si="85"/>
        <v>0</v>
      </c>
      <c r="M1682" s="2">
        <v>500</v>
      </c>
    </row>
    <row r="1683" spans="1:13" ht="12.75" hidden="1">
      <c r="A1683" s="14"/>
      <c r="F1683" s="61"/>
      <c r="H1683" s="6">
        <f t="shared" si="86"/>
        <v>0</v>
      </c>
      <c r="I1683" s="23">
        <f t="shared" si="85"/>
        <v>0</v>
      </c>
      <c r="M1683" s="2">
        <v>500</v>
      </c>
    </row>
    <row r="1684" spans="1:13" ht="12.75" hidden="1">
      <c r="A1684" s="14"/>
      <c r="F1684" s="61"/>
      <c r="H1684" s="6">
        <f t="shared" si="86"/>
        <v>0</v>
      </c>
      <c r="I1684" s="23">
        <f t="shared" si="85"/>
        <v>0</v>
      </c>
      <c r="M1684" s="2">
        <v>500</v>
      </c>
    </row>
    <row r="1685" spans="1:13" ht="12.75" hidden="1">
      <c r="A1685" s="14"/>
      <c r="F1685" s="61"/>
      <c r="H1685" s="6">
        <f t="shared" si="86"/>
        <v>0</v>
      </c>
      <c r="I1685" s="23">
        <f t="shared" si="85"/>
        <v>0</v>
      </c>
      <c r="M1685" s="2">
        <v>500</v>
      </c>
    </row>
    <row r="1686" spans="1:13" ht="12.75" hidden="1">
      <c r="A1686" s="14"/>
      <c r="F1686" s="61"/>
      <c r="H1686" s="6">
        <f t="shared" si="86"/>
        <v>0</v>
      </c>
      <c r="I1686" s="23">
        <f t="shared" si="85"/>
        <v>0</v>
      </c>
      <c r="M1686" s="2">
        <v>500</v>
      </c>
    </row>
    <row r="1687" spans="1:13" ht="12.75" hidden="1">
      <c r="A1687" s="14"/>
      <c r="F1687" s="61"/>
      <c r="H1687" s="6">
        <f t="shared" si="86"/>
        <v>0</v>
      </c>
      <c r="I1687" s="23">
        <f t="shared" si="85"/>
        <v>0</v>
      </c>
      <c r="M1687" s="2">
        <v>500</v>
      </c>
    </row>
    <row r="1688" spans="1:13" ht="12.75" hidden="1">
      <c r="A1688" s="14"/>
      <c r="F1688" s="61"/>
      <c r="H1688" s="6">
        <f t="shared" si="86"/>
        <v>0</v>
      </c>
      <c r="I1688" s="23">
        <f aca="true" t="shared" si="87" ref="I1688:I1742">+B1688/M1688</f>
        <v>0</v>
      </c>
      <c r="M1688" s="2">
        <v>500</v>
      </c>
    </row>
    <row r="1689" spans="1:13" ht="12.75" hidden="1">
      <c r="A1689" s="14"/>
      <c r="F1689" s="61"/>
      <c r="H1689" s="6">
        <f t="shared" si="86"/>
        <v>0</v>
      </c>
      <c r="I1689" s="23">
        <f t="shared" si="87"/>
        <v>0</v>
      </c>
      <c r="M1689" s="2">
        <v>500</v>
      </c>
    </row>
    <row r="1690" spans="1:13" ht="12.75" hidden="1">
      <c r="A1690" s="14"/>
      <c r="F1690" s="61"/>
      <c r="H1690" s="6">
        <f t="shared" si="86"/>
        <v>0</v>
      </c>
      <c r="I1690" s="23">
        <f t="shared" si="87"/>
        <v>0</v>
      </c>
      <c r="M1690" s="2">
        <v>500</v>
      </c>
    </row>
    <row r="1691" spans="1:13" ht="12.75" hidden="1">
      <c r="A1691" s="14"/>
      <c r="F1691" s="61"/>
      <c r="H1691" s="6">
        <f t="shared" si="86"/>
        <v>0</v>
      </c>
      <c r="I1691" s="23">
        <f t="shared" si="87"/>
        <v>0</v>
      </c>
      <c r="M1691" s="2">
        <v>500</v>
      </c>
    </row>
    <row r="1692" spans="1:13" ht="12.75" hidden="1">
      <c r="A1692" s="14"/>
      <c r="F1692" s="61"/>
      <c r="H1692" s="6">
        <f t="shared" si="86"/>
        <v>0</v>
      </c>
      <c r="I1692" s="23">
        <f t="shared" si="87"/>
        <v>0</v>
      </c>
      <c r="M1692" s="2">
        <v>500</v>
      </c>
    </row>
    <row r="1693" spans="1:13" ht="12.75" hidden="1">
      <c r="A1693" s="14"/>
      <c r="F1693" s="61"/>
      <c r="H1693" s="6">
        <f t="shared" si="86"/>
        <v>0</v>
      </c>
      <c r="I1693" s="23">
        <f t="shared" si="87"/>
        <v>0</v>
      </c>
      <c r="M1693" s="2">
        <v>500</v>
      </c>
    </row>
    <row r="1694" spans="1:13" ht="12.75" hidden="1">
      <c r="A1694" s="14"/>
      <c r="F1694" s="61"/>
      <c r="H1694" s="6">
        <f t="shared" si="86"/>
        <v>0</v>
      </c>
      <c r="I1694" s="23">
        <f t="shared" si="87"/>
        <v>0</v>
      </c>
      <c r="M1694" s="2">
        <v>500</v>
      </c>
    </row>
    <row r="1695" spans="1:13" ht="12.75" hidden="1">
      <c r="A1695" s="14"/>
      <c r="F1695" s="61"/>
      <c r="H1695" s="6">
        <f t="shared" si="86"/>
        <v>0</v>
      </c>
      <c r="I1695" s="23">
        <f t="shared" si="87"/>
        <v>0</v>
      </c>
      <c r="M1695" s="2">
        <v>500</v>
      </c>
    </row>
    <row r="1696" spans="1:13" ht="12.75" hidden="1">
      <c r="A1696" s="14"/>
      <c r="F1696" s="61"/>
      <c r="H1696" s="6">
        <f t="shared" si="86"/>
        <v>0</v>
      </c>
      <c r="I1696" s="23">
        <f t="shared" si="87"/>
        <v>0</v>
      </c>
      <c r="M1696" s="2">
        <v>500</v>
      </c>
    </row>
    <row r="1697" spans="1:13" ht="12.75" hidden="1">
      <c r="A1697" s="14"/>
      <c r="F1697" s="61"/>
      <c r="H1697" s="6">
        <f t="shared" si="86"/>
        <v>0</v>
      </c>
      <c r="I1697" s="23">
        <f t="shared" si="87"/>
        <v>0</v>
      </c>
      <c r="M1697" s="2">
        <v>500</v>
      </c>
    </row>
    <row r="1698" spans="1:13" ht="12.75" hidden="1">
      <c r="A1698" s="14"/>
      <c r="F1698" s="61"/>
      <c r="H1698" s="6">
        <f t="shared" si="86"/>
        <v>0</v>
      </c>
      <c r="I1698" s="23">
        <f t="shared" si="87"/>
        <v>0</v>
      </c>
      <c r="M1698" s="2">
        <v>500</v>
      </c>
    </row>
    <row r="1699" spans="1:13" ht="12.75" hidden="1">
      <c r="A1699" s="14"/>
      <c r="F1699" s="61"/>
      <c r="H1699" s="6">
        <f t="shared" si="86"/>
        <v>0</v>
      </c>
      <c r="I1699" s="23">
        <f t="shared" si="87"/>
        <v>0</v>
      </c>
      <c r="M1699" s="2">
        <v>500</v>
      </c>
    </row>
    <row r="1700" spans="1:13" ht="12.75" hidden="1">
      <c r="A1700" s="14"/>
      <c r="F1700" s="61"/>
      <c r="H1700" s="6">
        <f t="shared" si="86"/>
        <v>0</v>
      </c>
      <c r="I1700" s="23">
        <f t="shared" si="87"/>
        <v>0</v>
      </c>
      <c r="M1700" s="2">
        <v>500</v>
      </c>
    </row>
    <row r="1701" spans="1:13" ht="12.75" hidden="1">
      <c r="A1701" s="14"/>
      <c r="F1701" s="61"/>
      <c r="H1701" s="6">
        <f t="shared" si="86"/>
        <v>0</v>
      </c>
      <c r="I1701" s="23">
        <f t="shared" si="87"/>
        <v>0</v>
      </c>
      <c r="M1701" s="2">
        <v>500</v>
      </c>
    </row>
    <row r="1702" spans="1:13" ht="12.75" hidden="1">
      <c r="A1702" s="14"/>
      <c r="F1702" s="61"/>
      <c r="H1702" s="6">
        <f aca="true" t="shared" si="88" ref="H1702:H1742">H1701-B1702</f>
        <v>0</v>
      </c>
      <c r="I1702" s="23">
        <f t="shared" si="87"/>
        <v>0</v>
      </c>
      <c r="M1702" s="2">
        <v>500</v>
      </c>
    </row>
    <row r="1703" spans="1:13" ht="12.75" hidden="1">
      <c r="A1703" s="14"/>
      <c r="F1703" s="61"/>
      <c r="H1703" s="6">
        <f t="shared" si="88"/>
        <v>0</v>
      </c>
      <c r="I1703" s="23">
        <f t="shared" si="87"/>
        <v>0</v>
      </c>
      <c r="M1703" s="2">
        <v>500</v>
      </c>
    </row>
    <row r="1704" spans="1:13" ht="12.75" hidden="1">
      <c r="A1704" s="14"/>
      <c r="F1704" s="61"/>
      <c r="H1704" s="6">
        <f t="shared" si="88"/>
        <v>0</v>
      </c>
      <c r="I1704" s="23">
        <f t="shared" si="87"/>
        <v>0</v>
      </c>
      <c r="M1704" s="2">
        <v>500</v>
      </c>
    </row>
    <row r="1705" spans="1:13" ht="12.75" hidden="1">
      <c r="A1705" s="14"/>
      <c r="F1705" s="61"/>
      <c r="H1705" s="6">
        <f t="shared" si="88"/>
        <v>0</v>
      </c>
      <c r="I1705" s="23">
        <f t="shared" si="87"/>
        <v>0</v>
      </c>
      <c r="M1705" s="2">
        <v>500</v>
      </c>
    </row>
    <row r="1706" spans="1:13" ht="12.75" hidden="1">
      <c r="A1706" s="14"/>
      <c r="F1706" s="61"/>
      <c r="H1706" s="6">
        <f t="shared" si="88"/>
        <v>0</v>
      </c>
      <c r="I1706" s="23">
        <f t="shared" si="87"/>
        <v>0</v>
      </c>
      <c r="M1706" s="2">
        <v>500</v>
      </c>
    </row>
    <row r="1707" spans="1:13" ht="12.75" hidden="1">
      <c r="A1707" s="14"/>
      <c r="F1707" s="61"/>
      <c r="H1707" s="6">
        <f t="shared" si="88"/>
        <v>0</v>
      </c>
      <c r="I1707" s="23">
        <f t="shared" si="87"/>
        <v>0</v>
      </c>
      <c r="M1707" s="2">
        <v>500</v>
      </c>
    </row>
    <row r="1708" spans="1:13" ht="12.75" hidden="1">
      <c r="A1708" s="14"/>
      <c r="F1708" s="61"/>
      <c r="H1708" s="6">
        <f t="shared" si="88"/>
        <v>0</v>
      </c>
      <c r="I1708" s="23">
        <f t="shared" si="87"/>
        <v>0</v>
      </c>
      <c r="M1708" s="2">
        <v>500</v>
      </c>
    </row>
    <row r="1709" spans="1:13" ht="12.75" hidden="1">
      <c r="A1709" s="14"/>
      <c r="F1709" s="61"/>
      <c r="H1709" s="6">
        <f t="shared" si="88"/>
        <v>0</v>
      </c>
      <c r="I1709" s="23">
        <f t="shared" si="87"/>
        <v>0</v>
      </c>
      <c r="M1709" s="2">
        <v>500</v>
      </c>
    </row>
    <row r="1710" spans="1:13" ht="12.75" hidden="1">
      <c r="A1710" s="14"/>
      <c r="F1710" s="61"/>
      <c r="H1710" s="6">
        <f t="shared" si="88"/>
        <v>0</v>
      </c>
      <c r="I1710" s="23">
        <f t="shared" si="87"/>
        <v>0</v>
      </c>
      <c r="M1710" s="2">
        <v>500</v>
      </c>
    </row>
    <row r="1711" spans="1:13" ht="12.75" hidden="1">
      <c r="A1711" s="14"/>
      <c r="F1711" s="61"/>
      <c r="H1711" s="6">
        <f t="shared" si="88"/>
        <v>0</v>
      </c>
      <c r="I1711" s="23">
        <f t="shared" si="87"/>
        <v>0</v>
      </c>
      <c r="M1711" s="2">
        <v>500</v>
      </c>
    </row>
    <row r="1712" spans="1:13" ht="12.75" hidden="1">
      <c r="A1712" s="14"/>
      <c r="F1712" s="61"/>
      <c r="H1712" s="6">
        <f t="shared" si="88"/>
        <v>0</v>
      </c>
      <c r="I1712" s="23">
        <f t="shared" si="87"/>
        <v>0</v>
      </c>
      <c r="M1712" s="2">
        <v>500</v>
      </c>
    </row>
    <row r="1713" spans="1:13" ht="12.75" hidden="1">
      <c r="A1713" s="14"/>
      <c r="F1713" s="61"/>
      <c r="H1713" s="6">
        <f t="shared" si="88"/>
        <v>0</v>
      </c>
      <c r="I1713" s="23">
        <f t="shared" si="87"/>
        <v>0</v>
      </c>
      <c r="M1713" s="2">
        <v>500</v>
      </c>
    </row>
    <row r="1714" spans="1:13" ht="12.75" hidden="1">
      <c r="A1714" s="14"/>
      <c r="F1714" s="61"/>
      <c r="H1714" s="6">
        <f t="shared" si="88"/>
        <v>0</v>
      </c>
      <c r="I1714" s="23">
        <f t="shared" si="87"/>
        <v>0</v>
      </c>
      <c r="M1714" s="2">
        <v>500</v>
      </c>
    </row>
    <row r="1715" spans="1:13" ht="12.75" hidden="1">
      <c r="A1715" s="14"/>
      <c r="F1715" s="61"/>
      <c r="H1715" s="6">
        <f t="shared" si="88"/>
        <v>0</v>
      </c>
      <c r="I1715" s="23">
        <f t="shared" si="87"/>
        <v>0</v>
      </c>
      <c r="M1715" s="2">
        <v>500</v>
      </c>
    </row>
    <row r="1716" spans="1:13" ht="12.75" hidden="1">
      <c r="A1716" s="14"/>
      <c r="F1716" s="61"/>
      <c r="H1716" s="6">
        <f t="shared" si="88"/>
        <v>0</v>
      </c>
      <c r="I1716" s="23">
        <f t="shared" si="87"/>
        <v>0</v>
      </c>
      <c r="M1716" s="2">
        <v>500</v>
      </c>
    </row>
    <row r="1717" spans="1:13" ht="12.75" hidden="1">
      <c r="A1717" s="14"/>
      <c r="F1717" s="61"/>
      <c r="H1717" s="6">
        <f t="shared" si="88"/>
        <v>0</v>
      </c>
      <c r="I1717" s="23">
        <f t="shared" si="87"/>
        <v>0</v>
      </c>
      <c r="M1717" s="2">
        <v>500</v>
      </c>
    </row>
    <row r="1718" spans="1:13" ht="12.75" hidden="1">
      <c r="A1718" s="14"/>
      <c r="F1718" s="61"/>
      <c r="H1718" s="6">
        <f t="shared" si="88"/>
        <v>0</v>
      </c>
      <c r="I1718" s="23">
        <f t="shared" si="87"/>
        <v>0</v>
      </c>
      <c r="M1718" s="2">
        <v>500</v>
      </c>
    </row>
    <row r="1719" spans="1:13" ht="12.75" hidden="1">
      <c r="A1719" s="14"/>
      <c r="F1719" s="61"/>
      <c r="H1719" s="6">
        <f t="shared" si="88"/>
        <v>0</v>
      </c>
      <c r="I1719" s="23">
        <f t="shared" si="87"/>
        <v>0</v>
      </c>
      <c r="M1719" s="2">
        <v>500</v>
      </c>
    </row>
    <row r="1720" spans="1:13" ht="12.75" hidden="1">
      <c r="A1720" s="14"/>
      <c r="F1720" s="61"/>
      <c r="H1720" s="6">
        <f t="shared" si="88"/>
        <v>0</v>
      </c>
      <c r="I1720" s="23">
        <f t="shared" si="87"/>
        <v>0</v>
      </c>
      <c r="M1720" s="2">
        <v>500</v>
      </c>
    </row>
    <row r="1721" spans="1:13" ht="12.75" hidden="1">
      <c r="A1721" s="14"/>
      <c r="F1721" s="61"/>
      <c r="H1721" s="6">
        <f t="shared" si="88"/>
        <v>0</v>
      </c>
      <c r="I1721" s="23">
        <f t="shared" si="87"/>
        <v>0</v>
      </c>
      <c r="M1721" s="2">
        <v>500</v>
      </c>
    </row>
    <row r="1722" spans="1:13" ht="12.75" hidden="1">
      <c r="A1722" s="14"/>
      <c r="F1722" s="61"/>
      <c r="H1722" s="6">
        <f t="shared" si="88"/>
        <v>0</v>
      </c>
      <c r="I1722" s="23">
        <f t="shared" si="87"/>
        <v>0</v>
      </c>
      <c r="M1722" s="2">
        <v>500</v>
      </c>
    </row>
    <row r="1723" spans="1:13" ht="12.75" hidden="1">
      <c r="A1723" s="14"/>
      <c r="F1723" s="61"/>
      <c r="H1723" s="6">
        <f t="shared" si="88"/>
        <v>0</v>
      </c>
      <c r="I1723" s="23">
        <f t="shared" si="87"/>
        <v>0</v>
      </c>
      <c r="M1723" s="2">
        <v>500</v>
      </c>
    </row>
    <row r="1724" spans="1:13" ht="12.75" hidden="1">
      <c r="A1724" s="14"/>
      <c r="F1724" s="61"/>
      <c r="H1724" s="6">
        <f t="shared" si="88"/>
        <v>0</v>
      </c>
      <c r="I1724" s="23">
        <f t="shared" si="87"/>
        <v>0</v>
      </c>
      <c r="M1724" s="2">
        <v>500</v>
      </c>
    </row>
    <row r="1725" spans="1:13" ht="12.75" hidden="1">
      <c r="A1725" s="14"/>
      <c r="F1725" s="61"/>
      <c r="H1725" s="6">
        <f t="shared" si="88"/>
        <v>0</v>
      </c>
      <c r="I1725" s="23">
        <f t="shared" si="87"/>
        <v>0</v>
      </c>
      <c r="M1725" s="2">
        <v>500</v>
      </c>
    </row>
    <row r="1726" spans="1:13" ht="12.75" hidden="1">
      <c r="A1726" s="14"/>
      <c r="F1726" s="61"/>
      <c r="H1726" s="6">
        <f t="shared" si="88"/>
        <v>0</v>
      </c>
      <c r="I1726" s="23">
        <f t="shared" si="87"/>
        <v>0</v>
      </c>
      <c r="M1726" s="2">
        <v>500</v>
      </c>
    </row>
    <row r="1727" spans="1:13" ht="12.75" hidden="1">
      <c r="A1727" s="14"/>
      <c r="F1727" s="61"/>
      <c r="H1727" s="6">
        <f t="shared" si="88"/>
        <v>0</v>
      </c>
      <c r="I1727" s="23">
        <f t="shared" si="87"/>
        <v>0</v>
      </c>
      <c r="M1727" s="2">
        <v>500</v>
      </c>
    </row>
    <row r="1728" spans="1:13" ht="12.75" hidden="1">
      <c r="A1728" s="14"/>
      <c r="F1728" s="61"/>
      <c r="H1728" s="6">
        <f t="shared" si="88"/>
        <v>0</v>
      </c>
      <c r="I1728" s="23">
        <f t="shared" si="87"/>
        <v>0</v>
      </c>
      <c r="M1728" s="2">
        <v>500</v>
      </c>
    </row>
    <row r="1729" spans="1:13" ht="12.75" hidden="1">
      <c r="A1729" s="14"/>
      <c r="F1729" s="61"/>
      <c r="H1729" s="6">
        <f t="shared" si="88"/>
        <v>0</v>
      </c>
      <c r="I1729" s="23">
        <f t="shared" si="87"/>
        <v>0</v>
      </c>
      <c r="M1729" s="2">
        <v>500</v>
      </c>
    </row>
    <row r="1730" spans="1:13" ht="12.75" hidden="1">
      <c r="A1730" s="14"/>
      <c r="F1730" s="61"/>
      <c r="H1730" s="6">
        <f t="shared" si="88"/>
        <v>0</v>
      </c>
      <c r="I1730" s="23">
        <f t="shared" si="87"/>
        <v>0</v>
      </c>
      <c r="M1730" s="2">
        <v>500</v>
      </c>
    </row>
    <row r="1731" spans="1:13" ht="12.75" hidden="1">
      <c r="A1731" s="14"/>
      <c r="F1731" s="61"/>
      <c r="H1731" s="6">
        <f t="shared" si="88"/>
        <v>0</v>
      </c>
      <c r="I1731" s="23">
        <f t="shared" si="87"/>
        <v>0</v>
      </c>
      <c r="M1731" s="2">
        <v>500</v>
      </c>
    </row>
    <row r="1732" spans="1:13" ht="12.75" hidden="1">
      <c r="A1732" s="14"/>
      <c r="F1732" s="61"/>
      <c r="H1732" s="6">
        <f t="shared" si="88"/>
        <v>0</v>
      </c>
      <c r="I1732" s="23">
        <f t="shared" si="87"/>
        <v>0</v>
      </c>
      <c r="M1732" s="2">
        <v>500</v>
      </c>
    </row>
    <row r="1733" spans="1:13" ht="12.75" hidden="1">
      <c r="A1733" s="14"/>
      <c r="F1733" s="61"/>
      <c r="H1733" s="6">
        <f t="shared" si="88"/>
        <v>0</v>
      </c>
      <c r="I1733" s="23">
        <f t="shared" si="87"/>
        <v>0</v>
      </c>
      <c r="M1733" s="2">
        <v>500</v>
      </c>
    </row>
    <row r="1734" spans="1:13" ht="12.75" hidden="1">
      <c r="A1734" s="14"/>
      <c r="F1734" s="61"/>
      <c r="H1734" s="6">
        <f t="shared" si="88"/>
        <v>0</v>
      </c>
      <c r="I1734" s="23">
        <f t="shared" si="87"/>
        <v>0</v>
      </c>
      <c r="M1734" s="2">
        <v>500</v>
      </c>
    </row>
    <row r="1735" spans="1:13" ht="12.75" hidden="1">
      <c r="A1735" s="14"/>
      <c r="F1735" s="61"/>
      <c r="H1735" s="6">
        <f t="shared" si="88"/>
        <v>0</v>
      </c>
      <c r="I1735" s="23">
        <f t="shared" si="87"/>
        <v>0</v>
      </c>
      <c r="M1735" s="2">
        <v>500</v>
      </c>
    </row>
    <row r="1736" spans="1:13" ht="12.75" hidden="1">
      <c r="A1736" s="14"/>
      <c r="F1736" s="61"/>
      <c r="H1736" s="6">
        <f t="shared" si="88"/>
        <v>0</v>
      </c>
      <c r="I1736" s="23">
        <f t="shared" si="87"/>
        <v>0</v>
      </c>
      <c r="M1736" s="2">
        <v>500</v>
      </c>
    </row>
    <row r="1737" spans="1:13" ht="12.75" hidden="1">
      <c r="A1737" s="14"/>
      <c r="F1737" s="61"/>
      <c r="H1737" s="6">
        <f t="shared" si="88"/>
        <v>0</v>
      </c>
      <c r="I1737" s="23">
        <f t="shared" si="87"/>
        <v>0</v>
      </c>
      <c r="M1737" s="2">
        <v>500</v>
      </c>
    </row>
    <row r="1738" spans="1:13" ht="12.75" hidden="1">
      <c r="A1738" s="14"/>
      <c r="F1738" s="61"/>
      <c r="H1738" s="6">
        <f t="shared" si="88"/>
        <v>0</v>
      </c>
      <c r="I1738" s="23">
        <f t="shared" si="87"/>
        <v>0</v>
      </c>
      <c r="M1738" s="2">
        <v>500</v>
      </c>
    </row>
    <row r="1739" spans="1:13" ht="12.75" hidden="1">
      <c r="A1739" s="14"/>
      <c r="F1739" s="61"/>
      <c r="H1739" s="6">
        <f t="shared" si="88"/>
        <v>0</v>
      </c>
      <c r="I1739" s="23">
        <f t="shared" si="87"/>
        <v>0</v>
      </c>
      <c r="M1739" s="2">
        <v>500</v>
      </c>
    </row>
    <row r="1740" spans="1:13" ht="12.75" hidden="1">
      <c r="A1740" s="14"/>
      <c r="F1740" s="61"/>
      <c r="H1740" s="6">
        <f t="shared" si="88"/>
        <v>0</v>
      </c>
      <c r="I1740" s="23">
        <f t="shared" si="87"/>
        <v>0</v>
      </c>
      <c r="M1740" s="2">
        <v>500</v>
      </c>
    </row>
    <row r="1741" spans="1:13" ht="12.75" hidden="1">
      <c r="A1741" s="14"/>
      <c r="F1741" s="61"/>
      <c r="H1741" s="6">
        <f t="shared" si="88"/>
        <v>0</v>
      </c>
      <c r="I1741" s="23">
        <f t="shared" si="87"/>
        <v>0</v>
      </c>
      <c r="M1741" s="2">
        <v>500</v>
      </c>
    </row>
    <row r="1742" spans="1:13" ht="12.75" hidden="1">
      <c r="A1742" s="14"/>
      <c r="F1742" s="61"/>
      <c r="H1742" s="6">
        <f t="shared" si="88"/>
        <v>0</v>
      </c>
      <c r="I1742" s="23">
        <f t="shared" si="87"/>
        <v>0</v>
      </c>
      <c r="M1742" s="2">
        <v>500</v>
      </c>
    </row>
    <row r="1743" spans="1:6" ht="12.75" hidden="1">
      <c r="A1743" s="14"/>
      <c r="F1743" s="61"/>
    </row>
    <row r="1744" spans="1:6" ht="12.75" hidden="1">
      <c r="A1744" s="14"/>
      <c r="F1744" s="61"/>
    </row>
    <row r="1745" spans="1:6" ht="12.75" hidden="1">
      <c r="A1745" s="14"/>
      <c r="F1745" s="61"/>
    </row>
    <row r="1746" spans="1:6" ht="12.75" hidden="1">
      <c r="A1746" s="14"/>
      <c r="F1746" s="61"/>
    </row>
    <row r="1747" spans="1:6" ht="12.75" hidden="1">
      <c r="A1747" s="14"/>
      <c r="F1747" s="61"/>
    </row>
    <row r="1748" spans="1:6" ht="12.75" hidden="1">
      <c r="A1748" s="14"/>
      <c r="F1748" s="61"/>
    </row>
    <row r="1749" spans="1:6" ht="12.75" hidden="1">
      <c r="A1749" s="14"/>
      <c r="F1749" s="61"/>
    </row>
    <row r="1750" spans="1:6" ht="12.75" hidden="1">
      <c r="A1750" s="14"/>
      <c r="F1750" s="61"/>
    </row>
    <row r="1751" spans="1:6" ht="12.75" hidden="1">
      <c r="A1751" s="14"/>
      <c r="F1751" s="61"/>
    </row>
    <row r="1752" spans="1:6" ht="12.75" hidden="1">
      <c r="A1752" s="14"/>
      <c r="F1752" s="61"/>
    </row>
    <row r="1753" spans="1:6" ht="12.75" hidden="1">
      <c r="A1753" s="14"/>
      <c r="F1753" s="61"/>
    </row>
    <row r="1754" spans="1:6" ht="12.75" hidden="1">
      <c r="A1754" s="14"/>
      <c r="F1754" s="61"/>
    </row>
    <row r="1755" spans="1:6" ht="12.75" hidden="1">
      <c r="A1755" s="14"/>
      <c r="F1755" s="61"/>
    </row>
    <row r="1756" spans="1:6" ht="12.75" hidden="1">
      <c r="A1756" s="14"/>
      <c r="F1756" s="61"/>
    </row>
    <row r="1757" spans="1:6" ht="12.75" hidden="1">
      <c r="A1757" s="14"/>
      <c r="F1757" s="61"/>
    </row>
    <row r="1758" spans="1:6" ht="12.75" hidden="1">
      <c r="A1758" s="14"/>
      <c r="F1758" s="61"/>
    </row>
    <row r="1759" spans="1:6" ht="12.75" hidden="1">
      <c r="A1759" s="14"/>
      <c r="F1759" s="61"/>
    </row>
    <row r="1760" spans="1:6" ht="12.75" hidden="1">
      <c r="A1760" s="14"/>
      <c r="F1760" s="61"/>
    </row>
    <row r="1761" spans="1:6" ht="12.75" hidden="1">
      <c r="A1761" s="14"/>
      <c r="F1761" s="61"/>
    </row>
    <row r="1762" spans="1:6" ht="12.75" hidden="1">
      <c r="A1762" s="14"/>
      <c r="F1762" s="61"/>
    </row>
    <row r="1763" spans="1:6" ht="12.75" hidden="1">
      <c r="A1763" s="14"/>
      <c r="F1763" s="61"/>
    </row>
    <row r="1764" spans="1:6" ht="12.75" hidden="1">
      <c r="A1764" s="14"/>
      <c r="F1764" s="61"/>
    </row>
    <row r="1765" spans="1:6" ht="12.75" hidden="1">
      <c r="A1765" s="14"/>
      <c r="F1765" s="61"/>
    </row>
    <row r="1766" spans="1:6" ht="12.75" hidden="1">
      <c r="A1766" s="14"/>
      <c r="F1766" s="61"/>
    </row>
    <row r="1767" spans="1:6" ht="12.75" hidden="1">
      <c r="A1767" s="14"/>
      <c r="F1767" s="61"/>
    </row>
    <row r="1768" spans="1:6" ht="12.75" hidden="1">
      <c r="A1768" s="14"/>
      <c r="F1768" s="61"/>
    </row>
    <row r="1769" spans="1:6" ht="12.75" hidden="1">
      <c r="A1769" s="14"/>
      <c r="F1769" s="61"/>
    </row>
    <row r="1770" spans="1:6" ht="12.75" hidden="1">
      <c r="A1770" s="14"/>
      <c r="F1770" s="61"/>
    </row>
    <row r="1771" spans="1:6" ht="12.75" hidden="1">
      <c r="A1771" s="14"/>
      <c r="F1771" s="61"/>
    </row>
    <row r="1772" spans="1:6" ht="12.75" hidden="1">
      <c r="A1772" s="14"/>
      <c r="F1772" s="61"/>
    </row>
    <row r="1773" spans="1:6" ht="12.75" hidden="1">
      <c r="A1773" s="14"/>
      <c r="F1773" s="61"/>
    </row>
    <row r="1774" spans="1:6" ht="12.75" hidden="1">
      <c r="A1774" s="14"/>
      <c r="F1774" s="61"/>
    </row>
    <row r="1775" spans="1:6" ht="12.75" hidden="1">
      <c r="A1775" s="14"/>
      <c r="F1775" s="61"/>
    </row>
    <row r="1776" spans="1:6" ht="12.75" hidden="1">
      <c r="A1776" s="14"/>
      <c r="F1776" s="61"/>
    </row>
    <row r="1777" spans="1:6" ht="12.75" hidden="1">
      <c r="A1777" s="14"/>
      <c r="F1777" s="61"/>
    </row>
    <row r="1778" spans="1:6" ht="12.75" hidden="1">
      <c r="A1778" s="14"/>
      <c r="F1778" s="61"/>
    </row>
    <row r="1779" spans="1:6" ht="12.75" hidden="1">
      <c r="A1779" s="14"/>
      <c r="F1779" s="61"/>
    </row>
    <row r="1780" spans="1:6" ht="12.75" hidden="1">
      <c r="A1780" s="14"/>
      <c r="F1780" s="61"/>
    </row>
    <row r="1781" spans="1:6" ht="12.75" hidden="1">
      <c r="A1781" s="14"/>
      <c r="F1781" s="61"/>
    </row>
    <row r="1782" spans="1:6" ht="12.75" hidden="1">
      <c r="A1782" s="14"/>
      <c r="F1782" s="61"/>
    </row>
    <row r="1783" spans="1:6" ht="12.75" hidden="1">
      <c r="A1783" s="14"/>
      <c r="F1783" s="61"/>
    </row>
    <row r="1784" spans="1:6" ht="12.75" hidden="1">
      <c r="A1784" s="14"/>
      <c r="F1784" s="61"/>
    </row>
    <row r="1785" spans="1:6" ht="12.75" hidden="1">
      <c r="A1785" s="14"/>
      <c r="F1785" s="61"/>
    </row>
    <row r="1786" spans="1:6" ht="12.75" hidden="1">
      <c r="A1786" s="14"/>
      <c r="F1786" s="61"/>
    </row>
    <row r="1787" spans="1:6" ht="12.75" hidden="1">
      <c r="A1787" s="14"/>
      <c r="F1787" s="61"/>
    </row>
    <row r="1788" spans="1:6" ht="12.75" hidden="1">
      <c r="A1788" s="14"/>
      <c r="F1788" s="61"/>
    </row>
    <row r="1789" spans="1:6" ht="12.75" hidden="1">
      <c r="A1789" s="14"/>
      <c r="F1789" s="61"/>
    </row>
    <row r="1790" spans="1:6" ht="12.75" hidden="1">
      <c r="A1790" s="14"/>
      <c r="F1790" s="61"/>
    </row>
    <row r="1791" spans="1:6" ht="12.75" hidden="1">
      <c r="A1791" s="14"/>
      <c r="F1791" s="61"/>
    </row>
    <row r="1792" spans="1:6" ht="12.75" hidden="1">
      <c r="A1792" s="14"/>
      <c r="F1792" s="61"/>
    </row>
    <row r="1793" spans="1:6" ht="12.75" hidden="1">
      <c r="A1793" s="14"/>
      <c r="F1793" s="61"/>
    </row>
    <row r="1794" spans="1:6" ht="12.75" hidden="1">
      <c r="A1794" s="14"/>
      <c r="F1794" s="61"/>
    </row>
    <row r="1795" spans="1:6" ht="12.75" hidden="1">
      <c r="A1795" s="14"/>
      <c r="F1795" s="61"/>
    </row>
    <row r="1796" spans="1:6" ht="12.75" hidden="1">
      <c r="A1796" s="14"/>
      <c r="F1796" s="61"/>
    </row>
    <row r="1797" spans="1:6" ht="12.75" hidden="1">
      <c r="A1797" s="14"/>
      <c r="F1797" s="61"/>
    </row>
    <row r="1798" spans="1:6" ht="12.75" hidden="1">
      <c r="A1798" s="14"/>
      <c r="F1798" s="61"/>
    </row>
    <row r="1799" spans="1:6" ht="12.75" hidden="1">
      <c r="A1799" s="14"/>
      <c r="F1799" s="61"/>
    </row>
    <row r="1800" spans="1:6" ht="12.75" hidden="1">
      <c r="A1800" s="14"/>
      <c r="F1800" s="61"/>
    </row>
    <row r="1801" spans="1:6" ht="12.75" hidden="1">
      <c r="A1801" s="14"/>
      <c r="F1801" s="61"/>
    </row>
    <row r="1802" spans="1:6" ht="12.75" hidden="1">
      <c r="A1802" s="14"/>
      <c r="F1802" s="61"/>
    </row>
    <row r="1803" spans="1:6" ht="12.75" hidden="1">
      <c r="A1803" s="14"/>
      <c r="F1803" s="61"/>
    </row>
    <row r="1804" spans="1:6" ht="12.75" hidden="1">
      <c r="A1804" s="14"/>
      <c r="F1804" s="61"/>
    </row>
    <row r="1805" spans="1:6" ht="12.75" hidden="1">
      <c r="A1805" s="14"/>
      <c r="F1805" s="61"/>
    </row>
    <row r="1806" spans="1:6" ht="12.75" hidden="1">
      <c r="A1806" s="14"/>
      <c r="F1806" s="61"/>
    </row>
    <row r="1807" spans="1:6" ht="12.75" hidden="1">
      <c r="A1807" s="14"/>
      <c r="F1807" s="61"/>
    </row>
    <row r="1808" spans="1:6" ht="12.75" hidden="1">
      <c r="A1808" s="14"/>
      <c r="F1808" s="61"/>
    </row>
    <row r="1809" spans="1:6" ht="12.75" hidden="1">
      <c r="A1809" s="14"/>
      <c r="F1809" s="61"/>
    </row>
    <row r="1810" spans="1:6" ht="12.75" hidden="1">
      <c r="A1810" s="14"/>
      <c r="F1810" s="61"/>
    </row>
    <row r="1811" spans="1:6" ht="12.75" hidden="1">
      <c r="A1811" s="14"/>
      <c r="F1811" s="61"/>
    </row>
    <row r="1812" spans="1:6" ht="12.75">
      <c r="A1812" s="14"/>
      <c r="F1812" s="61"/>
    </row>
    <row r="1813" spans="1:13" s="278" customFormat="1" ht="12.75">
      <c r="A1813" s="269"/>
      <c r="B1813" s="270">
        <v>-2133388</v>
      </c>
      <c r="C1813" s="271" t="s">
        <v>790</v>
      </c>
      <c r="D1813" s="269" t="s">
        <v>810</v>
      </c>
      <c r="E1813" s="269"/>
      <c r="F1813" s="272"/>
      <c r="G1813" s="272"/>
      <c r="H1813" s="273">
        <f>H1810-B1813</f>
        <v>2133388</v>
      </c>
      <c r="I1813" s="274">
        <f aca="true" t="shared" si="89" ref="I1813:I1820">+B1813/M1813</f>
        <v>-4848.609090909091</v>
      </c>
      <c r="J1813" s="275"/>
      <c r="K1813" s="276">
        <v>440</v>
      </c>
      <c r="L1813" s="277"/>
      <c r="M1813" s="276">
        <v>440</v>
      </c>
    </row>
    <row r="1814" spans="1:13" s="278" customFormat="1" ht="12.75">
      <c r="A1814" s="269"/>
      <c r="B1814" s="270">
        <v>704515</v>
      </c>
      <c r="C1814" s="271" t="s">
        <v>790</v>
      </c>
      <c r="D1814" s="269" t="s">
        <v>801</v>
      </c>
      <c r="E1814" s="269"/>
      <c r="F1814" s="272"/>
      <c r="G1814" s="272"/>
      <c r="H1814" s="273">
        <f aca="true" t="shared" si="90" ref="H1814:H1819">H1813-B1814</f>
        <v>1428873</v>
      </c>
      <c r="I1814" s="274">
        <f t="shared" si="89"/>
        <v>1601.1704545454545</v>
      </c>
      <c r="J1814" s="275"/>
      <c r="K1814" s="276">
        <v>440</v>
      </c>
      <c r="L1814" s="277"/>
      <c r="M1814" s="276">
        <v>440</v>
      </c>
    </row>
    <row r="1815" spans="1:13" s="278" customFormat="1" ht="12.75">
      <c r="A1815" s="269"/>
      <c r="B1815" s="270">
        <v>875535</v>
      </c>
      <c r="C1815" s="271" t="s">
        <v>790</v>
      </c>
      <c r="D1815" s="269" t="s">
        <v>802</v>
      </c>
      <c r="E1815" s="269"/>
      <c r="F1815" s="272"/>
      <c r="G1815" s="272"/>
      <c r="H1815" s="273">
        <f t="shared" si="90"/>
        <v>553338</v>
      </c>
      <c r="I1815" s="274">
        <f t="shared" si="89"/>
        <v>1945.6333333333334</v>
      </c>
      <c r="J1815" s="275"/>
      <c r="K1815" s="276">
        <v>450</v>
      </c>
      <c r="L1815" s="277"/>
      <c r="M1815" s="276">
        <v>450</v>
      </c>
    </row>
    <row r="1816" spans="1:13" s="278" customFormat="1" ht="12.75">
      <c r="A1816" s="269"/>
      <c r="B1816" s="270">
        <v>0</v>
      </c>
      <c r="C1816" s="271" t="s">
        <v>790</v>
      </c>
      <c r="D1816" s="269" t="s">
        <v>808</v>
      </c>
      <c r="E1816" s="269"/>
      <c r="F1816" s="272"/>
      <c r="G1816" s="272"/>
      <c r="H1816" s="273">
        <f t="shared" si="90"/>
        <v>553338</v>
      </c>
      <c r="I1816" s="274">
        <f t="shared" si="89"/>
        <v>0</v>
      </c>
      <c r="J1816" s="275"/>
      <c r="K1816" s="230">
        <v>460</v>
      </c>
      <c r="L1816" s="231"/>
      <c r="M1816" s="230">
        <v>460</v>
      </c>
    </row>
    <row r="1817" spans="1:13" s="278" customFormat="1" ht="12.75">
      <c r="A1817" s="269"/>
      <c r="B1817" s="270">
        <v>0</v>
      </c>
      <c r="C1817" s="271" t="s">
        <v>790</v>
      </c>
      <c r="D1817" s="269" t="s">
        <v>804</v>
      </c>
      <c r="E1817" s="269"/>
      <c r="F1817" s="272"/>
      <c r="G1817" s="272"/>
      <c r="H1817" s="273">
        <f t="shared" si="90"/>
        <v>553338</v>
      </c>
      <c r="I1817" s="274">
        <f t="shared" si="89"/>
        <v>0</v>
      </c>
      <c r="J1817" s="275"/>
      <c r="K1817" s="230">
        <v>480</v>
      </c>
      <c r="L1817" s="231"/>
      <c r="M1817" s="230">
        <v>480</v>
      </c>
    </row>
    <row r="1818" spans="1:13" s="278" customFormat="1" ht="12.75">
      <c r="A1818" s="269"/>
      <c r="B1818" s="270">
        <v>0</v>
      </c>
      <c r="C1818" s="271" t="s">
        <v>790</v>
      </c>
      <c r="D1818" s="269" t="s">
        <v>806</v>
      </c>
      <c r="E1818" s="269"/>
      <c r="F1818" s="272"/>
      <c r="G1818" s="272"/>
      <c r="H1818" s="273">
        <f t="shared" si="90"/>
        <v>553338</v>
      </c>
      <c r="I1818" s="274">
        <f t="shared" si="89"/>
        <v>0</v>
      </c>
      <c r="J1818" s="275"/>
      <c r="K1818" s="230">
        <v>485</v>
      </c>
      <c r="L1818" s="231"/>
      <c r="M1818" s="230">
        <v>485</v>
      </c>
    </row>
    <row r="1819" spans="1:13" s="278" customFormat="1" ht="12.75">
      <c r="A1819" s="269"/>
      <c r="B1819" s="270">
        <f>+B1517</f>
        <v>436000</v>
      </c>
      <c r="C1819" s="271" t="s">
        <v>790</v>
      </c>
      <c r="D1819" s="269" t="s">
        <v>807</v>
      </c>
      <c r="E1819" s="269"/>
      <c r="F1819" s="272"/>
      <c r="G1819" s="272"/>
      <c r="H1819" s="273">
        <f t="shared" si="90"/>
        <v>117338</v>
      </c>
      <c r="I1819" s="274">
        <f t="shared" si="89"/>
        <v>927.6595744680851</v>
      </c>
      <c r="J1819" s="275"/>
      <c r="K1819" s="230">
        <v>470</v>
      </c>
      <c r="L1819" s="231"/>
      <c r="M1819" s="230">
        <v>470</v>
      </c>
    </row>
    <row r="1820" spans="1:13" s="275" customFormat="1" ht="12.75">
      <c r="A1820" s="279"/>
      <c r="B1820" s="280">
        <f>SUM(B1813:B1819)</f>
        <v>-117338</v>
      </c>
      <c r="C1820" s="279" t="s">
        <v>790</v>
      </c>
      <c r="D1820" s="279" t="s">
        <v>826</v>
      </c>
      <c r="E1820" s="279"/>
      <c r="F1820" s="281"/>
      <c r="G1820" s="281"/>
      <c r="H1820" s="280">
        <f>H1814-B1820</f>
        <v>1546211</v>
      </c>
      <c r="I1820" s="282">
        <f t="shared" si="89"/>
        <v>-249.65531914893617</v>
      </c>
      <c r="J1820" s="278"/>
      <c r="K1820" s="237">
        <v>470</v>
      </c>
      <c r="L1820" s="237"/>
      <c r="M1820" s="237">
        <v>470</v>
      </c>
    </row>
    <row r="1821" spans="1:6" ht="12.75">
      <c r="A1821" s="14"/>
      <c r="F1821" s="61"/>
    </row>
    <row r="1822" spans="1:6" ht="12.75" hidden="1">
      <c r="A1822" s="14"/>
      <c r="F1822" s="61"/>
    </row>
    <row r="1823" spans="1:6" ht="12.75" hidden="1">
      <c r="A1823" s="14"/>
      <c r="F1823" s="61"/>
    </row>
    <row r="1824" spans="1:6" ht="12.75" hidden="1">
      <c r="A1824" s="14"/>
      <c r="F1824" s="61"/>
    </row>
    <row r="1825" spans="1:6" ht="12.75" hidden="1">
      <c r="A1825" s="14"/>
      <c r="F1825" s="61"/>
    </row>
    <row r="1826" spans="1:6" ht="12.75" hidden="1">
      <c r="A1826" s="14"/>
      <c r="F1826" s="61"/>
    </row>
    <row r="1827" spans="1:6" ht="12.75" hidden="1">
      <c r="A1827" s="14"/>
      <c r="F1827" s="61"/>
    </row>
    <row r="1828" spans="1:6" ht="12.75" hidden="1">
      <c r="A1828" s="14"/>
      <c r="F1828" s="61"/>
    </row>
    <row r="1829" spans="1:6" ht="12.75" hidden="1">
      <c r="A1829" s="14"/>
      <c r="F1829" s="61"/>
    </row>
    <row r="1830" spans="1:6" ht="12.75" hidden="1">
      <c r="A1830" s="14"/>
      <c r="F1830" s="61"/>
    </row>
    <row r="1831" spans="1:6" ht="12.75" hidden="1">
      <c r="A1831" s="14"/>
      <c r="F1831" s="61"/>
    </row>
    <row r="1832" spans="1:6" ht="12.75" hidden="1">
      <c r="A1832" s="14"/>
      <c r="F1832" s="61"/>
    </row>
    <row r="1833" spans="1:6" ht="12.75" hidden="1">
      <c r="A1833" s="14"/>
      <c r="F1833" s="61"/>
    </row>
    <row r="1834" spans="1:6" ht="12.75" hidden="1">
      <c r="A1834" s="14"/>
      <c r="F1834" s="61"/>
    </row>
    <row r="1835" spans="1:6" ht="12.75" hidden="1">
      <c r="A1835" s="14"/>
      <c r="F1835" s="61"/>
    </row>
    <row r="1836" spans="1:6" ht="12.75">
      <c r="A1836" s="14"/>
      <c r="F1836" s="61"/>
    </row>
    <row r="1837" spans="6:13" ht="12.75">
      <c r="F1837" s="61"/>
      <c r="H1837" s="242"/>
      <c r="I1837" s="23"/>
      <c r="M1837" s="2"/>
    </row>
    <row r="1838" spans="1:13" s="268" customFormat="1" ht="12.75" hidden="1">
      <c r="A1838" s="264"/>
      <c r="B1838" s="265"/>
      <c r="C1838" s="264"/>
      <c r="D1838" s="264"/>
      <c r="E1838" s="264"/>
      <c r="F1838" s="266"/>
      <c r="G1838" s="266"/>
      <c r="H1838" s="265"/>
      <c r="I1838" s="267"/>
      <c r="K1838" s="40"/>
      <c r="L1838" s="17"/>
      <c r="M1838" s="40"/>
    </row>
    <row r="1839" spans="1:13" s="268" customFormat="1" ht="12.75" hidden="1">
      <c r="A1839" s="264"/>
      <c r="B1839" s="265"/>
      <c r="C1839" s="264"/>
      <c r="D1839" s="264"/>
      <c r="E1839" s="264"/>
      <c r="F1839" s="266"/>
      <c r="G1839" s="266"/>
      <c r="H1839" s="265"/>
      <c r="I1839" s="267"/>
      <c r="K1839" s="40"/>
      <c r="L1839" s="17"/>
      <c r="M1839" s="40"/>
    </row>
    <row r="1840" spans="2:13" ht="12.75" hidden="1">
      <c r="B1840" s="9"/>
      <c r="F1840" s="61"/>
      <c r="H1840" s="265"/>
      <c r="I1840" s="23">
        <f aca="true" t="shared" si="91" ref="I1840:I1903">+B1840/M1840</f>
        <v>0</v>
      </c>
      <c r="M1840" s="2">
        <v>500</v>
      </c>
    </row>
    <row r="1841" spans="2:13" ht="12.75" hidden="1">
      <c r="B1841" s="9"/>
      <c r="F1841" s="61"/>
      <c r="H1841" s="265"/>
      <c r="I1841" s="23">
        <f t="shared" si="91"/>
        <v>0</v>
      </c>
      <c r="M1841" s="2">
        <v>500</v>
      </c>
    </row>
    <row r="1842" spans="2:13" ht="12.75" hidden="1">
      <c r="B1842" s="9"/>
      <c r="F1842" s="61"/>
      <c r="H1842" s="6">
        <f aca="true" t="shared" si="92" ref="H1842:H1905">H1841-B1842</f>
        <v>0</v>
      </c>
      <c r="I1842" s="23">
        <f t="shared" si="91"/>
        <v>0</v>
      </c>
      <c r="M1842" s="2">
        <v>500</v>
      </c>
    </row>
    <row r="1843" spans="2:13" ht="12.75" hidden="1">
      <c r="B1843" s="9"/>
      <c r="F1843" s="61"/>
      <c r="H1843" s="6">
        <f t="shared" si="92"/>
        <v>0</v>
      </c>
      <c r="I1843" s="23">
        <f t="shared" si="91"/>
        <v>0</v>
      </c>
      <c r="M1843" s="2">
        <v>500</v>
      </c>
    </row>
    <row r="1844" spans="2:13" ht="12.75" hidden="1">
      <c r="B1844" s="9"/>
      <c r="F1844" s="61"/>
      <c r="H1844" s="6">
        <f t="shared" si="92"/>
        <v>0</v>
      </c>
      <c r="I1844" s="23">
        <f t="shared" si="91"/>
        <v>0</v>
      </c>
      <c r="M1844" s="2">
        <v>500</v>
      </c>
    </row>
    <row r="1845" spans="2:13" ht="12.75" hidden="1">
      <c r="B1845" s="9"/>
      <c r="F1845" s="61"/>
      <c r="H1845" s="6">
        <f t="shared" si="92"/>
        <v>0</v>
      </c>
      <c r="I1845" s="23">
        <f t="shared" si="91"/>
        <v>0</v>
      </c>
      <c r="M1845" s="2">
        <v>500</v>
      </c>
    </row>
    <row r="1846" spans="2:13" ht="12.75" hidden="1">
      <c r="B1846" s="9"/>
      <c r="F1846" s="61"/>
      <c r="H1846" s="6">
        <f t="shared" si="92"/>
        <v>0</v>
      </c>
      <c r="I1846" s="23">
        <f t="shared" si="91"/>
        <v>0</v>
      </c>
      <c r="M1846" s="2">
        <v>500</v>
      </c>
    </row>
    <row r="1847" spans="2:13" ht="12.75" hidden="1">
      <c r="B1847" s="9"/>
      <c r="F1847" s="61"/>
      <c r="H1847" s="6">
        <f t="shared" si="92"/>
        <v>0</v>
      </c>
      <c r="I1847" s="23">
        <f t="shared" si="91"/>
        <v>0</v>
      </c>
      <c r="M1847" s="2">
        <v>500</v>
      </c>
    </row>
    <row r="1848" spans="2:13" ht="12.75" hidden="1">
      <c r="B1848" s="9"/>
      <c r="F1848" s="61"/>
      <c r="H1848" s="6">
        <f t="shared" si="92"/>
        <v>0</v>
      </c>
      <c r="I1848" s="23">
        <f t="shared" si="91"/>
        <v>0</v>
      </c>
      <c r="M1848" s="2">
        <v>500</v>
      </c>
    </row>
    <row r="1849" spans="2:13" ht="12.75" hidden="1">
      <c r="B1849" s="9"/>
      <c r="F1849" s="61"/>
      <c r="H1849" s="6">
        <f t="shared" si="92"/>
        <v>0</v>
      </c>
      <c r="I1849" s="23">
        <f t="shared" si="91"/>
        <v>0</v>
      </c>
      <c r="M1849" s="2">
        <v>500</v>
      </c>
    </row>
    <row r="1850" spans="2:13" ht="12.75" hidden="1">
      <c r="B1850" s="9"/>
      <c r="F1850" s="61"/>
      <c r="H1850" s="6">
        <f t="shared" si="92"/>
        <v>0</v>
      </c>
      <c r="I1850" s="23">
        <f t="shared" si="91"/>
        <v>0</v>
      </c>
      <c r="M1850" s="2">
        <v>500</v>
      </c>
    </row>
    <row r="1851" spans="2:13" ht="12.75" hidden="1">
      <c r="B1851" s="9"/>
      <c r="F1851" s="61"/>
      <c r="H1851" s="6">
        <f t="shared" si="92"/>
        <v>0</v>
      </c>
      <c r="I1851" s="23">
        <f t="shared" si="91"/>
        <v>0</v>
      </c>
      <c r="M1851" s="2">
        <v>500</v>
      </c>
    </row>
    <row r="1852" spans="2:13" ht="12.75" hidden="1">
      <c r="B1852" s="9"/>
      <c r="F1852" s="61"/>
      <c r="H1852" s="6">
        <f t="shared" si="92"/>
        <v>0</v>
      </c>
      <c r="I1852" s="23">
        <f t="shared" si="91"/>
        <v>0</v>
      </c>
      <c r="M1852" s="2">
        <v>500</v>
      </c>
    </row>
    <row r="1853" spans="2:13" ht="12.75" hidden="1">
      <c r="B1853" s="9"/>
      <c r="F1853" s="61"/>
      <c r="H1853" s="6">
        <f t="shared" si="92"/>
        <v>0</v>
      </c>
      <c r="I1853" s="23">
        <f t="shared" si="91"/>
        <v>0</v>
      </c>
      <c r="M1853" s="2">
        <v>500</v>
      </c>
    </row>
    <row r="1854" spans="6:13" ht="12.75" hidden="1">
      <c r="F1854" s="61"/>
      <c r="H1854" s="6">
        <f t="shared" si="92"/>
        <v>0</v>
      </c>
      <c r="I1854" s="23">
        <f t="shared" si="91"/>
        <v>0</v>
      </c>
      <c r="M1854" s="2">
        <v>500</v>
      </c>
    </row>
    <row r="1855" spans="2:13" ht="12.75" hidden="1">
      <c r="B1855" s="7"/>
      <c r="F1855" s="61"/>
      <c r="H1855" s="6">
        <f t="shared" si="92"/>
        <v>0</v>
      </c>
      <c r="I1855" s="23">
        <f t="shared" si="91"/>
        <v>0</v>
      </c>
      <c r="M1855" s="2">
        <v>500</v>
      </c>
    </row>
    <row r="1856" spans="6:13" ht="12.75" hidden="1">
      <c r="F1856" s="61"/>
      <c r="H1856" s="6">
        <f t="shared" si="92"/>
        <v>0</v>
      </c>
      <c r="I1856" s="23">
        <f t="shared" si="91"/>
        <v>0</v>
      </c>
      <c r="M1856" s="2">
        <v>500</v>
      </c>
    </row>
    <row r="1857" spans="6:13" ht="12.75" hidden="1">
      <c r="F1857" s="61"/>
      <c r="H1857" s="6">
        <f t="shared" si="92"/>
        <v>0</v>
      </c>
      <c r="I1857" s="23">
        <f t="shared" si="91"/>
        <v>0</v>
      </c>
      <c r="M1857" s="2">
        <v>500</v>
      </c>
    </row>
    <row r="1858" spans="6:13" ht="12.75" hidden="1">
      <c r="F1858" s="61"/>
      <c r="H1858" s="6">
        <f t="shared" si="92"/>
        <v>0</v>
      </c>
      <c r="I1858" s="23">
        <f t="shared" si="91"/>
        <v>0</v>
      </c>
      <c r="M1858" s="2">
        <v>500</v>
      </c>
    </row>
    <row r="1859" spans="6:13" ht="12.75" hidden="1">
      <c r="F1859" s="61"/>
      <c r="H1859" s="6">
        <f t="shared" si="92"/>
        <v>0</v>
      </c>
      <c r="I1859" s="23">
        <f t="shared" si="91"/>
        <v>0</v>
      </c>
      <c r="M1859" s="2">
        <v>500</v>
      </c>
    </row>
    <row r="1860" spans="6:13" ht="12.75" hidden="1">
      <c r="F1860" s="61"/>
      <c r="H1860" s="6">
        <f t="shared" si="92"/>
        <v>0</v>
      </c>
      <c r="I1860" s="23">
        <f t="shared" si="91"/>
        <v>0</v>
      </c>
      <c r="M1860" s="2">
        <v>500</v>
      </c>
    </row>
    <row r="1861" spans="6:13" ht="12.75" hidden="1">
      <c r="F1861" s="61"/>
      <c r="H1861" s="6">
        <f t="shared" si="92"/>
        <v>0</v>
      </c>
      <c r="I1861" s="23">
        <f t="shared" si="91"/>
        <v>0</v>
      </c>
      <c r="M1861" s="2">
        <v>500</v>
      </c>
    </row>
    <row r="1862" spans="6:13" ht="12.75" hidden="1">
      <c r="F1862" s="61"/>
      <c r="H1862" s="6">
        <f t="shared" si="92"/>
        <v>0</v>
      </c>
      <c r="I1862" s="23">
        <f t="shared" si="91"/>
        <v>0</v>
      </c>
      <c r="M1862" s="2">
        <v>500</v>
      </c>
    </row>
    <row r="1863" spans="6:13" ht="12.75" hidden="1">
      <c r="F1863" s="61"/>
      <c r="H1863" s="6">
        <f t="shared" si="92"/>
        <v>0</v>
      </c>
      <c r="I1863" s="23">
        <f t="shared" si="91"/>
        <v>0</v>
      </c>
      <c r="M1863" s="2">
        <v>500</v>
      </c>
    </row>
    <row r="1864" spans="6:13" ht="12.75" hidden="1">
      <c r="F1864" s="61"/>
      <c r="H1864" s="6">
        <f t="shared" si="92"/>
        <v>0</v>
      </c>
      <c r="I1864" s="23">
        <f t="shared" si="91"/>
        <v>0</v>
      </c>
      <c r="M1864" s="2">
        <v>500</v>
      </c>
    </row>
    <row r="1865" spans="6:13" ht="12.75" hidden="1">
      <c r="F1865" s="61"/>
      <c r="H1865" s="6">
        <f t="shared" si="92"/>
        <v>0</v>
      </c>
      <c r="I1865" s="23">
        <f t="shared" si="91"/>
        <v>0</v>
      </c>
      <c r="M1865" s="2">
        <v>500</v>
      </c>
    </row>
    <row r="1866" spans="6:13" ht="12.75" hidden="1">
      <c r="F1866" s="61"/>
      <c r="H1866" s="6">
        <f t="shared" si="92"/>
        <v>0</v>
      </c>
      <c r="I1866" s="23">
        <f t="shared" si="91"/>
        <v>0</v>
      </c>
      <c r="M1866" s="2">
        <v>500</v>
      </c>
    </row>
    <row r="1867" spans="6:13" ht="12.75" hidden="1">
      <c r="F1867" s="61"/>
      <c r="H1867" s="6">
        <f t="shared" si="92"/>
        <v>0</v>
      </c>
      <c r="I1867" s="23">
        <f t="shared" si="91"/>
        <v>0</v>
      </c>
      <c r="M1867" s="2">
        <v>500</v>
      </c>
    </row>
    <row r="1868" spans="6:13" ht="12.75" hidden="1">
      <c r="F1868" s="61"/>
      <c r="H1868" s="6">
        <f t="shared" si="92"/>
        <v>0</v>
      </c>
      <c r="I1868" s="23">
        <f t="shared" si="91"/>
        <v>0</v>
      </c>
      <c r="M1868" s="2">
        <v>500</v>
      </c>
    </row>
    <row r="1869" spans="6:13" ht="12.75" hidden="1">
      <c r="F1869" s="61"/>
      <c r="H1869" s="6">
        <f t="shared" si="92"/>
        <v>0</v>
      </c>
      <c r="I1869" s="23">
        <f t="shared" si="91"/>
        <v>0</v>
      </c>
      <c r="M1869" s="2">
        <v>500</v>
      </c>
    </row>
    <row r="1870" spans="6:13" ht="12.75" hidden="1">
      <c r="F1870" s="61"/>
      <c r="H1870" s="6">
        <f t="shared" si="92"/>
        <v>0</v>
      </c>
      <c r="I1870" s="23">
        <f t="shared" si="91"/>
        <v>0</v>
      </c>
      <c r="M1870" s="2">
        <v>500</v>
      </c>
    </row>
    <row r="1871" spans="6:13" ht="12.75" hidden="1">
      <c r="F1871" s="61"/>
      <c r="H1871" s="6">
        <f t="shared" si="92"/>
        <v>0</v>
      </c>
      <c r="I1871" s="23">
        <f t="shared" si="91"/>
        <v>0</v>
      </c>
      <c r="M1871" s="2">
        <v>500</v>
      </c>
    </row>
    <row r="1872" spans="6:13" ht="12.75" hidden="1">
      <c r="F1872" s="61"/>
      <c r="H1872" s="6">
        <f t="shared" si="92"/>
        <v>0</v>
      </c>
      <c r="I1872" s="23">
        <f t="shared" si="91"/>
        <v>0</v>
      </c>
      <c r="M1872" s="2">
        <v>500</v>
      </c>
    </row>
    <row r="1873" spans="6:13" ht="12.75" hidden="1">
      <c r="F1873" s="61"/>
      <c r="H1873" s="6">
        <f t="shared" si="92"/>
        <v>0</v>
      </c>
      <c r="I1873" s="23">
        <f t="shared" si="91"/>
        <v>0</v>
      </c>
      <c r="M1873" s="2">
        <v>500</v>
      </c>
    </row>
    <row r="1874" spans="6:13" ht="12.75" hidden="1">
      <c r="F1874" s="61"/>
      <c r="H1874" s="6">
        <f t="shared" si="92"/>
        <v>0</v>
      </c>
      <c r="I1874" s="23">
        <f t="shared" si="91"/>
        <v>0</v>
      </c>
      <c r="M1874" s="2">
        <v>500</v>
      </c>
    </row>
    <row r="1875" spans="6:13" ht="12.75" hidden="1">
      <c r="F1875" s="61"/>
      <c r="H1875" s="6">
        <f t="shared" si="92"/>
        <v>0</v>
      </c>
      <c r="I1875" s="23">
        <f t="shared" si="91"/>
        <v>0</v>
      </c>
      <c r="M1875" s="2">
        <v>500</v>
      </c>
    </row>
    <row r="1876" spans="6:13" ht="12.75" hidden="1">
      <c r="F1876" s="61"/>
      <c r="H1876" s="6">
        <f t="shared" si="92"/>
        <v>0</v>
      </c>
      <c r="I1876" s="23">
        <f t="shared" si="91"/>
        <v>0</v>
      </c>
      <c r="M1876" s="2">
        <v>500</v>
      </c>
    </row>
    <row r="1877" spans="6:13" ht="12.75" hidden="1">
      <c r="F1877" s="61"/>
      <c r="H1877" s="6">
        <f t="shared" si="92"/>
        <v>0</v>
      </c>
      <c r="I1877" s="23">
        <f t="shared" si="91"/>
        <v>0</v>
      </c>
      <c r="M1877" s="2">
        <v>500</v>
      </c>
    </row>
    <row r="1878" spans="6:13" ht="12.75" hidden="1">
      <c r="F1878" s="61"/>
      <c r="H1878" s="6">
        <f t="shared" si="92"/>
        <v>0</v>
      </c>
      <c r="I1878" s="23">
        <f t="shared" si="91"/>
        <v>0</v>
      </c>
      <c r="M1878" s="2">
        <v>500</v>
      </c>
    </row>
    <row r="1879" spans="6:13" ht="12.75" hidden="1">
      <c r="F1879" s="61"/>
      <c r="H1879" s="6">
        <f t="shared" si="92"/>
        <v>0</v>
      </c>
      <c r="I1879" s="23">
        <f t="shared" si="91"/>
        <v>0</v>
      </c>
      <c r="M1879" s="2">
        <v>500</v>
      </c>
    </row>
    <row r="1880" spans="6:13" ht="12.75" hidden="1">
      <c r="F1880" s="61"/>
      <c r="H1880" s="6">
        <f t="shared" si="92"/>
        <v>0</v>
      </c>
      <c r="I1880" s="23">
        <f t="shared" si="91"/>
        <v>0</v>
      </c>
      <c r="M1880" s="2">
        <v>500</v>
      </c>
    </row>
    <row r="1881" spans="6:13" ht="12.75" hidden="1">
      <c r="F1881" s="61"/>
      <c r="H1881" s="6">
        <f t="shared" si="92"/>
        <v>0</v>
      </c>
      <c r="I1881" s="23">
        <f t="shared" si="91"/>
        <v>0</v>
      </c>
      <c r="M1881" s="2">
        <v>500</v>
      </c>
    </row>
    <row r="1882" spans="6:13" ht="12.75" hidden="1">
      <c r="F1882" s="61"/>
      <c r="H1882" s="6">
        <f t="shared" si="92"/>
        <v>0</v>
      </c>
      <c r="I1882" s="23">
        <f t="shared" si="91"/>
        <v>0</v>
      </c>
      <c r="M1882" s="2">
        <v>500</v>
      </c>
    </row>
    <row r="1883" spans="6:13" ht="12.75" hidden="1">
      <c r="F1883" s="61"/>
      <c r="H1883" s="6">
        <f t="shared" si="92"/>
        <v>0</v>
      </c>
      <c r="I1883" s="23">
        <f t="shared" si="91"/>
        <v>0</v>
      </c>
      <c r="M1883" s="2">
        <v>500</v>
      </c>
    </row>
    <row r="1884" spans="6:13" ht="12.75" hidden="1">
      <c r="F1884" s="61"/>
      <c r="H1884" s="6">
        <f t="shared" si="92"/>
        <v>0</v>
      </c>
      <c r="I1884" s="23">
        <f t="shared" si="91"/>
        <v>0</v>
      </c>
      <c r="M1884" s="2">
        <v>500</v>
      </c>
    </row>
    <row r="1885" spans="6:13" ht="12.75" hidden="1">
      <c r="F1885" s="61"/>
      <c r="H1885" s="6">
        <f t="shared" si="92"/>
        <v>0</v>
      </c>
      <c r="I1885" s="23">
        <f t="shared" si="91"/>
        <v>0</v>
      </c>
      <c r="M1885" s="2">
        <v>500</v>
      </c>
    </row>
    <row r="1886" spans="6:13" ht="12.75" hidden="1">
      <c r="F1886" s="61"/>
      <c r="H1886" s="6">
        <f t="shared" si="92"/>
        <v>0</v>
      </c>
      <c r="I1886" s="23">
        <f t="shared" si="91"/>
        <v>0</v>
      </c>
      <c r="M1886" s="2">
        <v>500</v>
      </c>
    </row>
    <row r="1887" spans="6:13" ht="12.75" hidden="1">
      <c r="F1887" s="61"/>
      <c r="H1887" s="6">
        <f t="shared" si="92"/>
        <v>0</v>
      </c>
      <c r="I1887" s="23">
        <f t="shared" si="91"/>
        <v>0</v>
      </c>
      <c r="M1887" s="2">
        <v>500</v>
      </c>
    </row>
    <row r="1888" spans="6:13" ht="12.75" hidden="1">
      <c r="F1888" s="61"/>
      <c r="H1888" s="6">
        <f t="shared" si="92"/>
        <v>0</v>
      </c>
      <c r="I1888" s="23">
        <f t="shared" si="91"/>
        <v>0</v>
      </c>
      <c r="M1888" s="2">
        <v>500</v>
      </c>
    </row>
    <row r="1889" spans="6:13" ht="12.75" hidden="1">
      <c r="F1889" s="61"/>
      <c r="H1889" s="6">
        <f t="shared" si="92"/>
        <v>0</v>
      </c>
      <c r="I1889" s="23">
        <f t="shared" si="91"/>
        <v>0</v>
      </c>
      <c r="M1889" s="2">
        <v>500</v>
      </c>
    </row>
    <row r="1890" spans="6:13" ht="12.75" hidden="1">
      <c r="F1890" s="61"/>
      <c r="H1890" s="6">
        <f t="shared" si="92"/>
        <v>0</v>
      </c>
      <c r="I1890" s="23">
        <f t="shared" si="91"/>
        <v>0</v>
      </c>
      <c r="M1890" s="2">
        <v>500</v>
      </c>
    </row>
    <row r="1891" spans="6:13" ht="12.75" hidden="1">
      <c r="F1891" s="61"/>
      <c r="H1891" s="6">
        <f t="shared" si="92"/>
        <v>0</v>
      </c>
      <c r="I1891" s="23">
        <f t="shared" si="91"/>
        <v>0</v>
      </c>
      <c r="M1891" s="2">
        <v>500</v>
      </c>
    </row>
    <row r="1892" spans="6:13" ht="12.75" hidden="1">
      <c r="F1892" s="61"/>
      <c r="H1892" s="6">
        <f t="shared" si="92"/>
        <v>0</v>
      </c>
      <c r="I1892" s="23">
        <f t="shared" si="91"/>
        <v>0</v>
      </c>
      <c r="M1892" s="2">
        <v>500</v>
      </c>
    </row>
    <row r="1893" spans="6:13" ht="12.75" hidden="1">
      <c r="F1893" s="61"/>
      <c r="H1893" s="6">
        <f t="shared" si="92"/>
        <v>0</v>
      </c>
      <c r="I1893" s="23">
        <f t="shared" si="91"/>
        <v>0</v>
      </c>
      <c r="M1893" s="2">
        <v>500</v>
      </c>
    </row>
    <row r="1894" spans="6:13" ht="12.75" hidden="1">
      <c r="F1894" s="61"/>
      <c r="H1894" s="6">
        <f t="shared" si="92"/>
        <v>0</v>
      </c>
      <c r="I1894" s="23">
        <f t="shared" si="91"/>
        <v>0</v>
      </c>
      <c r="M1894" s="2">
        <v>500</v>
      </c>
    </row>
    <row r="1895" spans="6:13" ht="12.75" hidden="1">
      <c r="F1895" s="61"/>
      <c r="H1895" s="6">
        <f t="shared" si="92"/>
        <v>0</v>
      </c>
      <c r="I1895" s="23">
        <f t="shared" si="91"/>
        <v>0</v>
      </c>
      <c r="M1895" s="2">
        <v>500</v>
      </c>
    </row>
    <row r="1896" spans="6:13" ht="12.75" hidden="1">
      <c r="F1896" s="61"/>
      <c r="H1896" s="6">
        <f t="shared" si="92"/>
        <v>0</v>
      </c>
      <c r="I1896" s="23">
        <f t="shared" si="91"/>
        <v>0</v>
      </c>
      <c r="M1896" s="2">
        <v>500</v>
      </c>
    </row>
    <row r="1897" spans="6:13" ht="12.75" hidden="1">
      <c r="F1897" s="61"/>
      <c r="H1897" s="6">
        <f t="shared" si="92"/>
        <v>0</v>
      </c>
      <c r="I1897" s="23">
        <f t="shared" si="91"/>
        <v>0</v>
      </c>
      <c r="M1897" s="2">
        <v>500</v>
      </c>
    </row>
    <row r="1898" spans="6:13" ht="12.75" hidden="1">
      <c r="F1898" s="61"/>
      <c r="H1898" s="6">
        <f t="shared" si="92"/>
        <v>0</v>
      </c>
      <c r="I1898" s="23">
        <f t="shared" si="91"/>
        <v>0</v>
      </c>
      <c r="M1898" s="2">
        <v>500</v>
      </c>
    </row>
    <row r="1899" spans="6:13" ht="12.75" hidden="1">
      <c r="F1899" s="61"/>
      <c r="H1899" s="6">
        <f t="shared" si="92"/>
        <v>0</v>
      </c>
      <c r="I1899" s="23">
        <f t="shared" si="91"/>
        <v>0</v>
      </c>
      <c r="M1899" s="2">
        <v>500</v>
      </c>
    </row>
    <row r="1900" spans="6:13" ht="12.75" hidden="1">
      <c r="F1900" s="61"/>
      <c r="H1900" s="6">
        <f t="shared" si="92"/>
        <v>0</v>
      </c>
      <c r="I1900" s="23">
        <f t="shared" si="91"/>
        <v>0</v>
      </c>
      <c r="M1900" s="2">
        <v>500</v>
      </c>
    </row>
    <row r="1901" spans="6:13" ht="12.75" hidden="1">
      <c r="F1901" s="61"/>
      <c r="H1901" s="6">
        <f t="shared" si="92"/>
        <v>0</v>
      </c>
      <c r="I1901" s="23">
        <f t="shared" si="91"/>
        <v>0</v>
      </c>
      <c r="M1901" s="2">
        <v>500</v>
      </c>
    </row>
    <row r="1902" spans="6:13" ht="12.75" hidden="1">
      <c r="F1902" s="61"/>
      <c r="H1902" s="6">
        <f t="shared" si="92"/>
        <v>0</v>
      </c>
      <c r="I1902" s="23">
        <f t="shared" si="91"/>
        <v>0</v>
      </c>
      <c r="M1902" s="2">
        <v>500</v>
      </c>
    </row>
    <row r="1903" spans="6:13" ht="12.75" hidden="1">
      <c r="F1903" s="61"/>
      <c r="H1903" s="6">
        <f t="shared" si="92"/>
        <v>0</v>
      </c>
      <c r="I1903" s="23">
        <f t="shared" si="91"/>
        <v>0</v>
      </c>
      <c r="M1903" s="2">
        <v>500</v>
      </c>
    </row>
    <row r="1904" spans="6:13" ht="12.75" hidden="1">
      <c r="F1904" s="61"/>
      <c r="H1904" s="6">
        <f t="shared" si="92"/>
        <v>0</v>
      </c>
      <c r="I1904" s="23">
        <f aca="true" t="shared" si="93" ref="I1904:I1967">+B1904/M1904</f>
        <v>0</v>
      </c>
      <c r="M1904" s="2">
        <v>500</v>
      </c>
    </row>
    <row r="1905" spans="6:13" ht="12.75" hidden="1">
      <c r="F1905" s="61"/>
      <c r="H1905" s="6">
        <f t="shared" si="92"/>
        <v>0</v>
      </c>
      <c r="I1905" s="23">
        <f t="shared" si="93"/>
        <v>0</v>
      </c>
      <c r="M1905" s="2">
        <v>500</v>
      </c>
    </row>
    <row r="1906" spans="6:13" ht="12.75" hidden="1">
      <c r="F1906" s="61"/>
      <c r="H1906" s="6">
        <f aca="true" t="shared" si="94" ref="H1906:H1981">H1905-B1906</f>
        <v>0</v>
      </c>
      <c r="I1906" s="23">
        <f t="shared" si="93"/>
        <v>0</v>
      </c>
      <c r="M1906" s="2">
        <v>500</v>
      </c>
    </row>
    <row r="1907" spans="6:13" ht="12.75" hidden="1">
      <c r="F1907" s="61"/>
      <c r="H1907" s="6">
        <f t="shared" si="94"/>
        <v>0</v>
      </c>
      <c r="I1907" s="23">
        <f t="shared" si="93"/>
        <v>0</v>
      </c>
      <c r="M1907" s="2">
        <v>500</v>
      </c>
    </row>
    <row r="1908" spans="6:13" ht="12.75" hidden="1">
      <c r="F1908" s="61"/>
      <c r="H1908" s="6">
        <f t="shared" si="94"/>
        <v>0</v>
      </c>
      <c r="I1908" s="23">
        <f t="shared" si="93"/>
        <v>0</v>
      </c>
      <c r="M1908" s="2">
        <v>500</v>
      </c>
    </row>
    <row r="1909" spans="6:13" ht="12.75" hidden="1">
      <c r="F1909" s="61"/>
      <c r="H1909" s="6">
        <f t="shared" si="94"/>
        <v>0</v>
      </c>
      <c r="I1909" s="23">
        <f t="shared" si="93"/>
        <v>0</v>
      </c>
      <c r="M1909" s="2">
        <v>500</v>
      </c>
    </row>
    <row r="1910" spans="6:13" ht="12.75" hidden="1">
      <c r="F1910" s="61"/>
      <c r="H1910" s="6">
        <f t="shared" si="94"/>
        <v>0</v>
      </c>
      <c r="I1910" s="23">
        <f t="shared" si="93"/>
        <v>0</v>
      </c>
      <c r="M1910" s="2">
        <v>500</v>
      </c>
    </row>
    <row r="1911" spans="6:13" ht="12.75" hidden="1">
      <c r="F1911" s="61"/>
      <c r="H1911" s="6">
        <f t="shared" si="94"/>
        <v>0</v>
      </c>
      <c r="I1911" s="23">
        <f t="shared" si="93"/>
        <v>0</v>
      </c>
      <c r="M1911" s="2">
        <v>500</v>
      </c>
    </row>
    <row r="1912" spans="6:13" ht="12.75" hidden="1">
      <c r="F1912" s="61"/>
      <c r="H1912" s="6">
        <f t="shared" si="94"/>
        <v>0</v>
      </c>
      <c r="I1912" s="23">
        <f t="shared" si="93"/>
        <v>0</v>
      </c>
      <c r="M1912" s="2">
        <v>500</v>
      </c>
    </row>
    <row r="1913" spans="6:13" ht="12.75" hidden="1">
      <c r="F1913" s="61"/>
      <c r="H1913" s="6">
        <f t="shared" si="94"/>
        <v>0</v>
      </c>
      <c r="I1913" s="23">
        <f t="shared" si="93"/>
        <v>0</v>
      </c>
      <c r="M1913" s="2">
        <v>500</v>
      </c>
    </row>
    <row r="1914" spans="6:13" ht="12.75" hidden="1">
      <c r="F1914" s="61"/>
      <c r="H1914" s="6">
        <f t="shared" si="94"/>
        <v>0</v>
      </c>
      <c r="I1914" s="23">
        <f t="shared" si="93"/>
        <v>0</v>
      </c>
      <c r="M1914" s="2">
        <v>500</v>
      </c>
    </row>
    <row r="1915" spans="6:13" ht="12.75" hidden="1">
      <c r="F1915" s="61"/>
      <c r="H1915" s="6">
        <f t="shared" si="94"/>
        <v>0</v>
      </c>
      <c r="I1915" s="23">
        <f t="shared" si="93"/>
        <v>0</v>
      </c>
      <c r="M1915" s="2">
        <v>500</v>
      </c>
    </row>
    <row r="1916" spans="6:13" ht="12.75" hidden="1">
      <c r="F1916" s="61"/>
      <c r="H1916" s="6">
        <f t="shared" si="94"/>
        <v>0</v>
      </c>
      <c r="I1916" s="23">
        <f t="shared" si="93"/>
        <v>0</v>
      </c>
      <c r="M1916" s="2">
        <v>500</v>
      </c>
    </row>
    <row r="1917" spans="6:13" ht="12.75" hidden="1">
      <c r="F1917" s="61"/>
      <c r="H1917" s="6">
        <f t="shared" si="94"/>
        <v>0</v>
      </c>
      <c r="I1917" s="23">
        <f t="shared" si="93"/>
        <v>0</v>
      </c>
      <c r="M1917" s="2">
        <v>500</v>
      </c>
    </row>
    <row r="1918" spans="6:13" ht="12.75" hidden="1">
      <c r="F1918" s="61"/>
      <c r="H1918" s="6">
        <f t="shared" si="94"/>
        <v>0</v>
      </c>
      <c r="I1918" s="23">
        <f t="shared" si="93"/>
        <v>0</v>
      </c>
      <c r="M1918" s="2">
        <v>500</v>
      </c>
    </row>
    <row r="1919" spans="6:13" ht="12.75" hidden="1">
      <c r="F1919" s="61"/>
      <c r="H1919" s="6">
        <f t="shared" si="94"/>
        <v>0</v>
      </c>
      <c r="I1919" s="23">
        <f t="shared" si="93"/>
        <v>0</v>
      </c>
      <c r="M1919" s="2">
        <v>500</v>
      </c>
    </row>
    <row r="1920" spans="6:13" ht="12.75" hidden="1">
      <c r="F1920" s="61"/>
      <c r="H1920" s="6">
        <f t="shared" si="94"/>
        <v>0</v>
      </c>
      <c r="I1920" s="23">
        <f t="shared" si="93"/>
        <v>0</v>
      </c>
      <c r="M1920" s="2">
        <v>500</v>
      </c>
    </row>
    <row r="1921" spans="6:13" ht="12.75" hidden="1">
      <c r="F1921" s="61"/>
      <c r="H1921" s="6">
        <f t="shared" si="94"/>
        <v>0</v>
      </c>
      <c r="I1921" s="23">
        <f t="shared" si="93"/>
        <v>0</v>
      </c>
      <c r="M1921" s="2">
        <v>500</v>
      </c>
    </row>
    <row r="1922" spans="6:13" ht="12.75" hidden="1">
      <c r="F1922" s="61"/>
      <c r="H1922" s="6">
        <f t="shared" si="94"/>
        <v>0</v>
      </c>
      <c r="I1922" s="23">
        <f t="shared" si="93"/>
        <v>0</v>
      </c>
      <c r="M1922" s="2">
        <v>500</v>
      </c>
    </row>
    <row r="1923" spans="6:13" ht="12.75" hidden="1">
      <c r="F1923" s="61"/>
      <c r="H1923" s="6">
        <f t="shared" si="94"/>
        <v>0</v>
      </c>
      <c r="I1923" s="23">
        <f t="shared" si="93"/>
        <v>0</v>
      </c>
      <c r="M1923" s="2">
        <v>500</v>
      </c>
    </row>
    <row r="1924" spans="6:13" ht="12.75" hidden="1">
      <c r="F1924" s="61"/>
      <c r="H1924" s="6">
        <f t="shared" si="94"/>
        <v>0</v>
      </c>
      <c r="I1924" s="23">
        <f t="shared" si="93"/>
        <v>0</v>
      </c>
      <c r="M1924" s="2">
        <v>500</v>
      </c>
    </row>
    <row r="1925" spans="6:13" ht="12.75" hidden="1">
      <c r="F1925" s="61"/>
      <c r="H1925" s="6">
        <f t="shared" si="94"/>
        <v>0</v>
      </c>
      <c r="I1925" s="23">
        <f t="shared" si="93"/>
        <v>0</v>
      </c>
      <c r="M1925" s="2">
        <v>500</v>
      </c>
    </row>
    <row r="1926" spans="6:13" ht="12.75" hidden="1">
      <c r="F1926" s="61"/>
      <c r="H1926" s="6">
        <f t="shared" si="94"/>
        <v>0</v>
      </c>
      <c r="I1926" s="23">
        <f t="shared" si="93"/>
        <v>0</v>
      </c>
      <c r="M1926" s="2">
        <v>500</v>
      </c>
    </row>
    <row r="1927" spans="6:13" ht="12.75" hidden="1">
      <c r="F1927" s="61"/>
      <c r="H1927" s="6">
        <f t="shared" si="94"/>
        <v>0</v>
      </c>
      <c r="I1927" s="23">
        <f t="shared" si="93"/>
        <v>0</v>
      </c>
      <c r="M1927" s="2">
        <v>500</v>
      </c>
    </row>
    <row r="1928" spans="6:13" ht="12.75" hidden="1">
      <c r="F1928" s="61"/>
      <c r="H1928" s="6">
        <f t="shared" si="94"/>
        <v>0</v>
      </c>
      <c r="I1928" s="23">
        <f t="shared" si="93"/>
        <v>0</v>
      </c>
      <c r="M1928" s="2">
        <v>500</v>
      </c>
    </row>
    <row r="1929" spans="6:13" ht="12.75" hidden="1">
      <c r="F1929" s="61"/>
      <c r="H1929" s="6">
        <f t="shared" si="94"/>
        <v>0</v>
      </c>
      <c r="I1929" s="23">
        <f t="shared" si="93"/>
        <v>0</v>
      </c>
      <c r="M1929" s="2">
        <v>500</v>
      </c>
    </row>
    <row r="1930" spans="6:13" ht="12.75" hidden="1">
      <c r="F1930" s="61"/>
      <c r="H1930" s="6">
        <f t="shared" si="94"/>
        <v>0</v>
      </c>
      <c r="I1930" s="23">
        <f t="shared" si="93"/>
        <v>0</v>
      </c>
      <c r="M1930" s="2">
        <v>500</v>
      </c>
    </row>
    <row r="1931" spans="6:13" ht="12.75" hidden="1">
      <c r="F1931" s="61"/>
      <c r="H1931" s="6">
        <f t="shared" si="94"/>
        <v>0</v>
      </c>
      <c r="I1931" s="23">
        <f t="shared" si="93"/>
        <v>0</v>
      </c>
      <c r="M1931" s="2">
        <v>500</v>
      </c>
    </row>
    <row r="1932" spans="6:13" ht="12.75" hidden="1">
      <c r="F1932" s="61"/>
      <c r="H1932" s="6">
        <f t="shared" si="94"/>
        <v>0</v>
      </c>
      <c r="I1932" s="23">
        <f t="shared" si="93"/>
        <v>0</v>
      </c>
      <c r="M1932" s="2">
        <v>500</v>
      </c>
    </row>
    <row r="1933" spans="6:13" ht="12.75" hidden="1">
      <c r="F1933" s="61"/>
      <c r="H1933" s="6">
        <f t="shared" si="94"/>
        <v>0</v>
      </c>
      <c r="I1933" s="23">
        <f t="shared" si="93"/>
        <v>0</v>
      </c>
      <c r="M1933" s="2">
        <v>500</v>
      </c>
    </row>
    <row r="1934" spans="6:13" ht="12.75" hidden="1">
      <c r="F1934" s="61"/>
      <c r="H1934" s="6">
        <f t="shared" si="94"/>
        <v>0</v>
      </c>
      <c r="I1934" s="23">
        <f t="shared" si="93"/>
        <v>0</v>
      </c>
      <c r="M1934" s="2">
        <v>500</v>
      </c>
    </row>
    <row r="1935" spans="6:13" ht="12.75" hidden="1">
      <c r="F1935" s="61"/>
      <c r="H1935" s="6">
        <f t="shared" si="94"/>
        <v>0</v>
      </c>
      <c r="I1935" s="23">
        <f t="shared" si="93"/>
        <v>0</v>
      </c>
      <c r="M1935" s="2">
        <v>500</v>
      </c>
    </row>
    <row r="1936" spans="6:13" ht="12.75" hidden="1">
      <c r="F1936" s="61"/>
      <c r="H1936" s="6">
        <f t="shared" si="94"/>
        <v>0</v>
      </c>
      <c r="I1936" s="23">
        <f t="shared" si="93"/>
        <v>0</v>
      </c>
      <c r="M1936" s="2">
        <v>500</v>
      </c>
    </row>
    <row r="1937" spans="6:13" ht="12.75" hidden="1">
      <c r="F1937" s="61"/>
      <c r="H1937" s="6">
        <f t="shared" si="94"/>
        <v>0</v>
      </c>
      <c r="I1937" s="23">
        <f t="shared" si="93"/>
        <v>0</v>
      </c>
      <c r="M1937" s="2">
        <v>500</v>
      </c>
    </row>
    <row r="1938" spans="6:13" ht="12.75" hidden="1">
      <c r="F1938" s="61"/>
      <c r="H1938" s="6">
        <f t="shared" si="94"/>
        <v>0</v>
      </c>
      <c r="I1938" s="23">
        <f t="shared" si="93"/>
        <v>0</v>
      </c>
      <c r="M1938" s="2">
        <v>500</v>
      </c>
    </row>
    <row r="1939" spans="6:13" ht="12.75" hidden="1">
      <c r="F1939" s="61"/>
      <c r="H1939" s="6">
        <f t="shared" si="94"/>
        <v>0</v>
      </c>
      <c r="I1939" s="23">
        <f t="shared" si="93"/>
        <v>0</v>
      </c>
      <c r="M1939" s="2">
        <v>500</v>
      </c>
    </row>
    <row r="1940" spans="6:13" ht="12.75" hidden="1">
      <c r="F1940" s="61"/>
      <c r="H1940" s="6">
        <f t="shared" si="94"/>
        <v>0</v>
      </c>
      <c r="I1940" s="23">
        <f t="shared" si="93"/>
        <v>0</v>
      </c>
      <c r="M1940" s="2">
        <v>500</v>
      </c>
    </row>
    <row r="1941" spans="6:13" ht="12.75" hidden="1">
      <c r="F1941" s="61"/>
      <c r="H1941" s="6">
        <f t="shared" si="94"/>
        <v>0</v>
      </c>
      <c r="I1941" s="23">
        <f t="shared" si="93"/>
        <v>0</v>
      </c>
      <c r="M1941" s="2">
        <v>500</v>
      </c>
    </row>
    <row r="1942" spans="6:13" ht="12.75" hidden="1">
      <c r="F1942" s="61"/>
      <c r="H1942" s="6">
        <f t="shared" si="94"/>
        <v>0</v>
      </c>
      <c r="I1942" s="23">
        <f t="shared" si="93"/>
        <v>0</v>
      </c>
      <c r="M1942" s="2">
        <v>500</v>
      </c>
    </row>
    <row r="1943" spans="6:13" ht="12.75" hidden="1">
      <c r="F1943" s="61"/>
      <c r="H1943" s="6">
        <f t="shared" si="94"/>
        <v>0</v>
      </c>
      <c r="I1943" s="23">
        <f t="shared" si="93"/>
        <v>0</v>
      </c>
      <c r="M1943" s="2">
        <v>500</v>
      </c>
    </row>
    <row r="1944" spans="6:13" ht="12.75" hidden="1">
      <c r="F1944" s="61"/>
      <c r="H1944" s="6">
        <f t="shared" si="94"/>
        <v>0</v>
      </c>
      <c r="I1944" s="23">
        <f t="shared" si="93"/>
        <v>0</v>
      </c>
      <c r="M1944" s="2">
        <v>500</v>
      </c>
    </row>
    <row r="1945" spans="6:13" ht="12.75" hidden="1">
      <c r="F1945" s="61"/>
      <c r="H1945" s="6">
        <f t="shared" si="94"/>
        <v>0</v>
      </c>
      <c r="I1945" s="23">
        <f t="shared" si="93"/>
        <v>0</v>
      </c>
      <c r="M1945" s="2">
        <v>500</v>
      </c>
    </row>
    <row r="1946" spans="6:13" ht="12.75" hidden="1">
      <c r="F1946" s="61"/>
      <c r="H1946" s="6">
        <f t="shared" si="94"/>
        <v>0</v>
      </c>
      <c r="I1946" s="23">
        <f t="shared" si="93"/>
        <v>0</v>
      </c>
      <c r="M1946" s="2">
        <v>500</v>
      </c>
    </row>
    <row r="1947" spans="6:13" ht="12.75" hidden="1">
      <c r="F1947" s="61"/>
      <c r="H1947" s="6">
        <f t="shared" si="94"/>
        <v>0</v>
      </c>
      <c r="I1947" s="23">
        <f t="shared" si="93"/>
        <v>0</v>
      </c>
      <c r="M1947" s="2">
        <v>500</v>
      </c>
    </row>
    <row r="1948" spans="6:13" ht="12.75" hidden="1">
      <c r="F1948" s="61"/>
      <c r="H1948" s="6">
        <f t="shared" si="94"/>
        <v>0</v>
      </c>
      <c r="I1948" s="23">
        <f t="shared" si="93"/>
        <v>0</v>
      </c>
      <c r="M1948" s="2">
        <v>500</v>
      </c>
    </row>
    <row r="1949" spans="6:13" ht="12.75" hidden="1">
      <c r="F1949" s="61"/>
      <c r="H1949" s="6">
        <f t="shared" si="94"/>
        <v>0</v>
      </c>
      <c r="I1949" s="23">
        <f t="shared" si="93"/>
        <v>0</v>
      </c>
      <c r="M1949" s="2">
        <v>500</v>
      </c>
    </row>
    <row r="1950" spans="6:13" ht="12.75" hidden="1">
      <c r="F1950" s="61"/>
      <c r="H1950" s="6">
        <f t="shared" si="94"/>
        <v>0</v>
      </c>
      <c r="I1950" s="23">
        <f t="shared" si="93"/>
        <v>0</v>
      </c>
      <c r="M1950" s="2">
        <v>500</v>
      </c>
    </row>
    <row r="1951" spans="6:13" ht="12.75" hidden="1">
      <c r="F1951" s="61"/>
      <c r="H1951" s="6">
        <f t="shared" si="94"/>
        <v>0</v>
      </c>
      <c r="I1951" s="23">
        <f t="shared" si="93"/>
        <v>0</v>
      </c>
      <c r="M1951" s="2">
        <v>500</v>
      </c>
    </row>
    <row r="1952" spans="6:13" ht="12.75" hidden="1">
      <c r="F1952" s="61"/>
      <c r="H1952" s="6">
        <f t="shared" si="94"/>
        <v>0</v>
      </c>
      <c r="I1952" s="23">
        <f t="shared" si="93"/>
        <v>0</v>
      </c>
      <c r="M1952" s="2">
        <v>500</v>
      </c>
    </row>
    <row r="1953" spans="6:13" ht="12.75" hidden="1">
      <c r="F1953" s="61"/>
      <c r="H1953" s="6">
        <f t="shared" si="94"/>
        <v>0</v>
      </c>
      <c r="I1953" s="23">
        <f t="shared" si="93"/>
        <v>0</v>
      </c>
      <c r="M1953" s="2">
        <v>500</v>
      </c>
    </row>
    <row r="1954" spans="6:13" ht="12.75" hidden="1">
      <c r="F1954" s="61"/>
      <c r="H1954" s="6">
        <f t="shared" si="94"/>
        <v>0</v>
      </c>
      <c r="I1954" s="23">
        <f t="shared" si="93"/>
        <v>0</v>
      </c>
      <c r="M1954" s="2">
        <v>500</v>
      </c>
    </row>
    <row r="1955" spans="6:13" ht="12.75" hidden="1">
      <c r="F1955" s="61"/>
      <c r="H1955" s="6">
        <f t="shared" si="94"/>
        <v>0</v>
      </c>
      <c r="I1955" s="23">
        <f t="shared" si="93"/>
        <v>0</v>
      </c>
      <c r="M1955" s="2">
        <v>500</v>
      </c>
    </row>
    <row r="1956" spans="6:13" ht="12.75" hidden="1">
      <c r="F1956" s="61"/>
      <c r="H1956" s="6">
        <f t="shared" si="94"/>
        <v>0</v>
      </c>
      <c r="I1956" s="23">
        <f t="shared" si="93"/>
        <v>0</v>
      </c>
      <c r="M1956" s="2">
        <v>500</v>
      </c>
    </row>
    <row r="1957" spans="6:13" ht="12.75" hidden="1">
      <c r="F1957" s="61"/>
      <c r="H1957" s="6">
        <f t="shared" si="94"/>
        <v>0</v>
      </c>
      <c r="I1957" s="23">
        <f t="shared" si="93"/>
        <v>0</v>
      </c>
      <c r="M1957" s="2">
        <v>500</v>
      </c>
    </row>
    <row r="1958" spans="6:13" ht="12.75" hidden="1">
      <c r="F1958" s="61"/>
      <c r="H1958" s="6">
        <f t="shared" si="94"/>
        <v>0</v>
      </c>
      <c r="I1958" s="23">
        <f t="shared" si="93"/>
        <v>0</v>
      </c>
      <c r="M1958" s="2">
        <v>500</v>
      </c>
    </row>
    <row r="1959" spans="6:13" ht="12.75" hidden="1">
      <c r="F1959" s="61"/>
      <c r="H1959" s="6">
        <f t="shared" si="94"/>
        <v>0</v>
      </c>
      <c r="I1959" s="23">
        <f t="shared" si="93"/>
        <v>0</v>
      </c>
      <c r="M1959" s="2">
        <v>500</v>
      </c>
    </row>
    <row r="1960" spans="6:13" ht="12.75" hidden="1">
      <c r="F1960" s="61"/>
      <c r="H1960" s="6">
        <f t="shared" si="94"/>
        <v>0</v>
      </c>
      <c r="I1960" s="23">
        <f t="shared" si="93"/>
        <v>0</v>
      </c>
      <c r="M1960" s="2">
        <v>500</v>
      </c>
    </row>
    <row r="1961" spans="6:13" ht="12.75" hidden="1">
      <c r="F1961" s="61"/>
      <c r="H1961" s="6">
        <f t="shared" si="94"/>
        <v>0</v>
      </c>
      <c r="I1961" s="23">
        <f t="shared" si="93"/>
        <v>0</v>
      </c>
      <c r="M1961" s="2">
        <v>500</v>
      </c>
    </row>
    <row r="1962" spans="6:13" ht="12.75" hidden="1">
      <c r="F1962" s="61"/>
      <c r="H1962" s="6">
        <f t="shared" si="94"/>
        <v>0</v>
      </c>
      <c r="I1962" s="23">
        <f t="shared" si="93"/>
        <v>0</v>
      </c>
      <c r="M1962" s="2">
        <v>500</v>
      </c>
    </row>
    <row r="1963" spans="6:13" ht="12.75" hidden="1">
      <c r="F1963" s="61"/>
      <c r="H1963" s="6">
        <f t="shared" si="94"/>
        <v>0</v>
      </c>
      <c r="I1963" s="23">
        <f t="shared" si="93"/>
        <v>0</v>
      </c>
      <c r="M1963" s="2">
        <v>500</v>
      </c>
    </row>
    <row r="1964" spans="6:13" ht="12.75" hidden="1">
      <c r="F1964" s="61"/>
      <c r="H1964" s="6">
        <f t="shared" si="94"/>
        <v>0</v>
      </c>
      <c r="I1964" s="23">
        <f t="shared" si="93"/>
        <v>0</v>
      </c>
      <c r="M1964" s="2">
        <v>500</v>
      </c>
    </row>
    <row r="1965" spans="6:13" ht="12.75" hidden="1">
      <c r="F1965" s="61"/>
      <c r="H1965" s="6">
        <f t="shared" si="94"/>
        <v>0</v>
      </c>
      <c r="I1965" s="23">
        <f t="shared" si="93"/>
        <v>0</v>
      </c>
      <c r="M1965" s="2">
        <v>500</v>
      </c>
    </row>
    <row r="1966" spans="6:13" ht="12.75" hidden="1">
      <c r="F1966" s="61"/>
      <c r="H1966" s="6">
        <f t="shared" si="94"/>
        <v>0</v>
      </c>
      <c r="I1966" s="23">
        <f t="shared" si="93"/>
        <v>0</v>
      </c>
      <c r="M1966" s="2">
        <v>500</v>
      </c>
    </row>
    <row r="1967" spans="6:13" ht="12.75" hidden="1">
      <c r="F1967" s="61"/>
      <c r="H1967" s="6">
        <f t="shared" si="94"/>
        <v>0</v>
      </c>
      <c r="I1967" s="23">
        <f t="shared" si="93"/>
        <v>0</v>
      </c>
      <c r="M1967" s="2">
        <v>500</v>
      </c>
    </row>
    <row r="1968" spans="6:13" ht="12.75" hidden="1">
      <c r="F1968" s="61"/>
      <c r="H1968" s="6">
        <f t="shared" si="94"/>
        <v>0</v>
      </c>
      <c r="I1968" s="23">
        <f aca="true" t="shared" si="95" ref="I1968:I2022">+B1968/M1968</f>
        <v>0</v>
      </c>
      <c r="M1968" s="2">
        <v>500</v>
      </c>
    </row>
    <row r="1969" spans="6:13" ht="12.75" hidden="1">
      <c r="F1969" s="61"/>
      <c r="H1969" s="6">
        <f t="shared" si="94"/>
        <v>0</v>
      </c>
      <c r="I1969" s="23">
        <f t="shared" si="95"/>
        <v>0</v>
      </c>
      <c r="M1969" s="2">
        <v>500</v>
      </c>
    </row>
    <row r="1970" spans="6:13" ht="12.75" hidden="1">
      <c r="F1970" s="61"/>
      <c r="H1970" s="6">
        <f t="shared" si="94"/>
        <v>0</v>
      </c>
      <c r="I1970" s="23">
        <f t="shared" si="95"/>
        <v>0</v>
      </c>
      <c r="M1970" s="2">
        <v>500</v>
      </c>
    </row>
    <row r="1971" spans="6:13" ht="12.75" hidden="1">
      <c r="F1971" s="61"/>
      <c r="H1971" s="6">
        <f t="shared" si="94"/>
        <v>0</v>
      </c>
      <c r="I1971" s="23">
        <f t="shared" si="95"/>
        <v>0</v>
      </c>
      <c r="M1971" s="2">
        <v>500</v>
      </c>
    </row>
    <row r="1972" spans="6:13" ht="12.75" hidden="1">
      <c r="F1972" s="61"/>
      <c r="H1972" s="6">
        <f t="shared" si="94"/>
        <v>0</v>
      </c>
      <c r="I1972" s="23">
        <f t="shared" si="95"/>
        <v>0</v>
      </c>
      <c r="M1972" s="2">
        <v>500</v>
      </c>
    </row>
    <row r="1973" spans="6:13" ht="12.75" hidden="1">
      <c r="F1973" s="61"/>
      <c r="H1973" s="6">
        <f t="shared" si="94"/>
        <v>0</v>
      </c>
      <c r="I1973" s="23">
        <f t="shared" si="95"/>
        <v>0</v>
      </c>
      <c r="M1973" s="2">
        <v>500</v>
      </c>
    </row>
    <row r="1974" spans="6:13" ht="12.75" hidden="1">
      <c r="F1974" s="61"/>
      <c r="H1974" s="6">
        <f t="shared" si="94"/>
        <v>0</v>
      </c>
      <c r="I1974" s="23">
        <f t="shared" si="95"/>
        <v>0</v>
      </c>
      <c r="M1974" s="2">
        <v>500</v>
      </c>
    </row>
    <row r="1975" spans="6:13" ht="12.75" hidden="1">
      <c r="F1975" s="61"/>
      <c r="H1975" s="6">
        <f t="shared" si="94"/>
        <v>0</v>
      </c>
      <c r="I1975" s="23">
        <f t="shared" si="95"/>
        <v>0</v>
      </c>
      <c r="M1975" s="2">
        <v>500</v>
      </c>
    </row>
    <row r="1976" spans="6:13" ht="12.75" hidden="1">
      <c r="F1976" s="61"/>
      <c r="H1976" s="6">
        <f t="shared" si="94"/>
        <v>0</v>
      </c>
      <c r="I1976" s="23">
        <f t="shared" si="95"/>
        <v>0</v>
      </c>
      <c r="M1976" s="2">
        <v>500</v>
      </c>
    </row>
    <row r="1977" spans="6:13" ht="12.75" hidden="1">
      <c r="F1977" s="61"/>
      <c r="H1977" s="6">
        <f t="shared" si="94"/>
        <v>0</v>
      </c>
      <c r="I1977" s="23">
        <f t="shared" si="95"/>
        <v>0</v>
      </c>
      <c r="M1977" s="2">
        <v>500</v>
      </c>
    </row>
    <row r="1978" spans="6:13" ht="12.75" hidden="1">
      <c r="F1978" s="61"/>
      <c r="H1978" s="6">
        <f t="shared" si="94"/>
        <v>0</v>
      </c>
      <c r="I1978" s="23">
        <f t="shared" si="95"/>
        <v>0</v>
      </c>
      <c r="M1978" s="2">
        <v>500</v>
      </c>
    </row>
    <row r="1979" spans="6:13" ht="12.75" hidden="1">
      <c r="F1979" s="61"/>
      <c r="H1979" s="6">
        <f t="shared" si="94"/>
        <v>0</v>
      </c>
      <c r="I1979" s="23">
        <f t="shared" si="95"/>
        <v>0</v>
      </c>
      <c r="M1979" s="2">
        <v>500</v>
      </c>
    </row>
    <row r="1980" spans="6:13" ht="12.75" hidden="1">
      <c r="F1980" s="61"/>
      <c r="H1980" s="6">
        <f t="shared" si="94"/>
        <v>0</v>
      </c>
      <c r="I1980" s="23">
        <f t="shared" si="95"/>
        <v>0</v>
      </c>
      <c r="M1980" s="2">
        <v>500</v>
      </c>
    </row>
    <row r="1981" spans="6:13" ht="12.75" hidden="1">
      <c r="F1981" s="61"/>
      <c r="H1981" s="6">
        <f t="shared" si="94"/>
        <v>0</v>
      </c>
      <c r="I1981" s="23">
        <f t="shared" si="95"/>
        <v>0</v>
      </c>
      <c r="M1981" s="2">
        <v>500</v>
      </c>
    </row>
    <row r="1982" spans="6:13" ht="12.75" hidden="1">
      <c r="F1982" s="61"/>
      <c r="H1982" s="6">
        <f aca="true" t="shared" si="96" ref="H1982:H2022">H1981-B1982</f>
        <v>0</v>
      </c>
      <c r="I1982" s="23">
        <f t="shared" si="95"/>
        <v>0</v>
      </c>
      <c r="M1982" s="2">
        <v>500</v>
      </c>
    </row>
    <row r="1983" spans="6:13" ht="12.75" hidden="1">
      <c r="F1983" s="61"/>
      <c r="H1983" s="6">
        <f t="shared" si="96"/>
        <v>0</v>
      </c>
      <c r="I1983" s="23">
        <f t="shared" si="95"/>
        <v>0</v>
      </c>
      <c r="M1983" s="2">
        <v>500</v>
      </c>
    </row>
    <row r="1984" spans="6:13" ht="12.75" hidden="1">
      <c r="F1984" s="61"/>
      <c r="H1984" s="6">
        <f t="shared" si="96"/>
        <v>0</v>
      </c>
      <c r="I1984" s="23">
        <f t="shared" si="95"/>
        <v>0</v>
      </c>
      <c r="M1984" s="2">
        <v>500</v>
      </c>
    </row>
    <row r="1985" spans="6:13" ht="12.75" hidden="1">
      <c r="F1985" s="61"/>
      <c r="H1985" s="6">
        <f t="shared" si="96"/>
        <v>0</v>
      </c>
      <c r="I1985" s="23">
        <f t="shared" si="95"/>
        <v>0</v>
      </c>
      <c r="M1985" s="2">
        <v>500</v>
      </c>
    </row>
    <row r="1986" spans="6:13" ht="12.75" hidden="1">
      <c r="F1986" s="61"/>
      <c r="H1986" s="6">
        <f t="shared" si="96"/>
        <v>0</v>
      </c>
      <c r="I1986" s="23">
        <f t="shared" si="95"/>
        <v>0</v>
      </c>
      <c r="M1986" s="2">
        <v>500</v>
      </c>
    </row>
    <row r="1987" spans="6:13" ht="12.75" hidden="1">
      <c r="F1987" s="61"/>
      <c r="H1987" s="6">
        <f t="shared" si="96"/>
        <v>0</v>
      </c>
      <c r="I1987" s="23">
        <f t="shared" si="95"/>
        <v>0</v>
      </c>
      <c r="M1987" s="2">
        <v>500</v>
      </c>
    </row>
    <row r="1988" spans="6:13" ht="12.75" hidden="1">
      <c r="F1988" s="61"/>
      <c r="H1988" s="6">
        <f t="shared" si="96"/>
        <v>0</v>
      </c>
      <c r="I1988" s="23">
        <f t="shared" si="95"/>
        <v>0</v>
      </c>
      <c r="M1988" s="2">
        <v>500</v>
      </c>
    </row>
    <row r="1989" spans="6:13" ht="12.75" hidden="1">
      <c r="F1989" s="61"/>
      <c r="H1989" s="6">
        <f t="shared" si="96"/>
        <v>0</v>
      </c>
      <c r="I1989" s="23">
        <f t="shared" si="95"/>
        <v>0</v>
      </c>
      <c r="M1989" s="2">
        <v>500</v>
      </c>
    </row>
    <row r="1990" spans="6:13" ht="12.75" hidden="1">
      <c r="F1990" s="61"/>
      <c r="H1990" s="6">
        <f t="shared" si="96"/>
        <v>0</v>
      </c>
      <c r="I1990" s="23">
        <f t="shared" si="95"/>
        <v>0</v>
      </c>
      <c r="M1990" s="2">
        <v>500</v>
      </c>
    </row>
    <row r="1991" spans="6:13" ht="12.75" hidden="1">
      <c r="F1991" s="61"/>
      <c r="H1991" s="6">
        <f t="shared" si="96"/>
        <v>0</v>
      </c>
      <c r="I1991" s="23">
        <f t="shared" si="95"/>
        <v>0</v>
      </c>
      <c r="M1991" s="2">
        <v>500</v>
      </c>
    </row>
    <row r="1992" spans="6:13" ht="12.75" hidden="1">
      <c r="F1992" s="61"/>
      <c r="H1992" s="6">
        <f t="shared" si="96"/>
        <v>0</v>
      </c>
      <c r="I1992" s="23">
        <f t="shared" si="95"/>
        <v>0</v>
      </c>
      <c r="M1992" s="2">
        <v>500</v>
      </c>
    </row>
    <row r="1993" spans="6:13" ht="12.75" hidden="1">
      <c r="F1993" s="61"/>
      <c r="H1993" s="6">
        <f t="shared" si="96"/>
        <v>0</v>
      </c>
      <c r="I1993" s="23">
        <f t="shared" si="95"/>
        <v>0</v>
      </c>
      <c r="M1993" s="2">
        <v>500</v>
      </c>
    </row>
    <row r="1994" spans="6:13" ht="12.75" hidden="1">
      <c r="F1994" s="61"/>
      <c r="H1994" s="6">
        <f t="shared" si="96"/>
        <v>0</v>
      </c>
      <c r="I1994" s="23">
        <f t="shared" si="95"/>
        <v>0</v>
      </c>
      <c r="M1994" s="2">
        <v>500</v>
      </c>
    </row>
    <row r="1995" spans="6:13" ht="12.75" hidden="1">
      <c r="F1995" s="61"/>
      <c r="H1995" s="6">
        <f t="shared" si="96"/>
        <v>0</v>
      </c>
      <c r="I1995" s="23">
        <f t="shared" si="95"/>
        <v>0</v>
      </c>
      <c r="M1995" s="2">
        <v>500</v>
      </c>
    </row>
    <row r="1996" spans="6:13" ht="12.75" hidden="1">
      <c r="F1996" s="61"/>
      <c r="H1996" s="6">
        <f t="shared" si="96"/>
        <v>0</v>
      </c>
      <c r="I1996" s="23">
        <f t="shared" si="95"/>
        <v>0</v>
      </c>
      <c r="M1996" s="2">
        <v>500</v>
      </c>
    </row>
    <row r="1997" spans="6:13" ht="12.75" hidden="1">
      <c r="F1997" s="61"/>
      <c r="H1997" s="6">
        <f t="shared" si="96"/>
        <v>0</v>
      </c>
      <c r="I1997" s="23">
        <f t="shared" si="95"/>
        <v>0</v>
      </c>
      <c r="M1997" s="2">
        <v>500</v>
      </c>
    </row>
    <row r="1998" spans="6:13" ht="12.75" hidden="1">
      <c r="F1998" s="61"/>
      <c r="H1998" s="6">
        <f t="shared" si="96"/>
        <v>0</v>
      </c>
      <c r="I1998" s="23">
        <f t="shared" si="95"/>
        <v>0</v>
      </c>
      <c r="M1998" s="2">
        <v>500</v>
      </c>
    </row>
    <row r="1999" spans="6:13" ht="12.75" hidden="1">
      <c r="F1999" s="61"/>
      <c r="H1999" s="6">
        <f t="shared" si="96"/>
        <v>0</v>
      </c>
      <c r="I1999" s="23">
        <f t="shared" si="95"/>
        <v>0</v>
      </c>
      <c r="M1999" s="2">
        <v>500</v>
      </c>
    </row>
    <row r="2000" spans="6:13" ht="12.75" hidden="1">
      <c r="F2000" s="61"/>
      <c r="H2000" s="6">
        <f t="shared" si="96"/>
        <v>0</v>
      </c>
      <c r="I2000" s="23">
        <f t="shared" si="95"/>
        <v>0</v>
      </c>
      <c r="M2000" s="2">
        <v>500</v>
      </c>
    </row>
    <row r="2001" spans="6:13" ht="12.75" hidden="1">
      <c r="F2001" s="61"/>
      <c r="H2001" s="6">
        <f t="shared" si="96"/>
        <v>0</v>
      </c>
      <c r="I2001" s="23">
        <f t="shared" si="95"/>
        <v>0</v>
      </c>
      <c r="M2001" s="2">
        <v>500</v>
      </c>
    </row>
    <row r="2002" spans="6:13" ht="12.75" hidden="1">
      <c r="F2002" s="61"/>
      <c r="H2002" s="6">
        <f t="shared" si="96"/>
        <v>0</v>
      </c>
      <c r="I2002" s="23">
        <f t="shared" si="95"/>
        <v>0</v>
      </c>
      <c r="M2002" s="2">
        <v>500</v>
      </c>
    </row>
    <row r="2003" spans="6:13" ht="12.75" hidden="1">
      <c r="F2003" s="61"/>
      <c r="H2003" s="6">
        <f t="shared" si="96"/>
        <v>0</v>
      </c>
      <c r="I2003" s="23">
        <f t="shared" si="95"/>
        <v>0</v>
      </c>
      <c r="M2003" s="2">
        <v>500</v>
      </c>
    </row>
    <row r="2004" spans="6:13" ht="12.75" hidden="1">
      <c r="F2004" s="61"/>
      <c r="H2004" s="6">
        <f t="shared" si="96"/>
        <v>0</v>
      </c>
      <c r="I2004" s="23">
        <f t="shared" si="95"/>
        <v>0</v>
      </c>
      <c r="M2004" s="2">
        <v>500</v>
      </c>
    </row>
    <row r="2005" spans="6:13" ht="12.75" hidden="1">
      <c r="F2005" s="61"/>
      <c r="H2005" s="6">
        <f t="shared" si="96"/>
        <v>0</v>
      </c>
      <c r="I2005" s="23">
        <f t="shared" si="95"/>
        <v>0</v>
      </c>
      <c r="M2005" s="2">
        <v>500</v>
      </c>
    </row>
    <row r="2006" spans="6:13" ht="12.75" hidden="1">
      <c r="F2006" s="61"/>
      <c r="H2006" s="6">
        <f t="shared" si="96"/>
        <v>0</v>
      </c>
      <c r="I2006" s="23">
        <f t="shared" si="95"/>
        <v>0</v>
      </c>
      <c r="M2006" s="2">
        <v>500</v>
      </c>
    </row>
    <row r="2007" spans="6:13" ht="12.75" hidden="1">
      <c r="F2007" s="61"/>
      <c r="H2007" s="6">
        <f t="shared" si="96"/>
        <v>0</v>
      </c>
      <c r="I2007" s="23">
        <f t="shared" si="95"/>
        <v>0</v>
      </c>
      <c r="M2007" s="2">
        <v>500</v>
      </c>
    </row>
    <row r="2008" spans="6:13" ht="12.75" hidden="1">
      <c r="F2008" s="61"/>
      <c r="H2008" s="6">
        <f t="shared" si="96"/>
        <v>0</v>
      </c>
      <c r="I2008" s="23">
        <f t="shared" si="95"/>
        <v>0</v>
      </c>
      <c r="M2008" s="2">
        <v>500</v>
      </c>
    </row>
    <row r="2009" spans="6:13" ht="12.75" hidden="1">
      <c r="F2009" s="61"/>
      <c r="H2009" s="6">
        <f t="shared" si="96"/>
        <v>0</v>
      </c>
      <c r="I2009" s="23">
        <f t="shared" si="95"/>
        <v>0</v>
      </c>
      <c r="M2009" s="2">
        <v>500</v>
      </c>
    </row>
    <row r="2010" spans="6:13" ht="12.75" hidden="1">
      <c r="F2010" s="61"/>
      <c r="H2010" s="6">
        <f t="shared" si="96"/>
        <v>0</v>
      </c>
      <c r="I2010" s="23">
        <f t="shared" si="95"/>
        <v>0</v>
      </c>
      <c r="M2010" s="2">
        <v>500</v>
      </c>
    </row>
    <row r="2011" spans="6:13" ht="12.75" hidden="1">
      <c r="F2011" s="61"/>
      <c r="H2011" s="6">
        <f t="shared" si="96"/>
        <v>0</v>
      </c>
      <c r="I2011" s="23">
        <f t="shared" si="95"/>
        <v>0</v>
      </c>
      <c r="M2011" s="2">
        <v>500</v>
      </c>
    </row>
    <row r="2012" spans="6:13" ht="12.75" hidden="1">
      <c r="F2012" s="61"/>
      <c r="H2012" s="6">
        <f t="shared" si="96"/>
        <v>0</v>
      </c>
      <c r="I2012" s="23">
        <f t="shared" si="95"/>
        <v>0</v>
      </c>
      <c r="M2012" s="2">
        <v>500</v>
      </c>
    </row>
    <row r="2013" spans="6:13" ht="12.75" hidden="1">
      <c r="F2013" s="61"/>
      <c r="H2013" s="6">
        <f t="shared" si="96"/>
        <v>0</v>
      </c>
      <c r="I2013" s="23">
        <f t="shared" si="95"/>
        <v>0</v>
      </c>
      <c r="M2013" s="2">
        <v>500</v>
      </c>
    </row>
    <row r="2014" spans="6:13" ht="12.75" hidden="1">
      <c r="F2014" s="61"/>
      <c r="H2014" s="6">
        <f t="shared" si="96"/>
        <v>0</v>
      </c>
      <c r="I2014" s="23">
        <f t="shared" si="95"/>
        <v>0</v>
      </c>
      <c r="M2014" s="2">
        <v>500</v>
      </c>
    </row>
    <row r="2015" spans="6:13" ht="12.75" hidden="1">
      <c r="F2015" s="61"/>
      <c r="H2015" s="6">
        <f t="shared" si="96"/>
        <v>0</v>
      </c>
      <c r="I2015" s="23">
        <f t="shared" si="95"/>
        <v>0</v>
      </c>
      <c r="M2015" s="2">
        <v>500</v>
      </c>
    </row>
    <row r="2016" spans="6:13" ht="12.75" hidden="1">
      <c r="F2016" s="61"/>
      <c r="H2016" s="6">
        <f t="shared" si="96"/>
        <v>0</v>
      </c>
      <c r="I2016" s="23">
        <f t="shared" si="95"/>
        <v>0</v>
      </c>
      <c r="M2016" s="2">
        <v>500</v>
      </c>
    </row>
    <row r="2017" spans="6:13" ht="12.75" hidden="1">
      <c r="F2017" s="61"/>
      <c r="H2017" s="6">
        <f t="shared" si="96"/>
        <v>0</v>
      </c>
      <c r="I2017" s="23">
        <f t="shared" si="95"/>
        <v>0</v>
      </c>
      <c r="M2017" s="2">
        <v>500</v>
      </c>
    </row>
    <row r="2018" spans="6:13" ht="12.75" hidden="1">
      <c r="F2018" s="61"/>
      <c r="H2018" s="6">
        <f t="shared" si="96"/>
        <v>0</v>
      </c>
      <c r="I2018" s="23">
        <f t="shared" si="95"/>
        <v>0</v>
      </c>
      <c r="M2018" s="2">
        <v>500</v>
      </c>
    </row>
    <row r="2019" spans="6:13" ht="12.75" hidden="1">
      <c r="F2019" s="61"/>
      <c r="H2019" s="6">
        <f t="shared" si="96"/>
        <v>0</v>
      </c>
      <c r="I2019" s="23">
        <f t="shared" si="95"/>
        <v>0</v>
      </c>
      <c r="M2019" s="2">
        <v>500</v>
      </c>
    </row>
    <row r="2020" spans="6:13" ht="12.75" hidden="1">
      <c r="F2020" s="61"/>
      <c r="H2020" s="6">
        <f t="shared" si="96"/>
        <v>0</v>
      </c>
      <c r="I2020" s="23">
        <f t="shared" si="95"/>
        <v>0</v>
      </c>
      <c r="M2020" s="2">
        <v>500</v>
      </c>
    </row>
    <row r="2021" spans="6:13" ht="12.75" hidden="1">
      <c r="F2021" s="61"/>
      <c r="H2021" s="6">
        <f t="shared" si="96"/>
        <v>0</v>
      </c>
      <c r="I2021" s="23">
        <f t="shared" si="95"/>
        <v>0</v>
      </c>
      <c r="M2021" s="2">
        <v>500</v>
      </c>
    </row>
    <row r="2022" spans="6:13" ht="12.75" hidden="1">
      <c r="F2022" s="61"/>
      <c r="H2022" s="6">
        <f t="shared" si="96"/>
        <v>0</v>
      </c>
      <c r="I2022" s="23">
        <f t="shared" si="95"/>
        <v>0</v>
      </c>
      <c r="M2022" s="2">
        <v>500</v>
      </c>
    </row>
    <row r="2023" ht="12.75" hidden="1">
      <c r="F2023" s="61"/>
    </row>
    <row r="2024" ht="12.75" hidden="1">
      <c r="F2024" s="61"/>
    </row>
    <row r="2025" ht="12.75" hidden="1">
      <c r="F2025" s="61"/>
    </row>
    <row r="2026" ht="12.75" hidden="1">
      <c r="F2026" s="61"/>
    </row>
    <row r="2027" ht="12.75" hidden="1">
      <c r="F2027" s="61"/>
    </row>
    <row r="2028" ht="12.75" hidden="1">
      <c r="F2028" s="61"/>
    </row>
    <row r="2029" ht="12.75" hidden="1">
      <c r="F2029" s="61"/>
    </row>
    <row r="2030" ht="12.75" hidden="1">
      <c r="F2030" s="61"/>
    </row>
    <row r="2031" ht="12.75" hidden="1">
      <c r="F2031" s="61"/>
    </row>
    <row r="2032" ht="12.75" hidden="1">
      <c r="F2032" s="61"/>
    </row>
    <row r="2033" ht="12.75" hidden="1">
      <c r="F2033" s="61"/>
    </row>
    <row r="2034" ht="12.75" hidden="1">
      <c r="F2034" s="61"/>
    </row>
    <row r="2035" ht="12.75" hidden="1">
      <c r="F2035" s="61"/>
    </row>
    <row r="2036" ht="12.75" hidden="1">
      <c r="F2036" s="61"/>
    </row>
    <row r="2037" ht="12.75" hidden="1">
      <c r="F2037" s="61"/>
    </row>
    <row r="2038" ht="12.75" hidden="1">
      <c r="F2038" s="61"/>
    </row>
    <row r="2039" ht="12.75" hidden="1">
      <c r="F2039" s="61"/>
    </row>
    <row r="2040" ht="12.75" hidden="1">
      <c r="F2040" s="61"/>
    </row>
    <row r="2041" ht="12.75" hidden="1">
      <c r="F2041" s="61"/>
    </row>
    <row r="2042" ht="12.75" hidden="1">
      <c r="F2042" s="61"/>
    </row>
    <row r="2043" ht="12.75" hidden="1">
      <c r="F2043" s="61"/>
    </row>
    <row r="2044" ht="12.75" hidden="1">
      <c r="F2044" s="61"/>
    </row>
    <row r="2045" ht="12.75" hidden="1">
      <c r="F2045" s="61"/>
    </row>
    <row r="2046" ht="12.75" hidden="1">
      <c r="F2046" s="61"/>
    </row>
    <row r="2047" ht="12.75" hidden="1">
      <c r="F2047" s="61"/>
    </row>
    <row r="2048" ht="12.75" hidden="1">
      <c r="F2048" s="61"/>
    </row>
    <row r="2049" ht="12.75" hidden="1">
      <c r="F2049" s="61"/>
    </row>
    <row r="2050" ht="12.75" hidden="1">
      <c r="F2050" s="61"/>
    </row>
    <row r="2051" ht="12.75" hidden="1">
      <c r="F2051" s="61"/>
    </row>
    <row r="2052" ht="12.75" hidden="1">
      <c r="F2052" s="61"/>
    </row>
    <row r="2053" ht="12.75" hidden="1">
      <c r="F2053" s="61"/>
    </row>
    <row r="2054" ht="12.75" hidden="1">
      <c r="F2054" s="61"/>
    </row>
    <row r="2055" ht="12.75" hidden="1">
      <c r="F2055" s="61"/>
    </row>
    <row r="2056" ht="12.75" hidden="1">
      <c r="F2056" s="61"/>
    </row>
    <row r="2057" ht="12.75" hidden="1">
      <c r="F2057" s="61"/>
    </row>
    <row r="2058" ht="12.75" hidden="1">
      <c r="F2058" s="61"/>
    </row>
    <row r="2059" ht="12.75" hidden="1">
      <c r="F2059" s="61"/>
    </row>
    <row r="2060" ht="12.75" hidden="1">
      <c r="F2060" s="61"/>
    </row>
    <row r="2061" ht="12.75" hidden="1">
      <c r="F2061" s="61"/>
    </row>
    <row r="2062" ht="12.75" hidden="1">
      <c r="F2062" s="61"/>
    </row>
    <row r="2063" ht="12.75" hidden="1">
      <c r="F2063" s="61"/>
    </row>
    <row r="2064" ht="12.75" hidden="1">
      <c r="F2064" s="61"/>
    </row>
    <row r="2065" ht="12.75" hidden="1">
      <c r="F2065" s="61"/>
    </row>
    <row r="2066" ht="12.75" hidden="1">
      <c r="F2066" s="61"/>
    </row>
    <row r="2067" ht="12.75" hidden="1">
      <c r="F2067" s="61"/>
    </row>
    <row r="2068" ht="12.75" hidden="1">
      <c r="F2068" s="61"/>
    </row>
    <row r="2069" ht="12.75" hidden="1">
      <c r="F2069" s="61"/>
    </row>
    <row r="2070" ht="12.75" hidden="1">
      <c r="F2070" s="61"/>
    </row>
    <row r="2071" ht="12.75" hidden="1">
      <c r="F2071" s="61"/>
    </row>
    <row r="2072" ht="12.75" hidden="1">
      <c r="F2072" s="61"/>
    </row>
    <row r="2073" ht="12.75" hidden="1">
      <c r="F2073" s="61"/>
    </row>
    <row r="2074" ht="12.75" hidden="1">
      <c r="F2074" s="61"/>
    </row>
    <row r="2075" ht="12.75" hidden="1">
      <c r="F2075" s="61"/>
    </row>
    <row r="2076" ht="12.75" hidden="1">
      <c r="F2076" s="61"/>
    </row>
    <row r="2077" ht="12.75" hidden="1">
      <c r="F2077" s="61"/>
    </row>
    <row r="2078" ht="12.75" hidden="1">
      <c r="F2078" s="61"/>
    </row>
    <row r="2079" ht="12.75" hidden="1">
      <c r="F2079" s="61"/>
    </row>
    <row r="2080" ht="12.75" hidden="1">
      <c r="F2080" s="61"/>
    </row>
    <row r="2081" ht="12.75" hidden="1">
      <c r="F2081" s="61"/>
    </row>
    <row r="2082" ht="12.75" hidden="1">
      <c r="F2082" s="61"/>
    </row>
    <row r="2083" ht="12.75" hidden="1">
      <c r="F2083" s="61"/>
    </row>
    <row r="2084" ht="12.75" hidden="1">
      <c r="F2084" s="61"/>
    </row>
    <row r="2085" ht="12.75" hidden="1">
      <c r="F2085" s="61"/>
    </row>
    <row r="2086" ht="12.75" hidden="1">
      <c r="F2086" s="61"/>
    </row>
    <row r="2087" ht="12.75" hidden="1">
      <c r="F2087" s="61"/>
    </row>
    <row r="2088" ht="12.75" hidden="1">
      <c r="F2088" s="61"/>
    </row>
    <row r="2089" ht="12.75" hidden="1">
      <c r="F2089" s="61"/>
    </row>
    <row r="2090" ht="12.75" hidden="1">
      <c r="F2090" s="61"/>
    </row>
    <row r="2091" ht="12.75" hidden="1">
      <c r="F2091" s="61"/>
    </row>
    <row r="2092" ht="12.75">
      <c r="F2092" s="61"/>
    </row>
    <row r="2093" ht="12.75" hidden="1">
      <c r="F2093" s="61"/>
    </row>
    <row r="2094" ht="12.75" hidden="1">
      <c r="F2094" s="61"/>
    </row>
    <row r="2095" ht="12.75" hidden="1">
      <c r="F2095" s="61"/>
    </row>
    <row r="2096" ht="12.75" hidden="1">
      <c r="F2096" s="61"/>
    </row>
    <row r="2097" ht="12.75" hidden="1">
      <c r="F2097" s="61"/>
    </row>
    <row r="2098" ht="12.75" hidden="1">
      <c r="F2098" s="61"/>
    </row>
    <row r="2099" ht="12.75" hidden="1">
      <c r="F2099" s="61"/>
    </row>
    <row r="2100" ht="12.75" hidden="1">
      <c r="F2100" s="61"/>
    </row>
    <row r="2101" ht="12.75" hidden="1">
      <c r="F2101" s="61"/>
    </row>
    <row r="2102" ht="12.75" hidden="1">
      <c r="F2102" s="61"/>
    </row>
    <row r="2103" ht="12.75" hidden="1">
      <c r="F2103" s="61"/>
    </row>
    <row r="2104" ht="12.75" hidden="1">
      <c r="F2104" s="61"/>
    </row>
    <row r="2105" ht="12.75" hidden="1">
      <c r="F2105" s="61"/>
    </row>
    <row r="2106" ht="12.75" hidden="1">
      <c r="F2106" s="61"/>
    </row>
    <row r="2107" spans="1:13" s="230" customFormat="1" ht="12.75">
      <c r="A2107" s="283"/>
      <c r="B2107" s="284">
        <v>-911400</v>
      </c>
      <c r="C2107" s="283" t="s">
        <v>837</v>
      </c>
      <c r="D2107" s="283" t="s">
        <v>811</v>
      </c>
      <c r="E2107" s="283"/>
      <c r="F2107" s="285"/>
      <c r="G2107" s="285"/>
      <c r="H2107" s="284">
        <f>H2105-B2107</f>
        <v>911400</v>
      </c>
      <c r="I2107" s="287">
        <f aca="true" t="shared" si="97" ref="I2107:I2115">+B2107/M2107</f>
        <v>-1981.304347826087</v>
      </c>
      <c r="K2107" s="230">
        <v>460</v>
      </c>
      <c r="M2107" s="230">
        <v>460</v>
      </c>
    </row>
    <row r="2108" spans="1:13" s="237" customFormat="1" ht="12.75">
      <c r="A2108" s="283"/>
      <c r="B2108" s="284">
        <v>891400</v>
      </c>
      <c r="C2108" s="283" t="s">
        <v>837</v>
      </c>
      <c r="D2108" s="283" t="s">
        <v>808</v>
      </c>
      <c r="E2108" s="283"/>
      <c r="F2108" s="285"/>
      <c r="G2108" s="285"/>
      <c r="H2108" s="288">
        <f aca="true" t="shared" si="98" ref="H2108:H2114">H2107-B2108</f>
        <v>20000</v>
      </c>
      <c r="I2108" s="289">
        <f t="shared" si="97"/>
        <v>1937.8260869565217</v>
      </c>
      <c r="J2108" s="230"/>
      <c r="K2108" s="230">
        <v>460</v>
      </c>
      <c r="L2108" s="231"/>
      <c r="M2108" s="230">
        <v>460</v>
      </c>
    </row>
    <row r="2109" spans="1:13" s="237" customFormat="1" ht="12.75">
      <c r="A2109" s="283"/>
      <c r="B2109" s="284">
        <v>0</v>
      </c>
      <c r="C2109" s="283" t="s">
        <v>837</v>
      </c>
      <c r="D2109" s="283" t="s">
        <v>804</v>
      </c>
      <c r="E2109" s="283"/>
      <c r="F2109" s="285"/>
      <c r="G2109" s="285"/>
      <c r="H2109" s="288">
        <f t="shared" si="98"/>
        <v>20000</v>
      </c>
      <c r="I2109" s="289">
        <f t="shared" si="97"/>
        <v>0</v>
      </c>
      <c r="J2109" s="230"/>
      <c r="K2109" s="230">
        <v>480</v>
      </c>
      <c r="L2109" s="231"/>
      <c r="M2109" s="230">
        <v>480</v>
      </c>
    </row>
    <row r="2110" spans="1:13" s="237" customFormat="1" ht="12.75">
      <c r="A2110" s="283"/>
      <c r="B2110" s="284">
        <v>-150000</v>
      </c>
      <c r="C2110" s="283" t="s">
        <v>837</v>
      </c>
      <c r="D2110" s="283" t="s">
        <v>805</v>
      </c>
      <c r="E2110" s="283"/>
      <c r="F2110" s="285"/>
      <c r="G2110" s="285"/>
      <c r="H2110" s="288">
        <f t="shared" si="98"/>
        <v>170000</v>
      </c>
      <c r="I2110" s="289">
        <f t="shared" si="97"/>
        <v>-309.2783505154639</v>
      </c>
      <c r="J2110" s="230"/>
      <c r="K2110" s="230">
        <v>485</v>
      </c>
      <c r="L2110" s="231"/>
      <c r="M2110" s="230">
        <v>485</v>
      </c>
    </row>
    <row r="2111" spans="1:13" s="237" customFormat="1" ht="12.75">
      <c r="A2111" s="283"/>
      <c r="B2111" s="284">
        <v>-305500</v>
      </c>
      <c r="C2111" s="283" t="s">
        <v>837</v>
      </c>
      <c r="D2111" s="283" t="s">
        <v>805</v>
      </c>
      <c r="E2111" s="283"/>
      <c r="F2111" s="285"/>
      <c r="G2111" s="285"/>
      <c r="H2111" s="288">
        <f t="shared" si="98"/>
        <v>475500</v>
      </c>
      <c r="I2111" s="289">
        <f t="shared" si="97"/>
        <v>-629.8969072164948</v>
      </c>
      <c r="J2111" s="230"/>
      <c r="K2111" s="230">
        <v>485</v>
      </c>
      <c r="L2111" s="231"/>
      <c r="M2111" s="230">
        <v>485</v>
      </c>
    </row>
    <row r="2112" spans="1:13" s="237" customFormat="1" ht="12.75">
      <c r="A2112" s="283"/>
      <c r="B2112" s="284">
        <v>1526621</v>
      </c>
      <c r="C2112" s="283" t="s">
        <v>837</v>
      </c>
      <c r="D2112" s="283" t="s">
        <v>806</v>
      </c>
      <c r="E2112" s="283"/>
      <c r="F2112" s="285"/>
      <c r="G2112" s="285"/>
      <c r="H2112" s="288">
        <f t="shared" si="98"/>
        <v>-1051121</v>
      </c>
      <c r="I2112" s="289">
        <f t="shared" si="97"/>
        <v>3147.6721649484534</v>
      </c>
      <c r="J2112" s="230"/>
      <c r="K2112" s="230">
        <v>485</v>
      </c>
      <c r="L2112" s="231"/>
      <c r="M2112" s="230">
        <v>485</v>
      </c>
    </row>
    <row r="2113" spans="1:13" s="237" customFormat="1" ht="12.75">
      <c r="A2113" s="283"/>
      <c r="B2113" s="284">
        <v>-16047556</v>
      </c>
      <c r="C2113" s="283" t="s">
        <v>837</v>
      </c>
      <c r="D2113" s="283" t="s">
        <v>823</v>
      </c>
      <c r="E2113" s="283"/>
      <c r="F2113" s="285"/>
      <c r="G2113" s="285"/>
      <c r="H2113" s="288">
        <f t="shared" si="98"/>
        <v>14996435</v>
      </c>
      <c r="I2113" s="289">
        <f t="shared" si="97"/>
        <v>-34143.73617021277</v>
      </c>
      <c r="J2113" s="230"/>
      <c r="K2113" s="230">
        <v>470</v>
      </c>
      <c r="L2113" s="231"/>
      <c r="M2113" s="230">
        <v>470</v>
      </c>
    </row>
    <row r="2114" spans="1:13" s="237" customFormat="1" ht="12.75">
      <c r="A2114" s="283"/>
      <c r="B2114" s="284">
        <f>+B1519</f>
        <v>1000869</v>
      </c>
      <c r="C2114" s="283" t="s">
        <v>837</v>
      </c>
      <c r="D2114" s="283" t="s">
        <v>807</v>
      </c>
      <c r="E2114" s="283"/>
      <c r="F2114" s="285"/>
      <c r="G2114" s="285"/>
      <c r="H2114" s="288">
        <f t="shared" si="98"/>
        <v>13995566</v>
      </c>
      <c r="I2114" s="289">
        <f t="shared" si="97"/>
        <v>2129.508510638298</v>
      </c>
      <c r="J2114" s="230"/>
      <c r="K2114" s="230">
        <v>470</v>
      </c>
      <c r="L2114" s="231"/>
      <c r="M2114" s="230">
        <v>470</v>
      </c>
    </row>
    <row r="2115" spans="1:13" s="230" customFormat="1" ht="12.75">
      <c r="A2115" s="290"/>
      <c r="B2115" s="291">
        <f>SUM(B2107:B2114)</f>
        <v>-13995566</v>
      </c>
      <c r="C2115" s="290" t="s">
        <v>837</v>
      </c>
      <c r="D2115" s="290" t="s">
        <v>826</v>
      </c>
      <c r="E2115" s="290"/>
      <c r="F2115" s="292"/>
      <c r="G2115" s="292"/>
      <c r="H2115" s="291">
        <f>H2108-B2115</f>
        <v>14015566</v>
      </c>
      <c r="I2115" s="293">
        <f t="shared" si="97"/>
        <v>-29777.8</v>
      </c>
      <c r="J2115" s="237"/>
      <c r="K2115" s="237">
        <v>470</v>
      </c>
      <c r="L2115" s="237"/>
      <c r="M2115" s="237">
        <v>470</v>
      </c>
    </row>
    <row r="2116" ht="12.75">
      <c r="F2116" s="61"/>
    </row>
    <row r="2117" ht="12.75">
      <c r="F2117" s="61"/>
    </row>
    <row r="2118" spans="1:13" s="298" customFormat="1" ht="12.75">
      <c r="A2118" s="294"/>
      <c r="B2118" s="295">
        <v>-426787</v>
      </c>
      <c r="C2118" s="294" t="s">
        <v>791</v>
      </c>
      <c r="D2118" s="294" t="s">
        <v>812</v>
      </c>
      <c r="E2118" s="294"/>
      <c r="F2118" s="296"/>
      <c r="G2118" s="296"/>
      <c r="H2118" s="295">
        <f>H2117-B2118</f>
        <v>426787</v>
      </c>
      <c r="I2118" s="297">
        <f aca="true" t="shared" si="99" ref="I2118:I2123">+B2118/M2118</f>
        <v>-927.7978260869565</v>
      </c>
      <c r="K2118" s="298">
        <v>460</v>
      </c>
      <c r="M2118" s="298">
        <v>460</v>
      </c>
    </row>
    <row r="2119" spans="1:13" s="302" customFormat="1" ht="12.75">
      <c r="A2119" s="294"/>
      <c r="B2119" s="295">
        <v>175000</v>
      </c>
      <c r="C2119" s="294" t="s">
        <v>791</v>
      </c>
      <c r="D2119" s="294" t="s">
        <v>804</v>
      </c>
      <c r="E2119" s="294"/>
      <c r="F2119" s="296"/>
      <c r="G2119" s="296"/>
      <c r="H2119" s="299">
        <f>H2118-B2119</f>
        <v>251787</v>
      </c>
      <c r="I2119" s="300">
        <f t="shared" si="99"/>
        <v>364.5833333333333</v>
      </c>
      <c r="J2119" s="298"/>
      <c r="K2119" s="298">
        <v>480</v>
      </c>
      <c r="L2119" s="301"/>
      <c r="M2119" s="298">
        <v>480</v>
      </c>
    </row>
    <row r="2120" spans="1:13" s="302" customFormat="1" ht="12.75">
      <c r="A2120" s="294"/>
      <c r="B2120" s="295">
        <v>-1162029</v>
      </c>
      <c r="C2120" s="294" t="s">
        <v>791</v>
      </c>
      <c r="D2120" s="294" t="s">
        <v>805</v>
      </c>
      <c r="E2120" s="294"/>
      <c r="F2120" s="296"/>
      <c r="G2120" s="296"/>
      <c r="H2120" s="299">
        <f>H2119-B2120</f>
        <v>1413816</v>
      </c>
      <c r="I2120" s="300">
        <f t="shared" si="99"/>
        <v>-2395.9360824742266</v>
      </c>
      <c r="J2120" s="298"/>
      <c r="K2120" s="298">
        <v>485</v>
      </c>
      <c r="L2120" s="301"/>
      <c r="M2120" s="298">
        <v>485</v>
      </c>
    </row>
    <row r="2121" spans="1:13" s="302" customFormat="1" ht="12.75">
      <c r="A2121" s="294"/>
      <c r="B2121" s="295">
        <v>0</v>
      </c>
      <c r="C2121" s="294" t="s">
        <v>791</v>
      </c>
      <c r="D2121" s="294" t="s">
        <v>806</v>
      </c>
      <c r="E2121" s="294"/>
      <c r="F2121" s="296"/>
      <c r="G2121" s="296"/>
      <c r="H2121" s="299">
        <f>H2119-B2121</f>
        <v>251787</v>
      </c>
      <c r="I2121" s="300">
        <f t="shared" si="99"/>
        <v>0</v>
      </c>
      <c r="J2121" s="298"/>
      <c r="K2121" s="298">
        <v>485</v>
      </c>
      <c r="L2121" s="301"/>
      <c r="M2121" s="298">
        <v>485</v>
      </c>
    </row>
    <row r="2122" spans="1:13" s="302" customFormat="1" ht="12.75">
      <c r="A2122" s="294"/>
      <c r="B2122" s="295">
        <v>0</v>
      </c>
      <c r="C2122" s="294" t="s">
        <v>791</v>
      </c>
      <c r="D2122" s="294" t="s">
        <v>807</v>
      </c>
      <c r="E2122" s="294"/>
      <c r="F2122" s="296"/>
      <c r="G2122" s="296"/>
      <c r="H2122" s="299">
        <f>H2120-B2122</f>
        <v>1413816</v>
      </c>
      <c r="I2122" s="300">
        <f t="shared" si="99"/>
        <v>0</v>
      </c>
      <c r="J2122" s="298"/>
      <c r="K2122" s="298">
        <v>470</v>
      </c>
      <c r="L2122" s="301"/>
      <c r="M2122" s="298">
        <v>470</v>
      </c>
    </row>
    <row r="2123" spans="1:13" s="298" customFormat="1" ht="12.75">
      <c r="A2123" s="303"/>
      <c r="B2123" s="304">
        <f>SUM(B2118:B2122)</f>
        <v>-1413816</v>
      </c>
      <c r="C2123" s="303" t="s">
        <v>791</v>
      </c>
      <c r="D2123" s="303" t="s">
        <v>826</v>
      </c>
      <c r="E2123" s="303"/>
      <c r="F2123" s="305"/>
      <c r="G2123" s="305"/>
      <c r="H2123" s="304">
        <f>H2119-B2123</f>
        <v>1665603</v>
      </c>
      <c r="I2123" s="306">
        <f t="shared" si="99"/>
        <v>-3008.1191489361704</v>
      </c>
      <c r="J2123" s="302"/>
      <c r="K2123" s="302">
        <v>470</v>
      </c>
      <c r="L2123" s="302"/>
      <c r="M2123" s="302">
        <v>470</v>
      </c>
    </row>
    <row r="2124" ht="12.75">
      <c r="F2124" s="61"/>
    </row>
    <row r="2125" ht="12.75">
      <c r="F2125" s="61"/>
    </row>
    <row r="2126" spans="1:13" s="415" customFormat="1" ht="12.75">
      <c r="A2126" s="409"/>
      <c r="B2126" s="410">
        <v>-426787</v>
      </c>
      <c r="C2126" s="411" t="s">
        <v>836</v>
      </c>
      <c r="D2126" s="411" t="s">
        <v>812</v>
      </c>
      <c r="E2126" s="411"/>
      <c r="F2126" s="412"/>
      <c r="G2126" s="413"/>
      <c r="H2126" s="410">
        <f>H2123-B2126</f>
        <v>2092390</v>
      </c>
      <c r="I2126" s="414">
        <f>+B2126/M2126</f>
        <v>-927.7978260869565</v>
      </c>
      <c r="K2126" s="415">
        <v>460</v>
      </c>
      <c r="M2126" s="415">
        <v>460</v>
      </c>
    </row>
    <row r="2127" spans="1:13" s="419" customFormat="1" ht="12.75">
      <c r="A2127" s="409"/>
      <c r="B2127" s="410">
        <v>285000</v>
      </c>
      <c r="C2127" s="411" t="s">
        <v>836</v>
      </c>
      <c r="D2127" s="411" t="s">
        <v>804</v>
      </c>
      <c r="E2127" s="411"/>
      <c r="F2127" s="412"/>
      <c r="G2127" s="413"/>
      <c r="H2127" s="416">
        <f>H2126-B2127</f>
        <v>1807390</v>
      </c>
      <c r="I2127" s="417">
        <f>+B2127/M2127</f>
        <v>619.5652173913044</v>
      </c>
      <c r="J2127" s="415"/>
      <c r="K2127" s="415">
        <v>460</v>
      </c>
      <c r="L2127" s="418"/>
      <c r="M2127" s="415">
        <v>460</v>
      </c>
    </row>
    <row r="2128" spans="1:13" s="419" customFormat="1" ht="12.75">
      <c r="A2128" s="409"/>
      <c r="B2128" s="410">
        <v>0</v>
      </c>
      <c r="C2128" s="411" t="s">
        <v>836</v>
      </c>
      <c r="D2128" s="411" t="s">
        <v>806</v>
      </c>
      <c r="E2128" s="411"/>
      <c r="F2128" s="412"/>
      <c r="G2128" s="413"/>
      <c r="H2128" s="416">
        <f>H2127-B2128</f>
        <v>1807390</v>
      </c>
      <c r="I2128" s="417">
        <f>+B2128/M2128</f>
        <v>0</v>
      </c>
      <c r="J2128" s="415"/>
      <c r="K2128" s="415">
        <v>485</v>
      </c>
      <c r="L2128" s="418"/>
      <c r="M2128" s="415">
        <v>485</v>
      </c>
    </row>
    <row r="2129" spans="1:13" s="419" customFormat="1" ht="12.75">
      <c r="A2129" s="409"/>
      <c r="B2129" s="410">
        <v>0</v>
      </c>
      <c r="C2129" s="411" t="s">
        <v>836</v>
      </c>
      <c r="D2129" s="411" t="s">
        <v>807</v>
      </c>
      <c r="E2129" s="411"/>
      <c r="F2129" s="412"/>
      <c r="G2129" s="413"/>
      <c r="H2129" s="416">
        <f>H2128-B2129</f>
        <v>1807390</v>
      </c>
      <c r="I2129" s="417">
        <f>+B2129/M2129</f>
        <v>0</v>
      </c>
      <c r="J2129" s="415"/>
      <c r="K2129" s="415">
        <v>470</v>
      </c>
      <c r="L2129" s="418"/>
      <c r="M2129" s="415">
        <v>470</v>
      </c>
    </row>
    <row r="2130" spans="1:13" s="415" customFormat="1" ht="12.75">
      <c r="A2130" s="420"/>
      <c r="B2130" s="421">
        <f>SUM(B2126:B2129)</f>
        <v>-141787</v>
      </c>
      <c r="C2130" s="420" t="s">
        <v>836</v>
      </c>
      <c r="D2130" s="420" t="s">
        <v>826</v>
      </c>
      <c r="E2130" s="420"/>
      <c r="F2130" s="422"/>
      <c r="G2130" s="423"/>
      <c r="H2130" s="421">
        <f>H2127-B2130</f>
        <v>1949177</v>
      </c>
      <c r="I2130" s="424">
        <f>+B2130/M2130</f>
        <v>-301.67446808510635</v>
      </c>
      <c r="J2130" s="419"/>
      <c r="K2130" s="419">
        <v>470</v>
      </c>
      <c r="L2130" s="419"/>
      <c r="M2130" s="419">
        <v>470</v>
      </c>
    </row>
    <row r="2131" ht="12.75">
      <c r="F2131" s="61"/>
    </row>
    <row r="2132" ht="12.75">
      <c r="F2132" s="61"/>
    </row>
    <row r="2133" spans="1:13" s="311" customFormat="1" ht="12.75">
      <c r="A2133" s="307"/>
      <c r="B2133" s="308">
        <v>-644032</v>
      </c>
      <c r="C2133" s="307" t="s">
        <v>813</v>
      </c>
      <c r="D2133" s="307" t="s">
        <v>805</v>
      </c>
      <c r="E2133" s="307"/>
      <c r="F2133" s="309"/>
      <c r="G2133" s="309"/>
      <c r="H2133" s="265">
        <f>H2131-B2133</f>
        <v>644032</v>
      </c>
      <c r="I2133" s="267">
        <f>+B2133/M2133</f>
        <v>-1327.901030927835</v>
      </c>
      <c r="J2133" s="310"/>
      <c r="K2133" s="310">
        <v>485</v>
      </c>
      <c r="L2133" s="268"/>
      <c r="M2133" s="310">
        <v>485</v>
      </c>
    </row>
    <row r="2134" spans="1:13" s="311" customFormat="1" ht="12.75">
      <c r="A2134" s="307"/>
      <c r="B2134" s="308">
        <v>0</v>
      </c>
      <c r="C2134" s="307" t="s">
        <v>813</v>
      </c>
      <c r="D2134" s="307" t="s">
        <v>806</v>
      </c>
      <c r="E2134" s="307"/>
      <c r="F2134" s="309"/>
      <c r="G2134" s="309"/>
      <c r="H2134" s="265">
        <f>H2133-B2134</f>
        <v>644032</v>
      </c>
      <c r="I2134" s="267">
        <f>+B2134/M2134</f>
        <v>0</v>
      </c>
      <c r="J2134" s="310"/>
      <c r="K2134" s="310">
        <v>485</v>
      </c>
      <c r="L2134" s="268"/>
      <c r="M2134" s="310">
        <v>485</v>
      </c>
    </row>
    <row r="2135" spans="1:13" s="311" customFormat="1" ht="12.75">
      <c r="A2135" s="307"/>
      <c r="B2135" s="308">
        <f>+B1520</f>
        <v>416300</v>
      </c>
      <c r="C2135" s="307" t="s">
        <v>813</v>
      </c>
      <c r="D2135" s="307" t="s">
        <v>807</v>
      </c>
      <c r="E2135" s="307"/>
      <c r="F2135" s="309"/>
      <c r="G2135" s="309"/>
      <c r="H2135" s="265">
        <f>H2134-B2135</f>
        <v>227732</v>
      </c>
      <c r="I2135" s="267">
        <f>+B2135/M2135</f>
        <v>885.7446808510638</v>
      </c>
      <c r="J2135" s="310"/>
      <c r="K2135" s="310">
        <v>470</v>
      </c>
      <c r="L2135" s="268"/>
      <c r="M2135" s="310">
        <v>470</v>
      </c>
    </row>
    <row r="2136" spans="1:13" s="310" customFormat="1" ht="12.75">
      <c r="A2136" s="312"/>
      <c r="B2136" s="313">
        <f>SUM(B2133:B2135)</f>
        <v>-227732</v>
      </c>
      <c r="C2136" s="312" t="s">
        <v>813</v>
      </c>
      <c r="D2136" s="312" t="s">
        <v>825</v>
      </c>
      <c r="E2136" s="312"/>
      <c r="F2136" s="314"/>
      <c r="G2136" s="314"/>
      <c r="H2136" s="313">
        <f>H2134-B2136</f>
        <v>871764</v>
      </c>
      <c r="I2136" s="315">
        <f>+B2136/M2136</f>
        <v>-484.53617021276597</v>
      </c>
      <c r="J2136" s="311"/>
      <c r="K2136" s="311">
        <v>470</v>
      </c>
      <c r="L2136" s="311"/>
      <c r="M2136" s="311">
        <v>470</v>
      </c>
    </row>
    <row r="2137" spans="1:10" s="310" customFormat="1" ht="12.75">
      <c r="A2137" s="307"/>
      <c r="B2137" s="308"/>
      <c r="C2137" s="307"/>
      <c r="D2137" s="307"/>
      <c r="E2137" s="307"/>
      <c r="F2137" s="309"/>
      <c r="G2137" s="309"/>
      <c r="H2137" s="308"/>
      <c r="I2137" s="316"/>
      <c r="J2137" s="310" t="s">
        <v>840</v>
      </c>
    </row>
    <row r="2138" spans="1:9" s="310" customFormat="1" ht="12.75">
      <c r="A2138" s="307"/>
      <c r="B2138" s="308"/>
      <c r="C2138" s="307"/>
      <c r="D2138" s="307"/>
      <c r="E2138" s="307"/>
      <c r="F2138" s="309"/>
      <c r="G2138" s="309"/>
      <c r="H2138" s="308"/>
      <c r="I2138" s="316"/>
    </row>
    <row r="2139" spans="1:9" s="310" customFormat="1" ht="12.75">
      <c r="A2139" s="307"/>
      <c r="B2139" s="308"/>
      <c r="C2139" s="307"/>
      <c r="D2139" s="307"/>
      <c r="E2139" s="307"/>
      <c r="F2139" s="309"/>
      <c r="G2139" s="309"/>
      <c r="H2139" s="308"/>
      <c r="I2139" s="316"/>
    </row>
    <row r="2140" spans="1:13" s="358" customFormat="1" ht="12.75">
      <c r="A2140" s="246"/>
      <c r="B2140" s="248">
        <v>-5411645</v>
      </c>
      <c r="C2140" s="246" t="s">
        <v>824</v>
      </c>
      <c r="D2140" s="246" t="s">
        <v>823</v>
      </c>
      <c r="E2140" s="246"/>
      <c r="F2140" s="356"/>
      <c r="G2140" s="356"/>
      <c r="H2140" s="248">
        <f>H2139-B2140</f>
        <v>5411645</v>
      </c>
      <c r="I2140" s="426">
        <f>+B2140/M2140</f>
        <v>-11514.13829787234</v>
      </c>
      <c r="K2140" s="358">
        <v>470</v>
      </c>
      <c r="M2140" s="358">
        <v>470</v>
      </c>
    </row>
    <row r="2141" spans="1:13" s="358" customFormat="1" ht="12.75">
      <c r="A2141" s="246"/>
      <c r="B2141" s="248">
        <f>+B1515</f>
        <v>1233468</v>
      </c>
      <c r="C2141" s="246" t="s">
        <v>824</v>
      </c>
      <c r="D2141" s="246" t="s">
        <v>807</v>
      </c>
      <c r="E2141" s="246"/>
      <c r="F2141" s="356"/>
      <c r="G2141" s="356"/>
      <c r="H2141" s="248">
        <f>H2140-B2141</f>
        <v>4178177</v>
      </c>
      <c r="I2141" s="426">
        <f>+B2141/M2141</f>
        <v>2624.4</v>
      </c>
      <c r="K2141" s="358">
        <v>470</v>
      </c>
      <c r="M2141" s="358">
        <v>470</v>
      </c>
    </row>
    <row r="2142" spans="1:13" s="251" customFormat="1" ht="12.75">
      <c r="A2142" s="401"/>
      <c r="B2142" s="402">
        <f>SUM(B2139:B2141)</f>
        <v>-4178177</v>
      </c>
      <c r="C2142" s="401" t="s">
        <v>824</v>
      </c>
      <c r="D2142" s="401" t="s">
        <v>825</v>
      </c>
      <c r="E2142" s="401"/>
      <c r="F2142" s="403"/>
      <c r="G2142" s="403"/>
      <c r="H2142" s="402">
        <f>H2140-B2142</f>
        <v>9589822</v>
      </c>
      <c r="I2142" s="427">
        <f>+B2142/M2142</f>
        <v>-8889.73829787234</v>
      </c>
      <c r="K2142" s="251">
        <v>470</v>
      </c>
      <c r="M2142" s="251">
        <v>470</v>
      </c>
    </row>
    <row r="2143" spans="1:9" s="268" customFormat="1" ht="12.75">
      <c r="A2143" s="264"/>
      <c r="B2143" s="265"/>
      <c r="C2143" s="264"/>
      <c r="D2143" s="264"/>
      <c r="E2143" s="264"/>
      <c r="F2143" s="266"/>
      <c r="G2143" s="266"/>
      <c r="H2143" s="265"/>
      <c r="I2143" s="267"/>
    </row>
    <row r="2144" spans="1:9" s="268" customFormat="1" ht="12.75">
      <c r="A2144" s="264"/>
      <c r="B2144" s="265"/>
      <c r="C2144" s="264"/>
      <c r="D2144" s="264"/>
      <c r="E2144" s="264"/>
      <c r="F2144" s="266"/>
      <c r="G2144" s="266"/>
      <c r="H2144" s="265"/>
      <c r="I2144" s="267"/>
    </row>
    <row r="2145" spans="1:9" s="268" customFormat="1" ht="12.75">
      <c r="A2145" s="264"/>
      <c r="B2145" s="265"/>
      <c r="C2145" s="264"/>
      <c r="D2145" s="264"/>
      <c r="E2145" s="264"/>
      <c r="F2145" s="266"/>
      <c r="G2145" s="266"/>
      <c r="H2145" s="265"/>
      <c r="I2145" s="267"/>
    </row>
    <row r="2146" spans="1:13" s="230" customFormat="1" ht="12.75">
      <c r="A2146" s="283"/>
      <c r="B2146" s="344"/>
      <c r="C2146" s="283"/>
      <c r="D2146" s="339" t="s">
        <v>837</v>
      </c>
      <c r="E2146" s="283"/>
      <c r="F2146" s="286"/>
      <c r="G2146" s="285"/>
      <c r="H2146" s="288"/>
      <c r="I2146" s="342"/>
      <c r="M2146" s="345"/>
    </row>
    <row r="2147" spans="1:11" s="231" customFormat="1" ht="12.75">
      <c r="A2147" s="339" t="s">
        <v>815</v>
      </c>
      <c r="B2147" s="288"/>
      <c r="C2147" s="346"/>
      <c r="D2147" s="339"/>
      <c r="E2147" s="339"/>
      <c r="F2147" s="347"/>
      <c r="G2147" s="347"/>
      <c r="H2147" s="288"/>
      <c r="I2147" s="348"/>
      <c r="K2147" s="343"/>
    </row>
    <row r="2148" spans="1:11" s="231" customFormat="1" ht="12.75">
      <c r="A2148" s="339"/>
      <c r="B2148" s="288"/>
      <c r="C2148" s="339"/>
      <c r="D2148" s="339"/>
      <c r="E2148" s="339" t="s">
        <v>838</v>
      </c>
      <c r="F2148" s="347"/>
      <c r="G2148" s="347"/>
      <c r="H2148" s="288"/>
      <c r="I2148" s="348"/>
      <c r="K2148" s="343"/>
    </row>
    <row r="2149" spans="1:13" s="231" customFormat="1" ht="12.75">
      <c r="A2149" s="339"/>
      <c r="B2149" s="349">
        <v>-16136456</v>
      </c>
      <c r="C2149" s="288" t="s">
        <v>817</v>
      </c>
      <c r="D2149" s="339"/>
      <c r="E2149" s="339" t="s">
        <v>822</v>
      </c>
      <c r="F2149" s="347"/>
      <c r="G2149" s="347"/>
      <c r="H2149" s="288">
        <f>H2148-B2149</f>
        <v>16136456</v>
      </c>
      <c r="I2149" s="352">
        <v>21544</v>
      </c>
      <c r="K2149" s="350"/>
      <c r="M2149" s="351">
        <f>-B2149/I2149</f>
        <v>749</v>
      </c>
    </row>
    <row r="2150" spans="1:13" s="231" customFormat="1" ht="12.75">
      <c r="A2150" s="339"/>
      <c r="B2150" s="288">
        <v>88900</v>
      </c>
      <c r="C2150" s="339" t="s">
        <v>818</v>
      </c>
      <c r="D2150" s="339"/>
      <c r="E2150" s="339"/>
      <c r="F2150" s="347"/>
      <c r="G2150" s="347" t="s">
        <v>142</v>
      </c>
      <c r="H2150" s="288">
        <f>H2149-B2150</f>
        <v>16047556</v>
      </c>
      <c r="I2150" s="352">
        <f>+B2150/M2150</f>
        <v>117.28232189973615</v>
      </c>
      <c r="K2150" s="350"/>
      <c r="M2150" s="288">
        <v>758</v>
      </c>
    </row>
    <row r="2151" spans="1:13" s="231" customFormat="1" ht="12.75">
      <c r="A2151" s="339"/>
      <c r="B2151" s="349">
        <f>SUM(B2149:B2150)</f>
        <v>-16047556</v>
      </c>
      <c r="C2151" s="346" t="s">
        <v>819</v>
      </c>
      <c r="D2151" s="339"/>
      <c r="E2151" s="339"/>
      <c r="F2151" s="347"/>
      <c r="G2151" s="347" t="s">
        <v>142</v>
      </c>
      <c r="H2151" s="288">
        <v>0</v>
      </c>
      <c r="I2151" s="352">
        <f>B2151/M2151</f>
        <v>-21170.918205804748</v>
      </c>
      <c r="K2151" s="343"/>
      <c r="M2151" s="288">
        <v>758</v>
      </c>
    </row>
    <row r="2152" spans="9:13" ht="12.75">
      <c r="I2152" s="23"/>
      <c r="M2152" s="40"/>
    </row>
    <row r="2153" spans="2:8" ht="12.75" hidden="1">
      <c r="B2153" s="41"/>
      <c r="H2153" s="6">
        <f aca="true" t="shared" si="100" ref="H2153:H2216">H2152-B2153</f>
        <v>0</v>
      </c>
    </row>
    <row r="2154" spans="2:8" ht="12.75" hidden="1">
      <c r="B2154" s="41"/>
      <c r="H2154" s="6">
        <f t="shared" si="100"/>
        <v>0</v>
      </c>
    </row>
    <row r="2155" spans="2:8" ht="12.75" hidden="1">
      <c r="B2155" s="41"/>
      <c r="H2155" s="6">
        <f t="shared" si="100"/>
        <v>0</v>
      </c>
    </row>
    <row r="2156" spans="2:8" ht="12.75" hidden="1">
      <c r="B2156" s="41"/>
      <c r="H2156" s="6">
        <f t="shared" si="100"/>
        <v>0</v>
      </c>
    </row>
    <row r="2157" spans="2:8" ht="12.75" hidden="1">
      <c r="B2157" s="41"/>
      <c r="H2157" s="6">
        <f t="shared" si="100"/>
        <v>0</v>
      </c>
    </row>
    <row r="2158" spans="2:8" ht="12.75" hidden="1">
      <c r="B2158" s="41"/>
      <c r="H2158" s="6">
        <f t="shared" si="100"/>
        <v>0</v>
      </c>
    </row>
    <row r="2159" spans="2:8" ht="12.75" hidden="1">
      <c r="B2159" s="41"/>
      <c r="H2159" s="6">
        <f t="shared" si="100"/>
        <v>0</v>
      </c>
    </row>
    <row r="2160" spans="2:8" ht="12.75" hidden="1">
      <c r="B2160" s="41"/>
      <c r="H2160" s="6">
        <f t="shared" si="100"/>
        <v>0</v>
      </c>
    </row>
    <row r="2161" spans="2:8" ht="12.75" hidden="1">
      <c r="B2161" s="41"/>
      <c r="H2161" s="6">
        <f t="shared" si="100"/>
        <v>0</v>
      </c>
    </row>
    <row r="2162" spans="2:8" ht="12.75" hidden="1">
      <c r="B2162" s="41"/>
      <c r="H2162" s="6">
        <f t="shared" si="100"/>
        <v>0</v>
      </c>
    </row>
    <row r="2163" spans="2:8" ht="12.75" hidden="1">
      <c r="B2163" s="41"/>
      <c r="H2163" s="6">
        <f t="shared" si="100"/>
        <v>0</v>
      </c>
    </row>
    <row r="2164" spans="2:8" ht="12.75" hidden="1">
      <c r="B2164" s="41"/>
      <c r="H2164" s="6">
        <f t="shared" si="100"/>
        <v>0</v>
      </c>
    </row>
    <row r="2165" spans="2:8" ht="12.75" hidden="1">
      <c r="B2165" s="41"/>
      <c r="H2165" s="6">
        <f t="shared" si="100"/>
        <v>0</v>
      </c>
    </row>
    <row r="2166" spans="2:8" ht="12.75" hidden="1">
      <c r="B2166" s="41"/>
      <c r="H2166" s="6">
        <f t="shared" si="100"/>
        <v>0</v>
      </c>
    </row>
    <row r="2167" spans="2:8" ht="12.75" hidden="1">
      <c r="B2167" s="41"/>
      <c r="H2167" s="6">
        <f t="shared" si="100"/>
        <v>0</v>
      </c>
    </row>
    <row r="2168" spans="2:8" ht="12.75" hidden="1">
      <c r="B2168" s="41"/>
      <c r="H2168" s="6">
        <f t="shared" si="100"/>
        <v>0</v>
      </c>
    </row>
    <row r="2169" spans="2:8" ht="12.75" hidden="1">
      <c r="B2169" s="41"/>
      <c r="H2169" s="6">
        <f t="shared" si="100"/>
        <v>0</v>
      </c>
    </row>
    <row r="2170" spans="2:8" ht="12.75" hidden="1">
      <c r="B2170" s="41"/>
      <c r="H2170" s="6">
        <f t="shared" si="100"/>
        <v>0</v>
      </c>
    </row>
    <row r="2171" spans="2:8" ht="12.75" hidden="1">
      <c r="B2171" s="41"/>
      <c r="H2171" s="6">
        <f t="shared" si="100"/>
        <v>0</v>
      </c>
    </row>
    <row r="2172" spans="2:8" ht="12.75" hidden="1">
      <c r="B2172" s="41"/>
      <c r="H2172" s="6">
        <f t="shared" si="100"/>
        <v>0</v>
      </c>
    </row>
    <row r="2173" spans="2:8" ht="12.75" hidden="1">
      <c r="B2173" s="41"/>
      <c r="H2173" s="6">
        <f t="shared" si="100"/>
        <v>0</v>
      </c>
    </row>
    <row r="2174" spans="2:8" ht="12.75" hidden="1">
      <c r="B2174" s="41"/>
      <c r="H2174" s="6">
        <f t="shared" si="100"/>
        <v>0</v>
      </c>
    </row>
    <row r="2175" spans="2:8" ht="12.75" hidden="1">
      <c r="B2175" s="41"/>
      <c r="H2175" s="6">
        <f t="shared" si="100"/>
        <v>0</v>
      </c>
    </row>
    <row r="2176" spans="2:8" ht="12.75" hidden="1">
      <c r="B2176" s="41"/>
      <c r="H2176" s="6">
        <f t="shared" si="100"/>
        <v>0</v>
      </c>
    </row>
    <row r="2177" spans="2:8" ht="12.75" hidden="1">
      <c r="B2177" s="41"/>
      <c r="H2177" s="6">
        <f t="shared" si="100"/>
        <v>0</v>
      </c>
    </row>
    <row r="2178" spans="2:8" ht="12.75" hidden="1">
      <c r="B2178" s="41"/>
      <c r="H2178" s="6">
        <f t="shared" si="100"/>
        <v>0</v>
      </c>
    </row>
    <row r="2179" spans="2:8" ht="12.75" hidden="1">
      <c r="B2179" s="41"/>
      <c r="H2179" s="6">
        <f t="shared" si="100"/>
        <v>0</v>
      </c>
    </row>
    <row r="2180" spans="2:8" ht="12.75" hidden="1">
      <c r="B2180" s="41"/>
      <c r="H2180" s="6">
        <f t="shared" si="100"/>
        <v>0</v>
      </c>
    </row>
    <row r="2181" spans="2:8" ht="12.75" hidden="1">
      <c r="B2181" s="41"/>
      <c r="H2181" s="6">
        <f t="shared" si="100"/>
        <v>0</v>
      </c>
    </row>
    <row r="2182" spans="2:8" ht="12.75" hidden="1">
      <c r="B2182" s="41"/>
      <c r="H2182" s="6">
        <f t="shared" si="100"/>
        <v>0</v>
      </c>
    </row>
    <row r="2183" spans="2:8" ht="12.75" hidden="1">
      <c r="B2183" s="41"/>
      <c r="H2183" s="6">
        <f t="shared" si="100"/>
        <v>0</v>
      </c>
    </row>
    <row r="2184" spans="2:8" ht="12.75" hidden="1">
      <c r="B2184" s="41"/>
      <c r="H2184" s="6">
        <f t="shared" si="100"/>
        <v>0</v>
      </c>
    </row>
    <row r="2185" spans="2:8" ht="12.75" hidden="1">
      <c r="B2185" s="41"/>
      <c r="H2185" s="6">
        <f t="shared" si="100"/>
        <v>0</v>
      </c>
    </row>
    <row r="2186" spans="2:8" ht="12.75" hidden="1">
      <c r="B2186" s="41"/>
      <c r="H2186" s="6">
        <f t="shared" si="100"/>
        <v>0</v>
      </c>
    </row>
    <row r="2187" spans="2:8" ht="12.75" hidden="1">
      <c r="B2187" s="41"/>
      <c r="H2187" s="6">
        <f t="shared" si="100"/>
        <v>0</v>
      </c>
    </row>
    <row r="2188" spans="2:8" ht="12.75" hidden="1">
      <c r="B2188" s="41"/>
      <c r="H2188" s="6">
        <f t="shared" si="100"/>
        <v>0</v>
      </c>
    </row>
    <row r="2189" spans="2:8" ht="12.75" hidden="1">
      <c r="B2189" s="41"/>
      <c r="H2189" s="6">
        <f t="shared" si="100"/>
        <v>0</v>
      </c>
    </row>
    <row r="2190" spans="2:8" ht="12.75" hidden="1">
      <c r="B2190" s="41"/>
      <c r="H2190" s="6">
        <f t="shared" si="100"/>
        <v>0</v>
      </c>
    </row>
    <row r="2191" spans="2:8" ht="12.75" hidden="1">
      <c r="B2191" s="41"/>
      <c r="H2191" s="6">
        <f t="shared" si="100"/>
        <v>0</v>
      </c>
    </row>
    <row r="2192" spans="2:8" ht="12.75" hidden="1">
      <c r="B2192" s="41"/>
      <c r="H2192" s="6">
        <f t="shared" si="100"/>
        <v>0</v>
      </c>
    </row>
    <row r="2193" spans="2:8" ht="12.75" hidden="1">
      <c r="B2193" s="41"/>
      <c r="H2193" s="6">
        <f t="shared" si="100"/>
        <v>0</v>
      </c>
    </row>
    <row r="2194" spans="2:8" ht="12.75" hidden="1">
      <c r="B2194" s="41"/>
      <c r="H2194" s="6">
        <f t="shared" si="100"/>
        <v>0</v>
      </c>
    </row>
    <row r="2195" spans="2:8" ht="12.75" hidden="1">
      <c r="B2195" s="41"/>
      <c r="H2195" s="6">
        <f t="shared" si="100"/>
        <v>0</v>
      </c>
    </row>
    <row r="2196" spans="2:8" ht="12.75" hidden="1">
      <c r="B2196" s="41"/>
      <c r="H2196" s="6">
        <f t="shared" si="100"/>
        <v>0</v>
      </c>
    </row>
    <row r="2197" spans="2:8" ht="12.75" hidden="1">
      <c r="B2197" s="41"/>
      <c r="H2197" s="6">
        <f t="shared" si="100"/>
        <v>0</v>
      </c>
    </row>
    <row r="2198" spans="2:8" ht="12.75" hidden="1">
      <c r="B2198" s="41"/>
      <c r="H2198" s="6">
        <f t="shared" si="100"/>
        <v>0</v>
      </c>
    </row>
    <row r="2199" spans="2:8" ht="12.75" hidden="1">
      <c r="B2199" s="41"/>
      <c r="H2199" s="6">
        <f t="shared" si="100"/>
        <v>0</v>
      </c>
    </row>
    <row r="2200" spans="2:8" ht="12.75" hidden="1">
      <c r="B2200" s="41"/>
      <c r="H2200" s="6">
        <f t="shared" si="100"/>
        <v>0</v>
      </c>
    </row>
    <row r="2201" spans="2:8" ht="12.75" hidden="1">
      <c r="B2201" s="41"/>
      <c r="H2201" s="6">
        <f t="shared" si="100"/>
        <v>0</v>
      </c>
    </row>
    <row r="2202" spans="2:8" ht="12.75" hidden="1">
      <c r="B2202" s="41"/>
      <c r="H2202" s="6">
        <f t="shared" si="100"/>
        <v>0</v>
      </c>
    </row>
    <row r="2203" spans="2:8" ht="12.75" hidden="1">
      <c r="B2203" s="41"/>
      <c r="H2203" s="6">
        <f t="shared" si="100"/>
        <v>0</v>
      </c>
    </row>
    <row r="2204" spans="2:8" ht="12.75" hidden="1">
      <c r="B2204" s="41"/>
      <c r="H2204" s="6">
        <f t="shared" si="100"/>
        <v>0</v>
      </c>
    </row>
    <row r="2205" spans="2:8" ht="12.75" hidden="1">
      <c r="B2205" s="41"/>
      <c r="H2205" s="6">
        <f t="shared" si="100"/>
        <v>0</v>
      </c>
    </row>
    <row r="2206" spans="2:8" ht="12.75" hidden="1">
      <c r="B2206" s="41"/>
      <c r="H2206" s="6">
        <f t="shared" si="100"/>
        <v>0</v>
      </c>
    </row>
    <row r="2207" spans="2:8" ht="12.75" hidden="1">
      <c r="B2207" s="41"/>
      <c r="H2207" s="6">
        <f t="shared" si="100"/>
        <v>0</v>
      </c>
    </row>
    <row r="2208" spans="2:8" ht="12.75" hidden="1">
      <c r="B2208" s="41"/>
      <c r="H2208" s="6">
        <f t="shared" si="100"/>
        <v>0</v>
      </c>
    </row>
    <row r="2209" spans="2:8" ht="12.75" hidden="1">
      <c r="B2209" s="41"/>
      <c r="H2209" s="6">
        <f t="shared" si="100"/>
        <v>0</v>
      </c>
    </row>
    <row r="2210" spans="2:8" ht="12.75" hidden="1">
      <c r="B2210" s="41"/>
      <c r="H2210" s="6">
        <f t="shared" si="100"/>
        <v>0</v>
      </c>
    </row>
    <row r="2211" spans="2:8" ht="12.75" hidden="1">
      <c r="B2211" s="41"/>
      <c r="H2211" s="6">
        <f t="shared" si="100"/>
        <v>0</v>
      </c>
    </row>
    <row r="2212" spans="2:8" ht="12.75" hidden="1">
      <c r="B2212" s="41"/>
      <c r="H2212" s="6">
        <f t="shared" si="100"/>
        <v>0</v>
      </c>
    </row>
    <row r="2213" spans="2:8" ht="12.75" hidden="1">
      <c r="B2213" s="41"/>
      <c r="H2213" s="6">
        <f t="shared" si="100"/>
        <v>0</v>
      </c>
    </row>
    <row r="2214" spans="2:8" ht="12.75" hidden="1">
      <c r="B2214" s="41"/>
      <c r="H2214" s="6">
        <f t="shared" si="100"/>
        <v>0</v>
      </c>
    </row>
    <row r="2215" spans="2:8" ht="12.75" hidden="1">
      <c r="B2215" s="41"/>
      <c r="H2215" s="6">
        <f t="shared" si="100"/>
        <v>0</v>
      </c>
    </row>
    <row r="2216" spans="2:8" ht="12.75" hidden="1">
      <c r="B2216" s="41"/>
      <c r="H2216" s="6">
        <f t="shared" si="100"/>
        <v>0</v>
      </c>
    </row>
    <row r="2217" spans="2:8" ht="12.75" hidden="1">
      <c r="B2217" s="41"/>
      <c r="H2217" s="6">
        <f aca="true" t="shared" si="101" ref="H2217:H2292">H2216-B2217</f>
        <v>0</v>
      </c>
    </row>
    <row r="2218" spans="2:8" ht="12.75" hidden="1">
      <c r="B2218" s="41"/>
      <c r="H2218" s="6">
        <f t="shared" si="101"/>
        <v>0</v>
      </c>
    </row>
    <row r="2219" spans="2:8" ht="12.75" hidden="1">
      <c r="B2219" s="41"/>
      <c r="H2219" s="6">
        <f t="shared" si="101"/>
        <v>0</v>
      </c>
    </row>
    <row r="2220" spans="2:8" ht="12.75" hidden="1">
      <c r="B2220" s="41"/>
      <c r="H2220" s="6">
        <f t="shared" si="101"/>
        <v>0</v>
      </c>
    </row>
    <row r="2221" spans="2:8" ht="12.75" hidden="1">
      <c r="B2221" s="41"/>
      <c r="H2221" s="6">
        <f t="shared" si="101"/>
        <v>0</v>
      </c>
    </row>
    <row r="2222" spans="2:8" ht="12.75" hidden="1">
      <c r="B2222" s="41"/>
      <c r="H2222" s="6">
        <f t="shared" si="101"/>
        <v>0</v>
      </c>
    </row>
    <row r="2223" spans="2:8" ht="12.75" hidden="1">
      <c r="B2223" s="41"/>
      <c r="H2223" s="6">
        <f t="shared" si="101"/>
        <v>0</v>
      </c>
    </row>
    <row r="2224" spans="2:8" ht="12.75" hidden="1">
      <c r="B2224" s="41"/>
      <c r="H2224" s="6">
        <f t="shared" si="101"/>
        <v>0</v>
      </c>
    </row>
    <row r="2225" spans="2:8" ht="12.75" hidden="1">
      <c r="B2225" s="41"/>
      <c r="H2225" s="6">
        <f t="shared" si="101"/>
        <v>0</v>
      </c>
    </row>
    <row r="2226" spans="2:8" ht="12.75" hidden="1">
      <c r="B2226" s="41"/>
      <c r="H2226" s="6">
        <f t="shared" si="101"/>
        <v>0</v>
      </c>
    </row>
    <row r="2227" spans="2:8" ht="12.75" hidden="1">
      <c r="B2227" s="41"/>
      <c r="H2227" s="6">
        <f t="shared" si="101"/>
        <v>0</v>
      </c>
    </row>
    <row r="2228" spans="2:8" ht="12.75" hidden="1">
      <c r="B2228" s="41"/>
      <c r="H2228" s="6">
        <f t="shared" si="101"/>
        <v>0</v>
      </c>
    </row>
    <row r="2229" spans="2:8" ht="12.75" hidden="1">
      <c r="B2229" s="41"/>
      <c r="H2229" s="6">
        <f t="shared" si="101"/>
        <v>0</v>
      </c>
    </row>
    <row r="2230" spans="2:8" ht="12.75" hidden="1">
      <c r="B2230" s="41"/>
      <c r="H2230" s="6">
        <f t="shared" si="101"/>
        <v>0</v>
      </c>
    </row>
    <row r="2231" spans="2:8" ht="12.75" hidden="1">
      <c r="B2231" s="41"/>
      <c r="H2231" s="6">
        <f t="shared" si="101"/>
        <v>0</v>
      </c>
    </row>
    <row r="2232" spans="2:8" ht="12.75" hidden="1">
      <c r="B2232" s="41"/>
      <c r="H2232" s="6">
        <f t="shared" si="101"/>
        <v>0</v>
      </c>
    </row>
    <row r="2233" spans="2:8" ht="12.75" hidden="1">
      <c r="B2233" s="41"/>
      <c r="H2233" s="6">
        <f t="shared" si="101"/>
        <v>0</v>
      </c>
    </row>
    <row r="2234" spans="2:8" ht="12.75" hidden="1">
      <c r="B2234" s="41"/>
      <c r="H2234" s="6">
        <f t="shared" si="101"/>
        <v>0</v>
      </c>
    </row>
    <row r="2235" spans="2:8" ht="12.75" hidden="1">
      <c r="B2235" s="41"/>
      <c r="H2235" s="6">
        <f t="shared" si="101"/>
        <v>0</v>
      </c>
    </row>
    <row r="2236" spans="2:8" ht="12.75" hidden="1">
      <c r="B2236" s="41"/>
      <c r="H2236" s="6">
        <f t="shared" si="101"/>
        <v>0</v>
      </c>
    </row>
    <row r="2237" spans="2:8" ht="12.75" hidden="1">
      <c r="B2237" s="41"/>
      <c r="H2237" s="6">
        <f t="shared" si="101"/>
        <v>0</v>
      </c>
    </row>
    <row r="2238" spans="2:8" ht="12.75" hidden="1">
      <c r="B2238" s="41"/>
      <c r="H2238" s="6">
        <f t="shared" si="101"/>
        <v>0</v>
      </c>
    </row>
    <row r="2239" spans="2:8" ht="12.75" hidden="1">
      <c r="B2239" s="41"/>
      <c r="H2239" s="6">
        <f t="shared" si="101"/>
        <v>0</v>
      </c>
    </row>
    <row r="2240" spans="2:8" ht="12.75" hidden="1">
      <c r="B2240" s="41"/>
      <c r="H2240" s="6">
        <f t="shared" si="101"/>
        <v>0</v>
      </c>
    </row>
    <row r="2241" spans="2:8" ht="12.75" hidden="1">
      <c r="B2241" s="41"/>
      <c r="H2241" s="6">
        <f t="shared" si="101"/>
        <v>0</v>
      </c>
    </row>
    <row r="2242" spans="2:8" ht="12.75" hidden="1">
      <c r="B2242" s="41"/>
      <c r="H2242" s="6">
        <f t="shared" si="101"/>
        <v>0</v>
      </c>
    </row>
    <row r="2243" spans="2:8" ht="12.75" hidden="1">
      <c r="B2243" s="41"/>
      <c r="H2243" s="6">
        <f t="shared" si="101"/>
        <v>0</v>
      </c>
    </row>
    <row r="2244" spans="2:8" ht="12.75" hidden="1">
      <c r="B2244" s="41"/>
      <c r="H2244" s="6">
        <f t="shared" si="101"/>
        <v>0</v>
      </c>
    </row>
    <row r="2245" spans="2:8" ht="12.75" hidden="1">
      <c r="B2245" s="41"/>
      <c r="H2245" s="6">
        <f t="shared" si="101"/>
        <v>0</v>
      </c>
    </row>
    <row r="2246" spans="2:8" ht="12.75" hidden="1">
      <c r="B2246" s="41"/>
      <c r="H2246" s="6">
        <f t="shared" si="101"/>
        <v>0</v>
      </c>
    </row>
    <row r="2247" spans="2:8" ht="12.75" hidden="1">
      <c r="B2247" s="41"/>
      <c r="H2247" s="6">
        <f t="shared" si="101"/>
        <v>0</v>
      </c>
    </row>
    <row r="2248" spans="2:8" ht="12.75" hidden="1">
      <c r="B2248" s="41"/>
      <c r="H2248" s="6">
        <f t="shared" si="101"/>
        <v>0</v>
      </c>
    </row>
    <row r="2249" spans="2:8" ht="12.75" hidden="1">
      <c r="B2249" s="41"/>
      <c r="H2249" s="6">
        <f t="shared" si="101"/>
        <v>0</v>
      </c>
    </row>
    <row r="2250" spans="2:8" ht="12.75" hidden="1">
      <c r="B2250" s="41"/>
      <c r="H2250" s="6">
        <f t="shared" si="101"/>
        <v>0</v>
      </c>
    </row>
    <row r="2251" spans="2:8" ht="12.75" hidden="1">
      <c r="B2251" s="41"/>
      <c r="H2251" s="6">
        <f t="shared" si="101"/>
        <v>0</v>
      </c>
    </row>
    <row r="2252" spans="2:8" ht="12.75" hidden="1">
      <c r="B2252" s="41"/>
      <c r="H2252" s="6">
        <f t="shared" si="101"/>
        <v>0</v>
      </c>
    </row>
    <row r="2253" spans="2:8" ht="12.75" hidden="1">
      <c r="B2253" s="41"/>
      <c r="H2253" s="6">
        <f t="shared" si="101"/>
        <v>0</v>
      </c>
    </row>
    <row r="2254" spans="2:8" ht="12.75" hidden="1">
      <c r="B2254" s="41"/>
      <c r="H2254" s="6">
        <f t="shared" si="101"/>
        <v>0</v>
      </c>
    </row>
    <row r="2255" spans="2:8" ht="12.75" hidden="1">
      <c r="B2255" s="41"/>
      <c r="H2255" s="6">
        <f t="shared" si="101"/>
        <v>0</v>
      </c>
    </row>
    <row r="2256" spans="2:8" ht="12.75" hidden="1">
      <c r="B2256" s="41"/>
      <c r="H2256" s="6">
        <f t="shared" si="101"/>
        <v>0</v>
      </c>
    </row>
    <row r="2257" spans="2:8" ht="12.75" hidden="1">
      <c r="B2257" s="41"/>
      <c r="H2257" s="6">
        <f t="shared" si="101"/>
        <v>0</v>
      </c>
    </row>
    <row r="2258" spans="2:8" ht="12.75" hidden="1">
      <c r="B2258" s="41"/>
      <c r="H2258" s="6">
        <f t="shared" si="101"/>
        <v>0</v>
      </c>
    </row>
    <row r="2259" spans="2:8" ht="12.75" hidden="1">
      <c r="B2259" s="41"/>
      <c r="H2259" s="6">
        <f t="shared" si="101"/>
        <v>0</v>
      </c>
    </row>
    <row r="2260" spans="2:8" ht="12.75" hidden="1">
      <c r="B2260" s="41"/>
      <c r="H2260" s="6">
        <f t="shared" si="101"/>
        <v>0</v>
      </c>
    </row>
    <row r="2261" spans="2:8" ht="12.75" hidden="1">
      <c r="B2261" s="41"/>
      <c r="H2261" s="6">
        <f t="shared" si="101"/>
        <v>0</v>
      </c>
    </row>
    <row r="2262" spans="2:8" ht="12.75" hidden="1">
      <c r="B2262" s="41"/>
      <c r="H2262" s="6">
        <f t="shared" si="101"/>
        <v>0</v>
      </c>
    </row>
    <row r="2263" spans="2:8" ht="12.75" hidden="1">
      <c r="B2263" s="41"/>
      <c r="H2263" s="6">
        <f t="shared" si="101"/>
        <v>0</v>
      </c>
    </row>
    <row r="2264" spans="2:8" ht="12.75" hidden="1">
      <c r="B2264" s="41"/>
      <c r="H2264" s="6">
        <f t="shared" si="101"/>
        <v>0</v>
      </c>
    </row>
    <row r="2265" spans="2:8" ht="12.75" hidden="1">
      <c r="B2265" s="41"/>
      <c r="H2265" s="6">
        <f t="shared" si="101"/>
        <v>0</v>
      </c>
    </row>
    <row r="2266" spans="2:8" ht="12.75" hidden="1">
      <c r="B2266" s="41"/>
      <c r="H2266" s="6">
        <f t="shared" si="101"/>
        <v>0</v>
      </c>
    </row>
    <row r="2267" spans="2:8" ht="12.75" hidden="1">
      <c r="B2267" s="41"/>
      <c r="H2267" s="6">
        <f t="shared" si="101"/>
        <v>0</v>
      </c>
    </row>
    <row r="2268" spans="2:8" ht="12.75" hidden="1">
      <c r="B2268" s="41"/>
      <c r="H2268" s="6">
        <f t="shared" si="101"/>
        <v>0</v>
      </c>
    </row>
    <row r="2269" spans="2:8" ht="12.75" hidden="1">
      <c r="B2269" s="41"/>
      <c r="H2269" s="6">
        <f t="shared" si="101"/>
        <v>0</v>
      </c>
    </row>
    <row r="2270" spans="2:8" ht="12.75" hidden="1">
      <c r="B2270" s="41"/>
      <c r="H2270" s="6">
        <f t="shared" si="101"/>
        <v>0</v>
      </c>
    </row>
    <row r="2271" spans="2:8" ht="12.75" hidden="1">
      <c r="B2271" s="41"/>
      <c r="H2271" s="6">
        <f t="shared" si="101"/>
        <v>0</v>
      </c>
    </row>
    <row r="2272" spans="2:8" ht="12.75" hidden="1">
      <c r="B2272" s="41"/>
      <c r="H2272" s="6">
        <f t="shared" si="101"/>
        <v>0</v>
      </c>
    </row>
    <row r="2273" spans="2:8" ht="12.75" hidden="1">
      <c r="B2273" s="41"/>
      <c r="H2273" s="6">
        <f t="shared" si="101"/>
        <v>0</v>
      </c>
    </row>
    <row r="2274" spans="2:8" ht="12.75" hidden="1">
      <c r="B2274" s="41"/>
      <c r="H2274" s="6">
        <f t="shared" si="101"/>
        <v>0</v>
      </c>
    </row>
    <row r="2275" spans="2:8" ht="12.75" hidden="1">
      <c r="B2275" s="41"/>
      <c r="H2275" s="6">
        <f t="shared" si="101"/>
        <v>0</v>
      </c>
    </row>
    <row r="2276" spans="2:8" ht="12.75" hidden="1">
      <c r="B2276" s="41"/>
      <c r="H2276" s="6">
        <f t="shared" si="101"/>
        <v>0</v>
      </c>
    </row>
    <row r="2277" spans="2:8" ht="12.75" hidden="1">
      <c r="B2277" s="41"/>
      <c r="H2277" s="6">
        <f t="shared" si="101"/>
        <v>0</v>
      </c>
    </row>
    <row r="2278" spans="2:8" ht="12.75" hidden="1">
      <c r="B2278" s="41"/>
      <c r="H2278" s="6">
        <f t="shared" si="101"/>
        <v>0</v>
      </c>
    </row>
    <row r="2279" spans="2:8" ht="12.75" hidden="1">
      <c r="B2279" s="41"/>
      <c r="H2279" s="6">
        <f t="shared" si="101"/>
        <v>0</v>
      </c>
    </row>
    <row r="2280" spans="2:8" ht="12.75" hidden="1">
      <c r="B2280" s="41"/>
      <c r="H2280" s="6">
        <f t="shared" si="101"/>
        <v>0</v>
      </c>
    </row>
    <row r="2281" spans="2:8" ht="12.75" hidden="1">
      <c r="B2281" s="41"/>
      <c r="H2281" s="6">
        <f t="shared" si="101"/>
        <v>0</v>
      </c>
    </row>
    <row r="2282" spans="2:8" ht="12.75" hidden="1">
      <c r="B2282" s="41"/>
      <c r="H2282" s="6">
        <f t="shared" si="101"/>
        <v>0</v>
      </c>
    </row>
    <row r="2283" spans="2:8" ht="12.75" hidden="1">
      <c r="B2283" s="41"/>
      <c r="H2283" s="6">
        <f t="shared" si="101"/>
        <v>0</v>
      </c>
    </row>
    <row r="2284" spans="2:8" ht="12.75" hidden="1">
      <c r="B2284" s="41"/>
      <c r="H2284" s="6">
        <f t="shared" si="101"/>
        <v>0</v>
      </c>
    </row>
    <row r="2285" spans="2:8" ht="12.75" hidden="1">
      <c r="B2285" s="41"/>
      <c r="H2285" s="6">
        <f t="shared" si="101"/>
        <v>0</v>
      </c>
    </row>
    <row r="2286" spans="2:8" ht="12.75" hidden="1">
      <c r="B2286" s="41"/>
      <c r="H2286" s="6">
        <f t="shared" si="101"/>
        <v>0</v>
      </c>
    </row>
    <row r="2287" spans="2:8" ht="12.75" hidden="1">
      <c r="B2287" s="41"/>
      <c r="H2287" s="6">
        <f t="shared" si="101"/>
        <v>0</v>
      </c>
    </row>
    <row r="2288" spans="2:8" ht="12.75" hidden="1">
      <c r="B2288" s="41"/>
      <c r="H2288" s="6">
        <f t="shared" si="101"/>
        <v>0</v>
      </c>
    </row>
    <row r="2289" spans="2:8" ht="12.75" hidden="1">
      <c r="B2289" s="41"/>
      <c r="H2289" s="6">
        <f t="shared" si="101"/>
        <v>0</v>
      </c>
    </row>
    <row r="2290" spans="2:8" ht="12.75" hidden="1">
      <c r="B2290" s="41"/>
      <c r="H2290" s="6">
        <f t="shared" si="101"/>
        <v>0</v>
      </c>
    </row>
    <row r="2291" spans="2:8" ht="12.75" hidden="1">
      <c r="B2291" s="41"/>
      <c r="H2291" s="6">
        <f t="shared" si="101"/>
        <v>0</v>
      </c>
    </row>
    <row r="2292" spans="2:8" ht="12.75" hidden="1">
      <c r="B2292" s="41"/>
      <c r="H2292" s="6">
        <f t="shared" si="101"/>
        <v>0</v>
      </c>
    </row>
    <row r="2293" spans="2:8" ht="12.75" hidden="1">
      <c r="B2293" s="41"/>
      <c r="H2293" s="6">
        <f aca="true" t="shared" si="102" ref="H2293:H2340">H2292-B2293</f>
        <v>0</v>
      </c>
    </row>
    <row r="2294" spans="2:8" ht="12.75" hidden="1">
      <c r="B2294" s="41"/>
      <c r="H2294" s="6">
        <f t="shared" si="102"/>
        <v>0</v>
      </c>
    </row>
    <row r="2295" spans="2:8" ht="12.75" hidden="1">
      <c r="B2295" s="41"/>
      <c r="H2295" s="6">
        <f t="shared" si="102"/>
        <v>0</v>
      </c>
    </row>
    <row r="2296" spans="2:8" ht="12.75" hidden="1">
      <c r="B2296" s="41"/>
      <c r="H2296" s="6">
        <f t="shared" si="102"/>
        <v>0</v>
      </c>
    </row>
    <row r="2297" spans="2:8" ht="12.75" hidden="1">
      <c r="B2297" s="41"/>
      <c r="H2297" s="6">
        <f t="shared" si="102"/>
        <v>0</v>
      </c>
    </row>
    <row r="2298" spans="2:8" ht="12.75" hidden="1">
      <c r="B2298" s="41"/>
      <c r="H2298" s="6">
        <f t="shared" si="102"/>
        <v>0</v>
      </c>
    </row>
    <row r="2299" spans="2:8" ht="12.75" hidden="1">
      <c r="B2299" s="41"/>
      <c r="H2299" s="6">
        <f t="shared" si="102"/>
        <v>0</v>
      </c>
    </row>
    <row r="2300" spans="2:8" ht="12.75" hidden="1">
      <c r="B2300" s="41"/>
      <c r="H2300" s="6">
        <f t="shared" si="102"/>
        <v>0</v>
      </c>
    </row>
    <row r="2301" spans="2:8" ht="12.75" hidden="1">
      <c r="B2301" s="41"/>
      <c r="H2301" s="6">
        <f t="shared" si="102"/>
        <v>0</v>
      </c>
    </row>
    <row r="2302" spans="2:8" ht="12.75" hidden="1">
      <c r="B2302" s="41"/>
      <c r="H2302" s="6">
        <f t="shared" si="102"/>
        <v>0</v>
      </c>
    </row>
    <row r="2303" spans="2:8" ht="12.75" hidden="1">
      <c r="B2303" s="41"/>
      <c r="H2303" s="6">
        <f t="shared" si="102"/>
        <v>0</v>
      </c>
    </row>
    <row r="2304" spans="2:8" ht="12.75" hidden="1">
      <c r="B2304" s="41"/>
      <c r="H2304" s="6">
        <f t="shared" si="102"/>
        <v>0</v>
      </c>
    </row>
    <row r="2305" spans="2:8" ht="12.75" hidden="1">
      <c r="B2305" s="41"/>
      <c r="H2305" s="6">
        <f t="shared" si="102"/>
        <v>0</v>
      </c>
    </row>
    <row r="2306" spans="2:8" ht="12.75" hidden="1">
      <c r="B2306" s="41"/>
      <c r="H2306" s="6">
        <f t="shared" si="102"/>
        <v>0</v>
      </c>
    </row>
    <row r="2307" spans="2:8" ht="12.75" hidden="1">
      <c r="B2307" s="41"/>
      <c r="H2307" s="6">
        <f t="shared" si="102"/>
        <v>0</v>
      </c>
    </row>
    <row r="2308" spans="2:8" ht="12.75" hidden="1">
      <c r="B2308" s="41"/>
      <c r="H2308" s="6">
        <f t="shared" si="102"/>
        <v>0</v>
      </c>
    </row>
    <row r="2309" spans="2:8" ht="12.75" hidden="1">
      <c r="B2309" s="41"/>
      <c r="H2309" s="6">
        <f t="shared" si="102"/>
        <v>0</v>
      </c>
    </row>
    <row r="2310" spans="2:8" ht="12.75" hidden="1">
      <c r="B2310" s="41"/>
      <c r="H2310" s="6">
        <f t="shared" si="102"/>
        <v>0</v>
      </c>
    </row>
    <row r="2311" spans="2:8" ht="12.75" hidden="1">
      <c r="B2311" s="41"/>
      <c r="H2311" s="6">
        <f t="shared" si="102"/>
        <v>0</v>
      </c>
    </row>
    <row r="2312" spans="2:8" ht="12.75" hidden="1">
      <c r="B2312" s="41"/>
      <c r="H2312" s="6">
        <f t="shared" si="102"/>
        <v>0</v>
      </c>
    </row>
    <row r="2313" spans="2:8" ht="12.75" hidden="1">
      <c r="B2313" s="41"/>
      <c r="H2313" s="6">
        <f t="shared" si="102"/>
        <v>0</v>
      </c>
    </row>
    <row r="2314" spans="2:8" ht="12.75" hidden="1">
      <c r="B2314" s="41"/>
      <c r="H2314" s="6">
        <f t="shared" si="102"/>
        <v>0</v>
      </c>
    </row>
    <row r="2315" spans="2:8" ht="12.75" hidden="1">
      <c r="B2315" s="41"/>
      <c r="H2315" s="6">
        <f t="shared" si="102"/>
        <v>0</v>
      </c>
    </row>
    <row r="2316" spans="2:8" ht="12.75" hidden="1">
      <c r="B2316" s="41"/>
      <c r="H2316" s="6">
        <f t="shared" si="102"/>
        <v>0</v>
      </c>
    </row>
    <row r="2317" spans="2:8" ht="12.75" hidden="1">
      <c r="B2317" s="41"/>
      <c r="H2317" s="6">
        <f t="shared" si="102"/>
        <v>0</v>
      </c>
    </row>
    <row r="2318" spans="2:8" ht="12.75" hidden="1">
      <c r="B2318" s="41"/>
      <c r="H2318" s="6">
        <f t="shared" si="102"/>
        <v>0</v>
      </c>
    </row>
    <row r="2319" spans="2:8" ht="12.75" hidden="1">
      <c r="B2319" s="41"/>
      <c r="H2319" s="6">
        <f t="shared" si="102"/>
        <v>0</v>
      </c>
    </row>
    <row r="2320" spans="2:8" ht="12.75" hidden="1">
      <c r="B2320" s="41"/>
      <c r="H2320" s="6">
        <f t="shared" si="102"/>
        <v>0</v>
      </c>
    </row>
    <row r="2321" spans="2:8" ht="12.75" hidden="1">
      <c r="B2321" s="41"/>
      <c r="H2321" s="6">
        <f t="shared" si="102"/>
        <v>0</v>
      </c>
    </row>
    <row r="2322" spans="2:8" ht="12.75" hidden="1">
      <c r="B2322" s="41"/>
      <c r="H2322" s="6">
        <f t="shared" si="102"/>
        <v>0</v>
      </c>
    </row>
    <row r="2323" spans="2:8" ht="12.75" hidden="1">
      <c r="B2323" s="41"/>
      <c r="H2323" s="6">
        <f t="shared" si="102"/>
        <v>0</v>
      </c>
    </row>
    <row r="2324" spans="2:8" ht="12.75" hidden="1">
      <c r="B2324" s="41"/>
      <c r="H2324" s="6">
        <f t="shared" si="102"/>
        <v>0</v>
      </c>
    </row>
    <row r="2325" spans="2:8" ht="12.75" hidden="1">
      <c r="B2325" s="41"/>
      <c r="H2325" s="6">
        <f t="shared" si="102"/>
        <v>0</v>
      </c>
    </row>
    <row r="2326" spans="2:8" ht="12.75" hidden="1">
      <c r="B2326" s="41"/>
      <c r="H2326" s="6">
        <f t="shared" si="102"/>
        <v>0</v>
      </c>
    </row>
    <row r="2327" spans="2:8" ht="12.75" hidden="1">
      <c r="B2327" s="41"/>
      <c r="H2327" s="6">
        <f t="shared" si="102"/>
        <v>0</v>
      </c>
    </row>
    <row r="2328" spans="2:8" ht="12.75" hidden="1">
      <c r="B2328" s="41"/>
      <c r="H2328" s="6">
        <f t="shared" si="102"/>
        <v>0</v>
      </c>
    </row>
    <row r="2329" spans="2:8" ht="12.75" hidden="1">
      <c r="B2329" s="41"/>
      <c r="H2329" s="6">
        <f t="shared" si="102"/>
        <v>0</v>
      </c>
    </row>
    <row r="2330" spans="2:8" ht="12.75" hidden="1">
      <c r="B2330" s="41"/>
      <c r="H2330" s="6">
        <f t="shared" si="102"/>
        <v>0</v>
      </c>
    </row>
    <row r="2331" spans="2:8" ht="12.75" hidden="1">
      <c r="B2331" s="41"/>
      <c r="H2331" s="6">
        <f t="shared" si="102"/>
        <v>0</v>
      </c>
    </row>
    <row r="2332" spans="2:8" ht="12.75" hidden="1">
      <c r="B2332" s="41"/>
      <c r="H2332" s="6">
        <f t="shared" si="102"/>
        <v>0</v>
      </c>
    </row>
    <row r="2333" spans="2:8" ht="12.75" hidden="1">
      <c r="B2333" s="41"/>
      <c r="H2333" s="6">
        <f t="shared" si="102"/>
        <v>0</v>
      </c>
    </row>
    <row r="2334" spans="2:8" ht="12.75" hidden="1">
      <c r="B2334" s="41"/>
      <c r="H2334" s="6">
        <f t="shared" si="102"/>
        <v>0</v>
      </c>
    </row>
    <row r="2335" spans="2:8" ht="12.75" hidden="1">
      <c r="B2335" s="41"/>
      <c r="H2335" s="6">
        <f t="shared" si="102"/>
        <v>0</v>
      </c>
    </row>
    <row r="2336" spans="2:8" ht="12.75" hidden="1">
      <c r="B2336" s="41"/>
      <c r="H2336" s="6">
        <f t="shared" si="102"/>
        <v>0</v>
      </c>
    </row>
    <row r="2337" spans="2:8" ht="12.75" hidden="1">
      <c r="B2337" s="41"/>
      <c r="H2337" s="6">
        <f t="shared" si="102"/>
        <v>0</v>
      </c>
    </row>
    <row r="2338" spans="2:8" ht="12.75" hidden="1">
      <c r="B2338" s="41"/>
      <c r="H2338" s="6">
        <f t="shared" si="102"/>
        <v>0</v>
      </c>
    </row>
    <row r="2339" spans="2:8" ht="12.75" hidden="1">
      <c r="B2339" s="41"/>
      <c r="H2339" s="6">
        <f t="shared" si="102"/>
        <v>0</v>
      </c>
    </row>
    <row r="2340" spans="2:8" ht="12.75" hidden="1">
      <c r="B2340" s="41"/>
      <c r="H2340" s="6">
        <f t="shared" si="102"/>
        <v>0</v>
      </c>
    </row>
    <row r="2341" spans="2:8" ht="12.75" hidden="1">
      <c r="B2341" s="41"/>
      <c r="H2341" s="6">
        <f>H2340-B2341</f>
        <v>0</v>
      </c>
    </row>
    <row r="2342" spans="2:8" ht="12.75" hidden="1">
      <c r="B2342" s="41"/>
      <c r="H2342" s="6">
        <f aca="true" t="shared" si="103" ref="H2342:H2405">H2341-B2342</f>
        <v>0</v>
      </c>
    </row>
    <row r="2343" spans="2:8" ht="12.75" hidden="1">
      <c r="B2343" s="41"/>
      <c r="H2343" s="6">
        <f t="shared" si="103"/>
        <v>0</v>
      </c>
    </row>
    <row r="2344" spans="2:8" ht="12.75" hidden="1">
      <c r="B2344" s="41"/>
      <c r="H2344" s="6">
        <f t="shared" si="103"/>
        <v>0</v>
      </c>
    </row>
    <row r="2345" spans="2:8" ht="12.75" hidden="1">
      <c r="B2345" s="41"/>
      <c r="H2345" s="6">
        <f t="shared" si="103"/>
        <v>0</v>
      </c>
    </row>
    <row r="2346" spans="2:8" ht="12.75" hidden="1">
      <c r="B2346" s="41"/>
      <c r="H2346" s="6">
        <f t="shared" si="103"/>
        <v>0</v>
      </c>
    </row>
    <row r="2347" spans="2:8" ht="12.75" hidden="1">
      <c r="B2347" s="41"/>
      <c r="H2347" s="6">
        <f t="shared" si="103"/>
        <v>0</v>
      </c>
    </row>
    <row r="2348" spans="2:8" ht="12.75" hidden="1">
      <c r="B2348" s="41"/>
      <c r="H2348" s="6">
        <f t="shared" si="103"/>
        <v>0</v>
      </c>
    </row>
    <row r="2349" spans="2:8" ht="12.75" hidden="1">
      <c r="B2349" s="41"/>
      <c r="H2349" s="6">
        <f t="shared" si="103"/>
        <v>0</v>
      </c>
    </row>
    <row r="2350" spans="2:8" ht="12.75" hidden="1">
      <c r="B2350" s="41"/>
      <c r="H2350" s="6">
        <f t="shared" si="103"/>
        <v>0</v>
      </c>
    </row>
    <row r="2351" spans="2:8" ht="12.75" hidden="1">
      <c r="B2351" s="41"/>
      <c r="H2351" s="6">
        <f t="shared" si="103"/>
        <v>0</v>
      </c>
    </row>
    <row r="2352" spans="2:8" ht="12.75" hidden="1">
      <c r="B2352" s="41"/>
      <c r="H2352" s="6">
        <f t="shared" si="103"/>
        <v>0</v>
      </c>
    </row>
    <row r="2353" spans="2:8" ht="12.75" hidden="1">
      <c r="B2353" s="41"/>
      <c r="H2353" s="6">
        <f t="shared" si="103"/>
        <v>0</v>
      </c>
    </row>
    <row r="2354" spans="2:8" ht="12.75" hidden="1">
      <c r="B2354" s="41"/>
      <c r="H2354" s="6">
        <f t="shared" si="103"/>
        <v>0</v>
      </c>
    </row>
    <row r="2355" spans="2:8" ht="12.75" hidden="1">
      <c r="B2355" s="41"/>
      <c r="H2355" s="6">
        <f t="shared" si="103"/>
        <v>0</v>
      </c>
    </row>
    <row r="2356" spans="2:8" ht="12.75" hidden="1">
      <c r="B2356" s="41"/>
      <c r="H2356" s="6">
        <f t="shared" si="103"/>
        <v>0</v>
      </c>
    </row>
    <row r="2357" spans="2:8" ht="12.75" hidden="1">
      <c r="B2357" s="41"/>
      <c r="H2357" s="6">
        <f t="shared" si="103"/>
        <v>0</v>
      </c>
    </row>
    <row r="2358" spans="2:8" ht="12.75" hidden="1">
      <c r="B2358" s="41"/>
      <c r="H2358" s="6">
        <f t="shared" si="103"/>
        <v>0</v>
      </c>
    </row>
    <row r="2359" spans="2:8" ht="12.75" hidden="1">
      <c r="B2359" s="41"/>
      <c r="H2359" s="6">
        <f t="shared" si="103"/>
        <v>0</v>
      </c>
    </row>
    <row r="2360" spans="2:8" ht="12.75" hidden="1">
      <c r="B2360" s="41"/>
      <c r="H2360" s="6">
        <f t="shared" si="103"/>
        <v>0</v>
      </c>
    </row>
    <row r="2361" spans="2:8" ht="12.75" hidden="1">
      <c r="B2361" s="41"/>
      <c r="H2361" s="6">
        <f t="shared" si="103"/>
        <v>0</v>
      </c>
    </row>
    <row r="2362" spans="2:8" ht="12.75" hidden="1">
      <c r="B2362" s="41"/>
      <c r="H2362" s="6">
        <f t="shared" si="103"/>
        <v>0</v>
      </c>
    </row>
    <row r="2363" spans="2:8" ht="12.75" hidden="1">
      <c r="B2363" s="41"/>
      <c r="H2363" s="6">
        <f t="shared" si="103"/>
        <v>0</v>
      </c>
    </row>
    <row r="2364" spans="2:8" ht="12.75" hidden="1">
      <c r="B2364" s="41"/>
      <c r="H2364" s="6">
        <f t="shared" si="103"/>
        <v>0</v>
      </c>
    </row>
    <row r="2365" spans="2:8" ht="12.75" hidden="1">
      <c r="B2365" s="41"/>
      <c r="H2365" s="6">
        <f t="shared" si="103"/>
        <v>0</v>
      </c>
    </row>
    <row r="2366" spans="2:8" ht="12.75" hidden="1">
      <c r="B2366" s="41"/>
      <c r="H2366" s="6">
        <f t="shared" si="103"/>
        <v>0</v>
      </c>
    </row>
    <row r="2367" spans="2:8" ht="12.75" hidden="1">
      <c r="B2367" s="41"/>
      <c r="H2367" s="6">
        <f t="shared" si="103"/>
        <v>0</v>
      </c>
    </row>
    <row r="2368" spans="2:8" ht="12.75" hidden="1">
      <c r="B2368" s="41"/>
      <c r="H2368" s="6">
        <f t="shared" si="103"/>
        <v>0</v>
      </c>
    </row>
    <row r="2369" spans="2:8" ht="12.75" hidden="1">
      <c r="B2369" s="41"/>
      <c r="H2369" s="6">
        <f t="shared" si="103"/>
        <v>0</v>
      </c>
    </row>
    <row r="2370" spans="2:8" ht="12.75" hidden="1">
      <c r="B2370" s="41"/>
      <c r="H2370" s="6">
        <f t="shared" si="103"/>
        <v>0</v>
      </c>
    </row>
    <row r="2371" spans="2:8" ht="12.75" hidden="1">
      <c r="B2371" s="41"/>
      <c r="H2371" s="6">
        <f t="shared" si="103"/>
        <v>0</v>
      </c>
    </row>
    <row r="2372" spans="2:8" ht="12.75" hidden="1">
      <c r="B2372" s="41"/>
      <c r="H2372" s="6">
        <f t="shared" si="103"/>
        <v>0</v>
      </c>
    </row>
    <row r="2373" spans="2:8" ht="12.75" hidden="1">
      <c r="B2373" s="41"/>
      <c r="H2373" s="6">
        <f t="shared" si="103"/>
        <v>0</v>
      </c>
    </row>
    <row r="2374" spans="2:8" ht="12.75" hidden="1">
      <c r="B2374" s="41"/>
      <c r="H2374" s="6">
        <f t="shared" si="103"/>
        <v>0</v>
      </c>
    </row>
    <row r="2375" spans="2:8" ht="12.75" hidden="1">
      <c r="B2375" s="41"/>
      <c r="H2375" s="6">
        <f t="shared" si="103"/>
        <v>0</v>
      </c>
    </row>
    <row r="2376" spans="2:8" ht="12.75" hidden="1">
      <c r="B2376" s="41"/>
      <c r="H2376" s="6">
        <f t="shared" si="103"/>
        <v>0</v>
      </c>
    </row>
    <row r="2377" spans="2:8" ht="12.75" hidden="1">
      <c r="B2377" s="41"/>
      <c r="H2377" s="6">
        <f t="shared" si="103"/>
        <v>0</v>
      </c>
    </row>
    <row r="2378" spans="2:8" ht="12.75" hidden="1">
      <c r="B2378" s="41"/>
      <c r="H2378" s="6">
        <f t="shared" si="103"/>
        <v>0</v>
      </c>
    </row>
    <row r="2379" spans="2:8" ht="12.75" hidden="1">
      <c r="B2379" s="41"/>
      <c r="H2379" s="6">
        <f t="shared" si="103"/>
        <v>0</v>
      </c>
    </row>
    <row r="2380" spans="2:8" ht="12.75" hidden="1">
      <c r="B2380" s="41"/>
      <c r="H2380" s="6">
        <f t="shared" si="103"/>
        <v>0</v>
      </c>
    </row>
    <row r="2381" spans="2:8" ht="12.75" hidden="1">
      <c r="B2381" s="41"/>
      <c r="H2381" s="6">
        <f t="shared" si="103"/>
        <v>0</v>
      </c>
    </row>
    <row r="2382" spans="2:8" ht="12.75" hidden="1">
      <c r="B2382" s="41"/>
      <c r="H2382" s="6">
        <f t="shared" si="103"/>
        <v>0</v>
      </c>
    </row>
    <row r="2383" spans="2:8" ht="12.75" hidden="1">
      <c r="B2383" s="41"/>
      <c r="H2383" s="6">
        <f t="shared" si="103"/>
        <v>0</v>
      </c>
    </row>
    <row r="2384" spans="2:8" ht="12.75" hidden="1">
      <c r="B2384" s="41"/>
      <c r="H2384" s="6">
        <f t="shared" si="103"/>
        <v>0</v>
      </c>
    </row>
    <row r="2385" spans="2:8" ht="12.75" hidden="1">
      <c r="B2385" s="41"/>
      <c r="H2385" s="6">
        <f t="shared" si="103"/>
        <v>0</v>
      </c>
    </row>
    <row r="2386" spans="2:8" ht="12.75" hidden="1">
      <c r="B2386" s="41"/>
      <c r="H2386" s="6">
        <f t="shared" si="103"/>
        <v>0</v>
      </c>
    </row>
    <row r="2387" spans="2:8" ht="12.75" hidden="1">
      <c r="B2387" s="41"/>
      <c r="H2387" s="6">
        <f t="shared" si="103"/>
        <v>0</v>
      </c>
    </row>
    <row r="2388" spans="2:8" ht="12.75" hidden="1">
      <c r="B2388" s="41"/>
      <c r="H2388" s="6">
        <f t="shared" si="103"/>
        <v>0</v>
      </c>
    </row>
    <row r="2389" spans="2:8" ht="12.75" hidden="1">
      <c r="B2389" s="41"/>
      <c r="H2389" s="6">
        <f t="shared" si="103"/>
        <v>0</v>
      </c>
    </row>
    <row r="2390" spans="2:8" ht="12.75" hidden="1">
      <c r="B2390" s="41"/>
      <c r="H2390" s="6">
        <f t="shared" si="103"/>
        <v>0</v>
      </c>
    </row>
    <row r="2391" spans="2:8" ht="12.75" hidden="1">
      <c r="B2391" s="41"/>
      <c r="H2391" s="6">
        <f t="shared" si="103"/>
        <v>0</v>
      </c>
    </row>
    <row r="2392" spans="2:8" ht="12.75" hidden="1">
      <c r="B2392" s="41"/>
      <c r="H2392" s="6">
        <f t="shared" si="103"/>
        <v>0</v>
      </c>
    </row>
    <row r="2393" spans="2:8" ht="12.75" hidden="1">
      <c r="B2393" s="41"/>
      <c r="H2393" s="6">
        <f t="shared" si="103"/>
        <v>0</v>
      </c>
    </row>
    <row r="2394" spans="2:8" ht="12.75" hidden="1">
      <c r="B2394" s="41"/>
      <c r="H2394" s="6">
        <f t="shared" si="103"/>
        <v>0</v>
      </c>
    </row>
    <row r="2395" spans="2:8" ht="12.75" hidden="1">
      <c r="B2395" s="41"/>
      <c r="H2395" s="6">
        <f t="shared" si="103"/>
        <v>0</v>
      </c>
    </row>
    <row r="2396" spans="2:8" ht="12.75" hidden="1">
      <c r="B2396" s="41"/>
      <c r="H2396" s="6">
        <f t="shared" si="103"/>
        <v>0</v>
      </c>
    </row>
    <row r="2397" spans="2:8" ht="12.75" hidden="1">
      <c r="B2397" s="41"/>
      <c r="H2397" s="6">
        <f t="shared" si="103"/>
        <v>0</v>
      </c>
    </row>
    <row r="2398" spans="2:8" ht="12.75" hidden="1">
      <c r="B2398" s="41"/>
      <c r="H2398" s="6">
        <f t="shared" si="103"/>
        <v>0</v>
      </c>
    </row>
    <row r="2399" spans="2:8" ht="12.75" hidden="1">
      <c r="B2399" s="41"/>
      <c r="H2399" s="6">
        <f t="shared" si="103"/>
        <v>0</v>
      </c>
    </row>
    <row r="2400" spans="2:8" ht="12.75" hidden="1">
      <c r="B2400" s="41"/>
      <c r="H2400" s="6">
        <f t="shared" si="103"/>
        <v>0</v>
      </c>
    </row>
    <row r="2401" spans="2:8" ht="12.75" hidden="1">
      <c r="B2401" s="41"/>
      <c r="H2401" s="6">
        <f t="shared" si="103"/>
        <v>0</v>
      </c>
    </row>
    <row r="2402" spans="2:8" ht="12.75" hidden="1">
      <c r="B2402" s="41"/>
      <c r="H2402" s="6">
        <f t="shared" si="103"/>
        <v>0</v>
      </c>
    </row>
    <row r="2403" spans="2:8" ht="12.75" hidden="1">
      <c r="B2403" s="41"/>
      <c r="H2403" s="6">
        <f t="shared" si="103"/>
        <v>0</v>
      </c>
    </row>
    <row r="2404" spans="2:8" ht="12.75" hidden="1">
      <c r="B2404" s="41"/>
      <c r="H2404" s="6">
        <f t="shared" si="103"/>
        <v>0</v>
      </c>
    </row>
    <row r="2405" spans="2:8" ht="12.75" hidden="1">
      <c r="B2405" s="41"/>
      <c r="H2405" s="6">
        <f t="shared" si="103"/>
        <v>0</v>
      </c>
    </row>
    <row r="2406" spans="2:8" ht="12.75" hidden="1">
      <c r="B2406" s="41"/>
      <c r="H2406" s="6">
        <f aca="true" t="shared" si="104" ref="H2406:H2481">H2405-B2406</f>
        <v>0</v>
      </c>
    </row>
    <row r="2407" spans="2:8" ht="12.75" hidden="1">
      <c r="B2407" s="41"/>
      <c r="H2407" s="6">
        <f t="shared" si="104"/>
        <v>0</v>
      </c>
    </row>
    <row r="2408" spans="2:8" ht="12.75" hidden="1">
      <c r="B2408" s="41"/>
      <c r="H2408" s="6">
        <f t="shared" si="104"/>
        <v>0</v>
      </c>
    </row>
    <row r="2409" spans="2:8" ht="12.75" hidden="1">
      <c r="B2409" s="41"/>
      <c r="H2409" s="6">
        <f t="shared" si="104"/>
        <v>0</v>
      </c>
    </row>
    <row r="2410" spans="2:8" ht="12.75" hidden="1">
      <c r="B2410" s="41"/>
      <c r="H2410" s="6">
        <f t="shared" si="104"/>
        <v>0</v>
      </c>
    </row>
    <row r="2411" spans="2:8" ht="12.75" hidden="1">
      <c r="B2411" s="41"/>
      <c r="H2411" s="6">
        <f t="shared" si="104"/>
        <v>0</v>
      </c>
    </row>
    <row r="2412" spans="2:8" ht="12.75" hidden="1">
      <c r="B2412" s="41"/>
      <c r="H2412" s="6">
        <f t="shared" si="104"/>
        <v>0</v>
      </c>
    </row>
    <row r="2413" spans="2:8" ht="12.75" hidden="1">
      <c r="B2413" s="41"/>
      <c r="H2413" s="6">
        <f t="shared" si="104"/>
        <v>0</v>
      </c>
    </row>
    <row r="2414" spans="2:8" ht="12.75" hidden="1">
      <c r="B2414" s="41"/>
      <c r="H2414" s="6">
        <f t="shared" si="104"/>
        <v>0</v>
      </c>
    </row>
    <row r="2415" spans="2:8" ht="12.75" hidden="1">
      <c r="B2415" s="41"/>
      <c r="H2415" s="6">
        <f t="shared" si="104"/>
        <v>0</v>
      </c>
    </row>
    <row r="2416" spans="2:8" ht="12.75" hidden="1">
      <c r="B2416" s="41"/>
      <c r="H2416" s="6">
        <f t="shared" si="104"/>
        <v>0</v>
      </c>
    </row>
    <row r="2417" spans="2:8" ht="12.75" hidden="1">
      <c r="B2417" s="41"/>
      <c r="H2417" s="6">
        <f t="shared" si="104"/>
        <v>0</v>
      </c>
    </row>
    <row r="2418" spans="2:8" ht="12.75" hidden="1">
      <c r="B2418" s="41"/>
      <c r="H2418" s="6">
        <f t="shared" si="104"/>
        <v>0</v>
      </c>
    </row>
    <row r="2419" spans="2:8" ht="12.75" hidden="1">
      <c r="B2419" s="41"/>
      <c r="H2419" s="6">
        <f t="shared" si="104"/>
        <v>0</v>
      </c>
    </row>
    <row r="2420" spans="2:8" ht="12.75" hidden="1">
      <c r="B2420" s="41"/>
      <c r="H2420" s="6">
        <f t="shared" si="104"/>
        <v>0</v>
      </c>
    </row>
    <row r="2421" spans="2:8" ht="12.75" hidden="1">
      <c r="B2421" s="41"/>
      <c r="H2421" s="6">
        <f t="shared" si="104"/>
        <v>0</v>
      </c>
    </row>
    <row r="2422" spans="2:8" ht="12.75" hidden="1">
      <c r="B2422" s="41"/>
      <c r="H2422" s="6">
        <f t="shared" si="104"/>
        <v>0</v>
      </c>
    </row>
    <row r="2423" spans="2:8" ht="12.75" hidden="1">
      <c r="B2423" s="41"/>
      <c r="H2423" s="6">
        <f t="shared" si="104"/>
        <v>0</v>
      </c>
    </row>
    <row r="2424" spans="2:8" ht="12.75" hidden="1">
      <c r="B2424" s="41"/>
      <c r="H2424" s="6">
        <f t="shared" si="104"/>
        <v>0</v>
      </c>
    </row>
    <row r="2425" spans="2:8" ht="12.75" hidden="1">
      <c r="B2425" s="41"/>
      <c r="H2425" s="6">
        <f t="shared" si="104"/>
        <v>0</v>
      </c>
    </row>
    <row r="2426" spans="2:8" ht="12.75" hidden="1">
      <c r="B2426" s="41"/>
      <c r="H2426" s="6">
        <f t="shared" si="104"/>
        <v>0</v>
      </c>
    </row>
    <row r="2427" spans="2:8" ht="12.75" hidden="1">
      <c r="B2427" s="41"/>
      <c r="H2427" s="6">
        <f t="shared" si="104"/>
        <v>0</v>
      </c>
    </row>
    <row r="2428" spans="2:8" ht="12.75" hidden="1">
      <c r="B2428" s="41"/>
      <c r="H2428" s="6">
        <f t="shared" si="104"/>
        <v>0</v>
      </c>
    </row>
    <row r="2429" spans="2:8" ht="12.75" hidden="1">
      <c r="B2429" s="41"/>
      <c r="H2429" s="6">
        <f t="shared" si="104"/>
        <v>0</v>
      </c>
    </row>
    <row r="2430" spans="2:8" ht="12.75" hidden="1">
      <c r="B2430" s="41"/>
      <c r="H2430" s="6">
        <f t="shared" si="104"/>
        <v>0</v>
      </c>
    </row>
    <row r="2431" spans="2:8" ht="12.75" hidden="1">
      <c r="B2431" s="41"/>
      <c r="H2431" s="6">
        <f t="shared" si="104"/>
        <v>0</v>
      </c>
    </row>
    <row r="2432" spans="2:8" ht="12.75" hidden="1">
      <c r="B2432" s="41"/>
      <c r="H2432" s="6">
        <f t="shared" si="104"/>
        <v>0</v>
      </c>
    </row>
    <row r="2433" spans="2:8" ht="12.75" hidden="1">
      <c r="B2433" s="41"/>
      <c r="H2433" s="6">
        <f t="shared" si="104"/>
        <v>0</v>
      </c>
    </row>
    <row r="2434" spans="2:8" ht="12.75" hidden="1">
      <c r="B2434" s="41"/>
      <c r="H2434" s="6">
        <f t="shared" si="104"/>
        <v>0</v>
      </c>
    </row>
    <row r="2435" spans="2:8" ht="12.75" hidden="1">
      <c r="B2435" s="41"/>
      <c r="H2435" s="6">
        <f t="shared" si="104"/>
        <v>0</v>
      </c>
    </row>
    <row r="2436" spans="2:8" ht="12.75" hidden="1">
      <c r="B2436" s="41"/>
      <c r="H2436" s="6">
        <f t="shared" si="104"/>
        <v>0</v>
      </c>
    </row>
    <row r="2437" spans="2:8" ht="12.75" hidden="1">
      <c r="B2437" s="41"/>
      <c r="H2437" s="6">
        <f t="shared" si="104"/>
        <v>0</v>
      </c>
    </row>
    <row r="2438" spans="2:8" ht="12.75" hidden="1">
      <c r="B2438" s="41"/>
      <c r="H2438" s="6">
        <f t="shared" si="104"/>
        <v>0</v>
      </c>
    </row>
    <row r="2439" spans="2:8" ht="12.75" hidden="1">
      <c r="B2439" s="41"/>
      <c r="H2439" s="6">
        <f t="shared" si="104"/>
        <v>0</v>
      </c>
    </row>
    <row r="2440" spans="2:8" ht="12.75" hidden="1">
      <c r="B2440" s="41"/>
      <c r="H2440" s="6">
        <f t="shared" si="104"/>
        <v>0</v>
      </c>
    </row>
    <row r="2441" spans="2:8" ht="12.75" hidden="1">
      <c r="B2441" s="41"/>
      <c r="H2441" s="6">
        <f t="shared" si="104"/>
        <v>0</v>
      </c>
    </row>
    <row r="2442" spans="2:8" ht="12.75" hidden="1">
      <c r="B2442" s="41"/>
      <c r="H2442" s="6">
        <f t="shared" si="104"/>
        <v>0</v>
      </c>
    </row>
    <row r="2443" spans="2:8" ht="12.75" hidden="1">
      <c r="B2443" s="41"/>
      <c r="H2443" s="6">
        <f t="shared" si="104"/>
        <v>0</v>
      </c>
    </row>
    <row r="2444" spans="2:8" ht="12.75" hidden="1">
      <c r="B2444" s="41"/>
      <c r="H2444" s="6">
        <f t="shared" si="104"/>
        <v>0</v>
      </c>
    </row>
    <row r="2445" spans="2:8" ht="12.75" hidden="1">
      <c r="B2445" s="41"/>
      <c r="H2445" s="6">
        <f t="shared" si="104"/>
        <v>0</v>
      </c>
    </row>
    <row r="2446" spans="2:8" ht="12.75" hidden="1">
      <c r="B2446" s="41"/>
      <c r="H2446" s="6">
        <f t="shared" si="104"/>
        <v>0</v>
      </c>
    </row>
    <row r="2447" spans="2:8" ht="12.75" hidden="1">
      <c r="B2447" s="41"/>
      <c r="H2447" s="6">
        <f t="shared" si="104"/>
        <v>0</v>
      </c>
    </row>
    <row r="2448" spans="2:8" ht="12.75" hidden="1">
      <c r="B2448" s="41"/>
      <c r="H2448" s="6">
        <f t="shared" si="104"/>
        <v>0</v>
      </c>
    </row>
    <row r="2449" spans="2:8" ht="12.75" hidden="1">
      <c r="B2449" s="41"/>
      <c r="H2449" s="6">
        <f t="shared" si="104"/>
        <v>0</v>
      </c>
    </row>
    <row r="2450" spans="2:8" ht="12.75" hidden="1">
      <c r="B2450" s="41"/>
      <c r="H2450" s="6">
        <f t="shared" si="104"/>
        <v>0</v>
      </c>
    </row>
    <row r="2451" spans="2:8" ht="12.75" hidden="1">
      <c r="B2451" s="41"/>
      <c r="H2451" s="6">
        <f t="shared" si="104"/>
        <v>0</v>
      </c>
    </row>
    <row r="2452" spans="2:8" ht="12.75" hidden="1">
      <c r="B2452" s="41"/>
      <c r="H2452" s="6">
        <f t="shared" si="104"/>
        <v>0</v>
      </c>
    </row>
    <row r="2453" spans="2:8" ht="12.75" hidden="1">
      <c r="B2453" s="41"/>
      <c r="H2453" s="6">
        <f t="shared" si="104"/>
        <v>0</v>
      </c>
    </row>
    <row r="2454" spans="2:8" ht="12.75" hidden="1">
      <c r="B2454" s="41"/>
      <c r="H2454" s="6">
        <f t="shared" si="104"/>
        <v>0</v>
      </c>
    </row>
    <row r="2455" spans="2:8" ht="12.75" hidden="1">
      <c r="B2455" s="41"/>
      <c r="H2455" s="6">
        <f t="shared" si="104"/>
        <v>0</v>
      </c>
    </row>
    <row r="2456" spans="2:8" ht="12.75" hidden="1">
      <c r="B2456" s="41"/>
      <c r="H2456" s="6">
        <f t="shared" si="104"/>
        <v>0</v>
      </c>
    </row>
    <row r="2457" spans="2:8" ht="12.75" hidden="1">
      <c r="B2457" s="41"/>
      <c r="H2457" s="6">
        <f t="shared" si="104"/>
        <v>0</v>
      </c>
    </row>
    <row r="2458" spans="2:8" ht="12.75" hidden="1">
      <c r="B2458" s="41"/>
      <c r="H2458" s="6">
        <f t="shared" si="104"/>
        <v>0</v>
      </c>
    </row>
    <row r="2459" spans="2:8" ht="12.75" hidden="1">
      <c r="B2459" s="41"/>
      <c r="H2459" s="6">
        <f t="shared" si="104"/>
        <v>0</v>
      </c>
    </row>
    <row r="2460" spans="2:8" ht="12.75" hidden="1">
      <c r="B2460" s="41"/>
      <c r="H2460" s="6">
        <f t="shared" si="104"/>
        <v>0</v>
      </c>
    </row>
    <row r="2461" spans="2:8" ht="12.75" hidden="1">
      <c r="B2461" s="41"/>
      <c r="H2461" s="6">
        <f t="shared" si="104"/>
        <v>0</v>
      </c>
    </row>
    <row r="2462" spans="2:8" ht="12.75" hidden="1">
      <c r="B2462" s="41"/>
      <c r="H2462" s="6">
        <f t="shared" si="104"/>
        <v>0</v>
      </c>
    </row>
    <row r="2463" spans="2:8" ht="12.75" hidden="1">
      <c r="B2463" s="41"/>
      <c r="H2463" s="6">
        <f t="shared" si="104"/>
        <v>0</v>
      </c>
    </row>
    <row r="2464" spans="2:8" ht="12.75" hidden="1">
      <c r="B2464" s="41"/>
      <c r="H2464" s="6">
        <f t="shared" si="104"/>
        <v>0</v>
      </c>
    </row>
    <row r="2465" spans="2:8" ht="12.75" hidden="1">
      <c r="B2465" s="41"/>
      <c r="H2465" s="6">
        <f t="shared" si="104"/>
        <v>0</v>
      </c>
    </row>
    <row r="2466" spans="2:8" ht="12.75" hidden="1">
      <c r="B2466" s="41"/>
      <c r="H2466" s="6">
        <f t="shared" si="104"/>
        <v>0</v>
      </c>
    </row>
    <row r="2467" spans="2:8" ht="12.75" hidden="1">
      <c r="B2467" s="41"/>
      <c r="H2467" s="6">
        <f t="shared" si="104"/>
        <v>0</v>
      </c>
    </row>
    <row r="2468" spans="2:8" ht="12.75" hidden="1">
      <c r="B2468" s="41"/>
      <c r="H2468" s="6">
        <f t="shared" si="104"/>
        <v>0</v>
      </c>
    </row>
    <row r="2469" spans="2:8" ht="12.75" hidden="1">
      <c r="B2469" s="41"/>
      <c r="H2469" s="6">
        <f t="shared" si="104"/>
        <v>0</v>
      </c>
    </row>
    <row r="2470" spans="2:8" ht="12.75" hidden="1">
      <c r="B2470" s="41"/>
      <c r="H2470" s="6">
        <f t="shared" si="104"/>
        <v>0</v>
      </c>
    </row>
    <row r="2471" spans="2:8" ht="12.75" hidden="1">
      <c r="B2471" s="41"/>
      <c r="H2471" s="6">
        <f t="shared" si="104"/>
        <v>0</v>
      </c>
    </row>
    <row r="2472" spans="2:8" ht="12.75" hidden="1">
      <c r="B2472" s="41"/>
      <c r="H2472" s="6">
        <f t="shared" si="104"/>
        <v>0</v>
      </c>
    </row>
    <row r="2473" spans="2:8" ht="12.75" hidden="1">
      <c r="B2473" s="41"/>
      <c r="H2473" s="6">
        <f t="shared" si="104"/>
        <v>0</v>
      </c>
    </row>
    <row r="2474" spans="2:8" ht="12.75" hidden="1">
      <c r="B2474" s="41"/>
      <c r="H2474" s="6">
        <f t="shared" si="104"/>
        <v>0</v>
      </c>
    </row>
    <row r="2475" spans="2:8" ht="12.75" hidden="1">
      <c r="B2475" s="41"/>
      <c r="H2475" s="6">
        <f t="shared" si="104"/>
        <v>0</v>
      </c>
    </row>
    <row r="2476" spans="2:8" ht="12.75" hidden="1">
      <c r="B2476" s="41"/>
      <c r="H2476" s="6">
        <f t="shared" si="104"/>
        <v>0</v>
      </c>
    </row>
    <row r="2477" spans="2:8" ht="12.75" hidden="1">
      <c r="B2477" s="41"/>
      <c r="H2477" s="6">
        <f t="shared" si="104"/>
        <v>0</v>
      </c>
    </row>
    <row r="2478" spans="2:8" ht="12.75" hidden="1">
      <c r="B2478" s="41"/>
      <c r="H2478" s="6">
        <f t="shared" si="104"/>
        <v>0</v>
      </c>
    </row>
    <row r="2479" spans="2:8" ht="12.75" hidden="1">
      <c r="B2479" s="41"/>
      <c r="H2479" s="6">
        <f t="shared" si="104"/>
        <v>0</v>
      </c>
    </row>
    <row r="2480" spans="2:8" ht="12.75" hidden="1">
      <c r="B2480" s="41"/>
      <c r="H2480" s="6">
        <f t="shared" si="104"/>
        <v>0</v>
      </c>
    </row>
    <row r="2481" spans="2:8" ht="12.75" hidden="1">
      <c r="B2481" s="41"/>
      <c r="H2481" s="6">
        <f t="shared" si="104"/>
        <v>0</v>
      </c>
    </row>
    <row r="2482" spans="2:8" ht="12.75" hidden="1">
      <c r="B2482" s="41"/>
      <c r="H2482" s="6">
        <f aca="true" t="shared" si="105" ref="H2482:H2545">H2481-B2482</f>
        <v>0</v>
      </c>
    </row>
    <row r="2483" spans="2:8" ht="12.75" hidden="1">
      <c r="B2483" s="41"/>
      <c r="H2483" s="6">
        <f t="shared" si="105"/>
        <v>0</v>
      </c>
    </row>
    <row r="2484" spans="2:8" ht="12.75" hidden="1">
      <c r="B2484" s="41"/>
      <c r="H2484" s="6">
        <f t="shared" si="105"/>
        <v>0</v>
      </c>
    </row>
    <row r="2485" spans="2:8" ht="12.75" hidden="1">
      <c r="B2485" s="41"/>
      <c r="H2485" s="6">
        <f t="shared" si="105"/>
        <v>0</v>
      </c>
    </row>
    <row r="2486" spans="2:8" ht="12.75" hidden="1">
      <c r="B2486" s="41"/>
      <c r="H2486" s="6">
        <f t="shared" si="105"/>
        <v>0</v>
      </c>
    </row>
    <row r="2487" spans="2:8" ht="12.75" hidden="1">
      <c r="B2487" s="41"/>
      <c r="H2487" s="6">
        <f t="shared" si="105"/>
        <v>0</v>
      </c>
    </row>
    <row r="2488" spans="2:8" ht="12.75" hidden="1">
      <c r="B2488" s="41"/>
      <c r="H2488" s="6">
        <f t="shared" si="105"/>
        <v>0</v>
      </c>
    </row>
    <row r="2489" spans="2:8" ht="12.75" hidden="1">
      <c r="B2489" s="41"/>
      <c r="H2489" s="6">
        <f t="shared" si="105"/>
        <v>0</v>
      </c>
    </row>
    <row r="2490" spans="2:8" ht="12.75" hidden="1">
      <c r="B2490" s="41"/>
      <c r="H2490" s="6">
        <f t="shared" si="105"/>
        <v>0</v>
      </c>
    </row>
    <row r="2491" spans="2:8" ht="12.75" hidden="1">
      <c r="B2491" s="41"/>
      <c r="H2491" s="6">
        <f t="shared" si="105"/>
        <v>0</v>
      </c>
    </row>
    <row r="2492" spans="2:8" ht="12.75" hidden="1">
      <c r="B2492" s="41"/>
      <c r="H2492" s="6">
        <f t="shared" si="105"/>
        <v>0</v>
      </c>
    </row>
    <row r="2493" spans="2:8" ht="12.75" hidden="1">
      <c r="B2493" s="41"/>
      <c r="H2493" s="6">
        <f t="shared" si="105"/>
        <v>0</v>
      </c>
    </row>
    <row r="2494" spans="2:8" ht="12.75" hidden="1">
      <c r="B2494" s="41"/>
      <c r="H2494" s="6">
        <f t="shared" si="105"/>
        <v>0</v>
      </c>
    </row>
    <row r="2495" spans="2:8" ht="12.75" hidden="1">
      <c r="B2495" s="41"/>
      <c r="H2495" s="6">
        <f t="shared" si="105"/>
        <v>0</v>
      </c>
    </row>
    <row r="2496" spans="2:8" ht="12.75" hidden="1">
      <c r="B2496" s="41"/>
      <c r="H2496" s="6">
        <f t="shared" si="105"/>
        <v>0</v>
      </c>
    </row>
    <row r="2497" spans="2:8" ht="12.75" hidden="1">
      <c r="B2497" s="41"/>
      <c r="H2497" s="6">
        <f t="shared" si="105"/>
        <v>0</v>
      </c>
    </row>
    <row r="2498" spans="2:8" ht="12.75" hidden="1">
      <c r="B2498" s="41"/>
      <c r="H2498" s="6">
        <f t="shared" si="105"/>
        <v>0</v>
      </c>
    </row>
    <row r="2499" spans="2:8" ht="12.75" hidden="1">
      <c r="B2499" s="41"/>
      <c r="H2499" s="6">
        <f t="shared" si="105"/>
        <v>0</v>
      </c>
    </row>
    <row r="2500" spans="2:8" ht="12.75" hidden="1">
      <c r="B2500" s="41"/>
      <c r="H2500" s="6">
        <f t="shared" si="105"/>
        <v>0</v>
      </c>
    </row>
    <row r="2501" spans="2:8" ht="12.75" hidden="1">
      <c r="B2501" s="41"/>
      <c r="H2501" s="6">
        <f t="shared" si="105"/>
        <v>0</v>
      </c>
    </row>
    <row r="2502" spans="2:8" ht="12.75" hidden="1">
      <c r="B2502" s="41"/>
      <c r="H2502" s="6">
        <f t="shared" si="105"/>
        <v>0</v>
      </c>
    </row>
    <row r="2503" spans="2:8" ht="12.75" hidden="1">
      <c r="B2503" s="41"/>
      <c r="H2503" s="6">
        <f t="shared" si="105"/>
        <v>0</v>
      </c>
    </row>
    <row r="2504" spans="2:8" ht="12.75" hidden="1">
      <c r="B2504" s="41"/>
      <c r="H2504" s="6">
        <f t="shared" si="105"/>
        <v>0</v>
      </c>
    </row>
    <row r="2505" spans="2:8" ht="12.75" hidden="1">
      <c r="B2505" s="41"/>
      <c r="H2505" s="6">
        <f t="shared" si="105"/>
        <v>0</v>
      </c>
    </row>
    <row r="2506" spans="2:8" ht="12.75" hidden="1">
      <c r="B2506" s="41"/>
      <c r="H2506" s="6">
        <f t="shared" si="105"/>
        <v>0</v>
      </c>
    </row>
    <row r="2507" spans="2:8" ht="12.75" hidden="1">
      <c r="B2507" s="41"/>
      <c r="H2507" s="6">
        <f t="shared" si="105"/>
        <v>0</v>
      </c>
    </row>
    <row r="2508" spans="2:8" ht="12.75" hidden="1">
      <c r="B2508" s="41"/>
      <c r="H2508" s="6">
        <f t="shared" si="105"/>
        <v>0</v>
      </c>
    </row>
    <row r="2509" spans="2:8" ht="12.75" hidden="1">
      <c r="B2509" s="41"/>
      <c r="H2509" s="6">
        <f t="shared" si="105"/>
        <v>0</v>
      </c>
    </row>
    <row r="2510" spans="2:8" ht="12.75" hidden="1">
      <c r="B2510" s="41"/>
      <c r="H2510" s="6">
        <f t="shared" si="105"/>
        <v>0</v>
      </c>
    </row>
    <row r="2511" spans="2:8" ht="12.75" hidden="1">
      <c r="B2511" s="41"/>
      <c r="H2511" s="6">
        <f t="shared" si="105"/>
        <v>0</v>
      </c>
    </row>
    <row r="2512" spans="2:8" ht="12.75" hidden="1">
      <c r="B2512" s="41"/>
      <c r="H2512" s="6">
        <f t="shared" si="105"/>
        <v>0</v>
      </c>
    </row>
    <row r="2513" spans="2:8" ht="12.75" hidden="1">
      <c r="B2513" s="41"/>
      <c r="H2513" s="6">
        <f t="shared" si="105"/>
        <v>0</v>
      </c>
    </row>
    <row r="2514" spans="2:8" ht="12.75" hidden="1">
      <c r="B2514" s="41"/>
      <c r="H2514" s="6">
        <f t="shared" si="105"/>
        <v>0</v>
      </c>
    </row>
    <row r="2515" spans="2:8" ht="12.75" hidden="1">
      <c r="B2515" s="41"/>
      <c r="H2515" s="6">
        <f t="shared" si="105"/>
        <v>0</v>
      </c>
    </row>
    <row r="2516" spans="2:8" ht="12.75" hidden="1">
      <c r="B2516" s="41"/>
      <c r="H2516" s="6">
        <f t="shared" si="105"/>
        <v>0</v>
      </c>
    </row>
    <row r="2517" spans="2:8" ht="12.75" hidden="1">
      <c r="B2517" s="41"/>
      <c r="H2517" s="6">
        <f t="shared" si="105"/>
        <v>0</v>
      </c>
    </row>
    <row r="2518" spans="2:8" ht="12.75" hidden="1">
      <c r="B2518" s="41"/>
      <c r="H2518" s="6">
        <f t="shared" si="105"/>
        <v>0</v>
      </c>
    </row>
    <row r="2519" spans="2:8" ht="12.75" hidden="1">
      <c r="B2519" s="41"/>
      <c r="H2519" s="6">
        <f t="shared" si="105"/>
        <v>0</v>
      </c>
    </row>
    <row r="2520" spans="2:8" ht="12.75" hidden="1">
      <c r="B2520" s="41"/>
      <c r="H2520" s="6">
        <f t="shared" si="105"/>
        <v>0</v>
      </c>
    </row>
    <row r="2521" spans="2:8" ht="12.75" hidden="1">
      <c r="B2521" s="41"/>
      <c r="H2521" s="6">
        <f t="shared" si="105"/>
        <v>0</v>
      </c>
    </row>
    <row r="2522" spans="2:8" ht="12.75" hidden="1">
      <c r="B2522" s="41"/>
      <c r="H2522" s="6">
        <f t="shared" si="105"/>
        <v>0</v>
      </c>
    </row>
    <row r="2523" spans="2:8" ht="12.75" hidden="1">
      <c r="B2523" s="41"/>
      <c r="H2523" s="6">
        <f t="shared" si="105"/>
        <v>0</v>
      </c>
    </row>
    <row r="2524" spans="2:8" ht="12.75" hidden="1">
      <c r="B2524" s="41"/>
      <c r="H2524" s="6">
        <f t="shared" si="105"/>
        <v>0</v>
      </c>
    </row>
    <row r="2525" spans="2:8" ht="12.75" hidden="1">
      <c r="B2525" s="41"/>
      <c r="H2525" s="6">
        <f t="shared" si="105"/>
        <v>0</v>
      </c>
    </row>
    <row r="2526" spans="2:8" ht="12.75" hidden="1">
      <c r="B2526" s="41"/>
      <c r="H2526" s="6">
        <f t="shared" si="105"/>
        <v>0</v>
      </c>
    </row>
    <row r="2527" spans="2:8" ht="12.75" hidden="1">
      <c r="B2527" s="41"/>
      <c r="H2527" s="6">
        <f t="shared" si="105"/>
        <v>0</v>
      </c>
    </row>
    <row r="2528" spans="2:8" ht="12.75" hidden="1">
      <c r="B2528" s="41"/>
      <c r="H2528" s="6">
        <f t="shared" si="105"/>
        <v>0</v>
      </c>
    </row>
    <row r="2529" spans="2:8" ht="12.75" hidden="1">
      <c r="B2529" s="41"/>
      <c r="H2529" s="6">
        <f t="shared" si="105"/>
        <v>0</v>
      </c>
    </row>
    <row r="2530" spans="2:8" ht="12.75" hidden="1">
      <c r="B2530" s="41"/>
      <c r="H2530" s="6">
        <f t="shared" si="105"/>
        <v>0</v>
      </c>
    </row>
    <row r="2531" spans="2:8" ht="12.75" hidden="1">
      <c r="B2531" s="41"/>
      <c r="H2531" s="6">
        <f t="shared" si="105"/>
        <v>0</v>
      </c>
    </row>
    <row r="2532" spans="2:8" ht="12.75" hidden="1">
      <c r="B2532" s="41"/>
      <c r="H2532" s="6">
        <f t="shared" si="105"/>
        <v>0</v>
      </c>
    </row>
    <row r="2533" spans="2:8" ht="12.75" hidden="1">
      <c r="B2533" s="41"/>
      <c r="H2533" s="6">
        <f t="shared" si="105"/>
        <v>0</v>
      </c>
    </row>
    <row r="2534" spans="2:8" ht="12.75" hidden="1">
      <c r="B2534" s="41"/>
      <c r="H2534" s="6">
        <f t="shared" si="105"/>
        <v>0</v>
      </c>
    </row>
    <row r="2535" spans="2:8" ht="12.75" hidden="1">
      <c r="B2535" s="41"/>
      <c r="H2535" s="6">
        <f t="shared" si="105"/>
        <v>0</v>
      </c>
    </row>
    <row r="2536" spans="2:8" ht="12.75" hidden="1">
      <c r="B2536" s="41"/>
      <c r="H2536" s="6">
        <f t="shared" si="105"/>
        <v>0</v>
      </c>
    </row>
    <row r="2537" spans="2:8" ht="12.75" hidden="1">
      <c r="B2537" s="41"/>
      <c r="H2537" s="6">
        <f t="shared" si="105"/>
        <v>0</v>
      </c>
    </row>
    <row r="2538" spans="2:8" ht="12.75" hidden="1">
      <c r="B2538" s="41"/>
      <c r="H2538" s="6">
        <f t="shared" si="105"/>
        <v>0</v>
      </c>
    </row>
    <row r="2539" spans="2:8" ht="12.75" hidden="1">
      <c r="B2539" s="41"/>
      <c r="H2539" s="6">
        <f t="shared" si="105"/>
        <v>0</v>
      </c>
    </row>
    <row r="2540" spans="2:8" ht="12.75" hidden="1">
      <c r="B2540" s="41"/>
      <c r="H2540" s="6">
        <f t="shared" si="105"/>
        <v>0</v>
      </c>
    </row>
    <row r="2541" spans="2:8" ht="12.75" hidden="1">
      <c r="B2541" s="41"/>
      <c r="H2541" s="6">
        <f t="shared" si="105"/>
        <v>0</v>
      </c>
    </row>
    <row r="2542" spans="2:8" ht="12.75" hidden="1">
      <c r="B2542" s="41"/>
      <c r="H2542" s="6">
        <f t="shared" si="105"/>
        <v>0</v>
      </c>
    </row>
    <row r="2543" spans="2:8" ht="12.75" hidden="1">
      <c r="B2543" s="41"/>
      <c r="H2543" s="6">
        <f t="shared" si="105"/>
        <v>0</v>
      </c>
    </row>
    <row r="2544" spans="2:8" ht="12.75" hidden="1">
      <c r="B2544" s="41"/>
      <c r="H2544" s="6">
        <f t="shared" si="105"/>
        <v>0</v>
      </c>
    </row>
    <row r="2545" spans="2:8" ht="12.75" hidden="1">
      <c r="B2545" s="41"/>
      <c r="H2545" s="6">
        <f t="shared" si="105"/>
        <v>0</v>
      </c>
    </row>
    <row r="2546" spans="2:8" ht="12.75" hidden="1">
      <c r="B2546" s="41"/>
      <c r="H2546" s="6">
        <f>H2545-B2546</f>
        <v>0</v>
      </c>
    </row>
    <row r="2547" spans="2:8" ht="12.75" hidden="1">
      <c r="B2547" s="41"/>
      <c r="H2547" s="6">
        <f>H2546-B2547</f>
        <v>0</v>
      </c>
    </row>
    <row r="2548" spans="2:8" ht="12.75" hidden="1">
      <c r="B2548" s="41"/>
      <c r="H2548" s="330">
        <f>H2547-B2548</f>
        <v>0</v>
      </c>
    </row>
    <row r="2549" spans="2:8" ht="13.5" hidden="1" thickBot="1">
      <c r="B2549" s="41"/>
      <c r="H2549" s="331">
        <f>H2548-B2549</f>
        <v>0</v>
      </c>
    </row>
    <row r="2550" spans="2:8" ht="13.5" hidden="1" thickBot="1">
      <c r="B2550" s="332"/>
      <c r="H2550" s="7"/>
    </row>
    <row r="2551" spans="2:8" ht="13.5" hidden="1" thickBot="1">
      <c r="B2551" s="333" t="e">
        <f>SUM(#REF!)</f>
        <v>#REF!</v>
      </c>
      <c r="H2551" s="7"/>
    </row>
    <row r="2552" spans="2:8" ht="12.75" hidden="1">
      <c r="B2552" s="334"/>
      <c r="H2552" s="7"/>
    </row>
    <row r="2553" spans="1:9" ht="13.5" hidden="1" thickBot="1">
      <c r="A2553" s="335"/>
      <c r="B2553" s="333"/>
      <c r="C2553" s="335"/>
      <c r="D2553" s="335"/>
      <c r="E2553" s="335"/>
      <c r="F2553" s="336"/>
      <c r="G2553" s="395"/>
      <c r="H2553" s="331"/>
      <c r="I2553" s="337"/>
    </row>
    <row r="2554" ht="12.75" hidden="1">
      <c r="B2554" s="41"/>
    </row>
    <row r="2555" spans="2:5" ht="12.75" hidden="1">
      <c r="B2555" s="41">
        <v>0</v>
      </c>
      <c r="C2555" s="1" t="s">
        <v>0</v>
      </c>
      <c r="E2555" s="1" t="s">
        <v>820</v>
      </c>
    </row>
    <row r="2556" spans="2:5" ht="12.75" hidden="1">
      <c r="B2556" s="41">
        <v>0</v>
      </c>
      <c r="C2556" s="1" t="s">
        <v>1</v>
      </c>
      <c r="E2556" s="1" t="s">
        <v>820</v>
      </c>
    </row>
    <row r="2557" ht="12.75" hidden="1">
      <c r="B2557" s="41"/>
    </row>
    <row r="2558" ht="12.75" hidden="1">
      <c r="B2558" s="41"/>
    </row>
    <row r="2559" ht="12.75" hidden="1">
      <c r="B2559" s="41">
        <v>0</v>
      </c>
    </row>
    <row r="2560" ht="12.75" hidden="1">
      <c r="B2560" s="41">
        <v>0</v>
      </c>
    </row>
    <row r="2561" ht="12.75" hidden="1">
      <c r="B2561" s="41">
        <v>0</v>
      </c>
    </row>
    <row r="2562" ht="12.75" hidden="1">
      <c r="B2562" s="41">
        <v>0</v>
      </c>
    </row>
    <row r="2563" ht="12.75" hidden="1">
      <c r="B2563" s="41">
        <v>0</v>
      </c>
    </row>
    <row r="2564" ht="12.75" hidden="1">
      <c r="B2564" s="41">
        <v>0</v>
      </c>
    </row>
    <row r="2565" ht="12.75" hidden="1">
      <c r="B2565" s="41">
        <v>0</v>
      </c>
    </row>
    <row r="2566" ht="12.75" hidden="1">
      <c r="B2566" s="41">
        <v>0</v>
      </c>
    </row>
    <row r="2567" ht="12.75" hidden="1">
      <c r="B2567" s="41">
        <v>0</v>
      </c>
    </row>
    <row r="2568" ht="12.75" hidden="1">
      <c r="B2568" s="41">
        <v>0</v>
      </c>
    </row>
    <row r="2569" ht="12.75" hidden="1">
      <c r="B2569" s="41">
        <v>0</v>
      </c>
    </row>
    <row r="2570" ht="12.75" hidden="1">
      <c r="B2570" s="41">
        <v>0</v>
      </c>
    </row>
    <row r="2571" ht="12.75" hidden="1">
      <c r="B2571" s="41">
        <v>0</v>
      </c>
    </row>
    <row r="2572" ht="12.75" hidden="1">
      <c r="B2572" s="41">
        <v>0</v>
      </c>
    </row>
    <row r="2573" ht="12.75" hidden="1">
      <c r="B2573" s="41"/>
    </row>
    <row r="2574" ht="13.5" hidden="1" thickBot="1">
      <c r="B2574" s="333"/>
    </row>
    <row r="2575" ht="13.5" hidden="1" thickBot="1">
      <c r="B2575" s="338"/>
    </row>
    <row r="2576" ht="12.75">
      <c r="B2576" s="41"/>
    </row>
    <row r="2577" spans="1:13" s="231" customFormat="1" ht="12.75">
      <c r="A2577" s="339"/>
      <c r="B2577" s="340"/>
      <c r="C2577" s="339"/>
      <c r="D2577" s="339"/>
      <c r="E2577" s="339"/>
      <c r="F2577" s="341"/>
      <c r="G2577" s="347"/>
      <c r="H2577" s="288"/>
      <c r="I2577" s="342"/>
      <c r="J2577" s="284"/>
      <c r="M2577" s="343"/>
    </row>
    <row r="2578" spans="1:13" s="249" customFormat="1" ht="12.75">
      <c r="A2578" s="245"/>
      <c r="B2578" s="353"/>
      <c r="C2578" s="245"/>
      <c r="D2578" s="246" t="s">
        <v>824</v>
      </c>
      <c r="E2578" s="245"/>
      <c r="F2578" s="247"/>
      <c r="G2578" s="396"/>
      <c r="H2578" s="248"/>
      <c r="I2578" s="354"/>
      <c r="J2578" s="284"/>
      <c r="M2578" s="252"/>
    </row>
    <row r="2579" spans="1:11" s="358" customFormat="1" ht="12.75">
      <c r="A2579" s="246" t="s">
        <v>815</v>
      </c>
      <c r="B2579" s="248"/>
      <c r="C2579" s="355"/>
      <c r="D2579" s="246"/>
      <c r="E2579" s="246"/>
      <c r="F2579" s="356"/>
      <c r="G2579" s="356"/>
      <c r="H2579" s="248"/>
      <c r="I2579" s="357"/>
      <c r="J2579" s="248"/>
      <c r="K2579" s="250"/>
    </row>
    <row r="2580" spans="1:11" s="358" customFormat="1" ht="12.75">
      <c r="A2580" s="246"/>
      <c r="B2580" s="248"/>
      <c r="C2580" s="246"/>
      <c r="D2580" s="246"/>
      <c r="E2580" s="246" t="s">
        <v>816</v>
      </c>
      <c r="F2580" s="356"/>
      <c r="G2580" s="356"/>
      <c r="H2580" s="248"/>
      <c r="I2580" s="357"/>
      <c r="K2580" s="250"/>
    </row>
    <row r="2581" spans="1:13" s="358" customFormat="1" ht="12.75">
      <c r="A2581" s="246"/>
      <c r="B2581" s="359">
        <v>-5411645</v>
      </c>
      <c r="C2581" s="248" t="s">
        <v>817</v>
      </c>
      <c r="D2581" s="246"/>
      <c r="E2581" s="246" t="s">
        <v>821</v>
      </c>
      <c r="F2581" s="356"/>
      <c r="G2581" s="356"/>
      <c r="H2581" s="248">
        <f>H2580-B2581</f>
        <v>5411645</v>
      </c>
      <c r="I2581" s="361">
        <v>8250000</v>
      </c>
      <c r="K2581" s="360"/>
      <c r="M2581" s="428">
        <f>-B2581/I2581</f>
        <v>0.6559569696969697</v>
      </c>
    </row>
    <row r="2582" spans="1:13" s="358" customFormat="1" ht="12.75">
      <c r="A2582" s="246"/>
      <c r="B2582" s="359">
        <f>SUM(B2581:B2581)</f>
        <v>-5411645</v>
      </c>
      <c r="C2582" s="355" t="s">
        <v>819</v>
      </c>
      <c r="D2582" s="246"/>
      <c r="E2582" s="246"/>
      <c r="F2582" s="356"/>
      <c r="G2582" s="356" t="s">
        <v>114</v>
      </c>
      <c r="H2582" s="248">
        <v>0</v>
      </c>
      <c r="I2582" s="361">
        <f>B2582/M2582</f>
        <v>-8249.458841463415</v>
      </c>
      <c r="K2582" s="250"/>
      <c r="M2582" s="248">
        <v>656</v>
      </c>
    </row>
    <row r="2583" ht="12.75">
      <c r="F2583" s="61"/>
    </row>
    <row r="2584" ht="12.75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/>
    <row r="2602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2011-02-10T14:13:55Z</dcterms:modified>
  <cp:category/>
  <cp:version/>
  <cp:contentType/>
  <cp:contentStatus/>
</cp:coreProperties>
</file>