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Nov. 2012-Summary" sheetId="1" r:id="rId1"/>
    <sheet name="Nov. 2012-Detailed" sheetId="2" r:id="rId2"/>
  </sheets>
  <definedNames>
    <definedName name="_xlnm.Print_Titles" localSheetId="1">'Nov. 2012-Detailed'!$1:$4</definedName>
    <definedName name="_xlnm.Print_Titles" localSheetId="0">'Nov. 2012-Summary'!$1:$4</definedName>
  </definedNames>
  <calcPr fullCalcOnLoad="1"/>
</workbook>
</file>

<file path=xl/comments2.xml><?xml version="1.0" encoding="utf-8"?>
<comments xmlns="http://schemas.openxmlformats.org/spreadsheetml/2006/main">
  <authors>
    <author>LAGA</author>
    <author>Sone</author>
    <author>AIME</author>
    <author>RELINDIS</author>
    <author>Aim?</author>
    <author>NADEGE</author>
    <author>Alain</author>
    <author>user</author>
    <author>admin</author>
    <author>SIRRI</author>
    <author>pc</author>
    <author>CHUCK</author>
  </authors>
  <commentList>
    <comment ref="C1236" authorId="0">
      <text>
        <r>
          <rPr>
            <b/>
            <sz val="9"/>
            <rFont val="Tahoma"/>
            <family val="0"/>
          </rPr>
          <t>LAGA:</t>
        </r>
        <r>
          <rPr>
            <sz val="9"/>
            <rFont val="Tahoma"/>
            <family val="0"/>
          </rPr>
          <t xml:space="preserve">
to transport animal to yaounde</t>
        </r>
      </text>
    </comment>
    <comment ref="C1240" authorId="1">
      <text>
        <r>
          <rPr>
            <b/>
            <sz val="9"/>
            <rFont val="Tahoma"/>
            <family val="2"/>
          </rPr>
          <t>To Obiang Francis for the arrest of 2 primate dealers in Yaounde</t>
        </r>
      </text>
    </comment>
    <comment ref="C1241" authorId="1">
      <text>
        <r>
          <rPr>
            <b/>
            <sz val="9"/>
            <rFont val="Tahoma"/>
            <family val="2"/>
          </rPr>
          <t>To Amougou Jean-Pierre for the arrest of 2 primate dealers in Yaounde</t>
        </r>
      </text>
    </comment>
    <comment ref="C1242" authorId="1">
      <text>
        <r>
          <rPr>
            <b/>
            <sz val="9"/>
            <rFont val="Tahoma"/>
            <family val="2"/>
          </rPr>
          <t>To Mandeng Jean for the arrest of 2 primate dealers in Yaounde</t>
        </r>
        <r>
          <rPr>
            <sz val="9"/>
            <rFont val="Tahoma"/>
            <family val="2"/>
          </rPr>
          <t xml:space="preserve">
</t>
        </r>
      </text>
    </comment>
    <comment ref="C1243" authorId="1">
      <text>
        <r>
          <rPr>
            <b/>
            <sz val="9"/>
            <rFont val="Tahoma"/>
            <family val="2"/>
          </rPr>
          <t>To Atango Israel for the arrest of 2 primate dealers in Yaounde</t>
        </r>
        <r>
          <rPr>
            <sz val="9"/>
            <rFont val="Tahoma"/>
            <family val="2"/>
          </rPr>
          <t xml:space="preserve">
</t>
        </r>
      </text>
    </comment>
    <comment ref="C1244" authorId="1">
      <text>
        <r>
          <rPr>
            <b/>
            <sz val="9"/>
            <rFont val="Tahoma"/>
            <family val="2"/>
          </rPr>
          <t>To Ekotti Nanji for the arrest of 2 primate dealers in Yaounde</t>
        </r>
        <r>
          <rPr>
            <sz val="9"/>
            <rFont val="Tahoma"/>
            <family val="2"/>
          </rPr>
          <t xml:space="preserve">
</t>
        </r>
      </text>
    </comment>
    <comment ref="C1245" authorId="1">
      <text>
        <r>
          <rPr>
            <b/>
            <sz val="9"/>
            <rFont val="Tahoma"/>
            <family val="2"/>
          </rPr>
          <t>To Abessolo Benedict for the arrest of 2 primate dealers in Yaounde</t>
        </r>
        <r>
          <rPr>
            <sz val="9"/>
            <rFont val="Tahoma"/>
            <family val="2"/>
          </rPr>
          <t xml:space="preserve">
</t>
        </r>
      </text>
    </comment>
    <comment ref="C1287" authorId="2">
      <text>
        <r>
          <rPr>
            <b/>
            <sz val="9"/>
            <rFont val="Tahoma"/>
            <family val="2"/>
          </rPr>
          <t>AIME:Bonus to kankeu  the MINFOF Delegate for the two operation carried out at Tonga</t>
        </r>
        <r>
          <rPr>
            <sz val="9"/>
            <rFont val="Tahoma"/>
            <family val="2"/>
          </rPr>
          <t xml:space="preserve">
</t>
        </r>
      </text>
    </comment>
    <comment ref="C1288" authorId="2">
      <text>
        <r>
          <rPr>
            <b/>
            <sz val="9"/>
            <rFont val="Tahoma"/>
            <family val="2"/>
          </rPr>
          <t>AIME:Bonus to Koukam the MINFOF ecogarde for the two operation carried out at Tonga</t>
        </r>
        <r>
          <rPr>
            <sz val="9"/>
            <rFont val="Tahoma"/>
            <family val="2"/>
          </rPr>
          <t xml:space="preserve">
</t>
        </r>
      </text>
    </comment>
    <comment ref="C1289" authorId="2">
      <text>
        <r>
          <rPr>
            <b/>
            <sz val="9"/>
            <rFont val="Tahoma"/>
            <family val="2"/>
          </rPr>
          <t>AIME:Bonus to Mokwe  the MINFOF ecogarde for the two operation carried out at Tonga</t>
        </r>
        <r>
          <rPr>
            <sz val="9"/>
            <rFont val="Tahoma"/>
            <family val="2"/>
          </rPr>
          <t xml:space="preserve">
</t>
        </r>
      </text>
    </comment>
    <comment ref="C1290" authorId="2">
      <text>
        <r>
          <rPr>
            <b/>
            <sz val="9"/>
            <rFont val="Tahoma"/>
            <family val="2"/>
          </rPr>
          <t xml:space="preserve">Eric: Bonus to Zemankou for participating in Tonga operations.
</t>
        </r>
        <r>
          <rPr>
            <sz val="9"/>
            <rFont val="Tahoma"/>
            <family val="2"/>
          </rPr>
          <t xml:space="preserve">
</t>
        </r>
      </text>
    </comment>
    <comment ref="C1293" authorId="0">
      <text>
        <r>
          <rPr>
            <b/>
            <sz val="8"/>
            <rFont val="Tahoma"/>
            <family val="0"/>
          </rPr>
          <t>i13: Bonus for participating in Tonga operations.</t>
        </r>
        <r>
          <rPr>
            <sz val="8"/>
            <rFont val="Tahoma"/>
            <family val="0"/>
          </rPr>
          <t xml:space="preserve">
</t>
        </r>
      </text>
    </comment>
    <comment ref="C1369" authorId="0">
      <text>
        <r>
          <rPr>
            <b/>
            <sz val="8"/>
            <rFont val="Tahoma"/>
            <family val="0"/>
          </rPr>
          <t>Alain: follow up  Tonga operations.</t>
        </r>
        <r>
          <rPr>
            <sz val="8"/>
            <rFont val="Tahoma"/>
            <family val="0"/>
          </rPr>
          <t xml:space="preserve">
</t>
        </r>
      </text>
    </comment>
    <comment ref="C1395" authorId="0">
      <text>
        <r>
          <rPr>
            <b/>
            <sz val="8"/>
            <rFont val="Tahoma"/>
            <family val="0"/>
          </rPr>
          <t>Aime: Tonga chimp, mandrill and mangabey operation.</t>
        </r>
        <r>
          <rPr>
            <sz val="8"/>
            <rFont val="Tahoma"/>
            <family val="0"/>
          </rPr>
          <t xml:space="preserve">
</t>
        </r>
      </text>
    </comment>
    <comment ref="C1445" authorId="0">
      <text>
        <r>
          <rPr>
            <b/>
            <sz val="8"/>
            <rFont val="Tahoma"/>
            <family val="0"/>
          </rPr>
          <t>Ania: follow up Djoum case with state council.</t>
        </r>
        <r>
          <rPr>
            <sz val="8"/>
            <rFont val="Tahoma"/>
            <family val="0"/>
          </rPr>
          <t xml:space="preserve">
</t>
        </r>
      </text>
    </comment>
    <comment ref="C1455" authorId="3">
      <text>
        <r>
          <rPr>
            <b/>
            <sz val="9"/>
            <rFont val="Tahoma"/>
            <family val="2"/>
          </rPr>
          <t>Aimé:transport fare from Bafoussam to Dschang for the case of Doumbou Celestine</t>
        </r>
        <r>
          <rPr>
            <sz val="9"/>
            <rFont val="Tahoma"/>
            <family val="2"/>
          </rPr>
          <t xml:space="preserve">
</t>
        </r>
      </text>
    </comment>
    <comment ref="C1464" authorId="2">
      <text>
        <r>
          <rPr>
            <b/>
            <sz val="9"/>
            <rFont val="Tahoma"/>
            <family val="2"/>
          </rPr>
          <t>AIME:took clando</t>
        </r>
        <r>
          <rPr>
            <sz val="9"/>
            <rFont val="Tahoma"/>
            <family val="2"/>
          </rPr>
          <t xml:space="preserve">
</t>
        </r>
      </text>
    </comment>
    <comment ref="C1465" authorId="2">
      <text>
        <r>
          <rPr>
            <b/>
            <sz val="9"/>
            <rFont val="Tahoma"/>
            <family val="2"/>
          </rPr>
          <t>AIME:took clando</t>
        </r>
        <r>
          <rPr>
            <sz val="9"/>
            <rFont val="Tahoma"/>
            <family val="2"/>
          </rPr>
          <t xml:space="preserve">
</t>
        </r>
      </text>
    </comment>
    <comment ref="C1466" authorId="2">
      <text>
        <r>
          <rPr>
            <b/>
            <sz val="9"/>
            <rFont val="Tahoma"/>
            <family val="2"/>
          </rPr>
          <t>AIME:took clando</t>
        </r>
        <r>
          <rPr>
            <sz val="9"/>
            <rFont val="Tahoma"/>
            <family val="2"/>
          </rPr>
          <t xml:space="preserve">
</t>
        </r>
      </text>
    </comment>
    <comment ref="C1467" authorId="2">
      <text>
        <r>
          <rPr>
            <b/>
            <sz val="9"/>
            <rFont val="Tahoma"/>
            <family val="2"/>
          </rPr>
          <t>AIME:took clando</t>
        </r>
        <r>
          <rPr>
            <sz val="9"/>
            <rFont val="Tahoma"/>
            <family val="2"/>
          </rPr>
          <t xml:space="preserve">
</t>
        </r>
      </text>
    </comment>
    <comment ref="C1495" authorId="1">
      <text>
        <r>
          <rPr>
            <b/>
            <sz val="9"/>
            <rFont val="Tahoma"/>
            <family val="2"/>
          </rPr>
          <t>Ekane:took clando</t>
        </r>
        <r>
          <rPr>
            <sz val="9"/>
            <rFont val="Tahoma"/>
            <family val="2"/>
          </rPr>
          <t xml:space="preserve">
</t>
        </r>
      </text>
    </comment>
    <comment ref="C1580" authorId="1">
      <text>
        <r>
          <rPr>
            <b/>
            <sz val="9"/>
            <rFont val="Tahoma"/>
            <family val="2"/>
          </rPr>
          <t>Ekane:had a meeting with M.Mang,M.Djimi,Alain concerning the Ostriches case in the supreme court,</t>
        </r>
        <r>
          <rPr>
            <sz val="9"/>
            <rFont val="Tahoma"/>
            <family val="2"/>
          </rPr>
          <t xml:space="preserve">
</t>
        </r>
      </text>
    </comment>
    <comment ref="C1642" authorId="4">
      <text>
        <r>
          <rPr>
            <b/>
            <sz val="9"/>
            <rFont val="Tahoma"/>
            <family val="2"/>
          </rPr>
          <t>Aimé: Mineral water at Mamfe</t>
        </r>
        <r>
          <rPr>
            <sz val="9"/>
            <rFont val="Tahoma"/>
            <family val="2"/>
          </rPr>
          <t xml:space="preserve">
</t>
        </r>
      </text>
    </comment>
    <comment ref="C1644" authorId="4">
      <text>
        <r>
          <rPr>
            <b/>
            <sz val="9"/>
            <rFont val="Tahoma"/>
            <family val="2"/>
          </rPr>
          <t>Aimé: Mineral water at Mamfe</t>
        </r>
        <r>
          <rPr>
            <sz val="9"/>
            <rFont val="Tahoma"/>
            <family val="2"/>
          </rPr>
          <t xml:space="preserve">
</t>
        </r>
      </text>
    </comment>
    <comment ref="C1647" authorId="2">
      <text>
        <r>
          <rPr>
            <b/>
            <sz val="9"/>
            <rFont val="Tahoma"/>
            <family val="2"/>
          </rPr>
          <t>AIME: Mineral water inside the train</t>
        </r>
        <r>
          <rPr>
            <sz val="9"/>
            <rFont val="Tahoma"/>
            <family val="2"/>
          </rPr>
          <t xml:space="preserve">
</t>
        </r>
      </text>
    </comment>
    <comment ref="C1649" authorId="2">
      <text>
        <r>
          <rPr>
            <b/>
            <sz val="9"/>
            <rFont val="Tahoma"/>
            <family val="2"/>
          </rPr>
          <t>AIME:Mineral water at Maroua</t>
        </r>
        <r>
          <rPr>
            <sz val="9"/>
            <rFont val="Tahoma"/>
            <family val="2"/>
          </rPr>
          <t xml:space="preserve">
</t>
        </r>
      </text>
    </comment>
    <comment ref="C1651" authorId="2">
      <text>
        <r>
          <rPr>
            <b/>
            <sz val="9"/>
            <rFont val="Tahoma"/>
            <family val="2"/>
          </rPr>
          <t>AIME:mineral water at Waza</t>
        </r>
        <r>
          <rPr>
            <sz val="9"/>
            <rFont val="Tahoma"/>
            <family val="2"/>
          </rPr>
          <t xml:space="preserve">
</t>
        </r>
      </text>
    </comment>
    <comment ref="C1653" authorId="2">
      <text>
        <r>
          <rPr>
            <b/>
            <sz val="9"/>
            <rFont val="Tahoma"/>
            <family val="2"/>
          </rPr>
          <t>AIME:Mineral water at Maroua</t>
        </r>
        <r>
          <rPr>
            <sz val="9"/>
            <rFont val="Tahoma"/>
            <family val="2"/>
          </rPr>
          <t xml:space="preserve">
</t>
        </r>
      </text>
    </comment>
    <comment ref="C1655" authorId="2">
      <text>
        <r>
          <rPr>
            <b/>
            <sz val="9"/>
            <rFont val="Tahoma"/>
            <family val="2"/>
          </rPr>
          <t>AIME:Mineral water at Maroua</t>
        </r>
        <r>
          <rPr>
            <sz val="9"/>
            <rFont val="Tahoma"/>
            <family val="2"/>
          </rPr>
          <t xml:space="preserve">
</t>
        </r>
      </text>
    </comment>
    <comment ref="C1657" authorId="2">
      <text>
        <r>
          <rPr>
            <b/>
            <sz val="9"/>
            <rFont val="Tahoma"/>
            <family val="2"/>
          </rPr>
          <t>AIME:Mineral water at Maroua</t>
        </r>
        <r>
          <rPr>
            <sz val="9"/>
            <rFont val="Tahoma"/>
            <family val="2"/>
          </rPr>
          <t xml:space="preserve">
</t>
        </r>
      </text>
    </comment>
    <comment ref="C1659" authorId="2">
      <text>
        <r>
          <rPr>
            <b/>
            <sz val="9"/>
            <rFont val="Tahoma"/>
            <family val="2"/>
          </rPr>
          <t>AIME:Mineral water inside the train</t>
        </r>
        <r>
          <rPr>
            <sz val="9"/>
            <rFont val="Tahoma"/>
            <family val="2"/>
          </rPr>
          <t xml:space="preserve">
</t>
        </r>
      </text>
    </comment>
    <comment ref="C1677" authorId="5">
      <text>
        <r>
          <rPr>
            <b/>
            <sz val="9"/>
            <rFont val="Tahoma"/>
            <family val="2"/>
          </rPr>
          <t>NADEGE:</t>
        </r>
        <r>
          <rPr>
            <sz val="9"/>
            <rFont val="Tahoma"/>
            <family val="2"/>
          </rPr>
          <t xml:space="preserve">
Mineral water in abong mbang</t>
        </r>
      </text>
    </comment>
    <comment ref="C1679" authorId="5">
      <text>
        <r>
          <rPr>
            <b/>
            <sz val="9"/>
            <rFont val="Tahoma"/>
            <family val="2"/>
          </rPr>
          <t>NADEGE:</t>
        </r>
        <r>
          <rPr>
            <sz val="9"/>
            <rFont val="Tahoma"/>
            <family val="2"/>
          </rPr>
          <t xml:space="preserve">
Mineral water in  abong mbang</t>
        </r>
      </text>
    </comment>
    <comment ref="C1685" authorId="5">
      <text>
        <r>
          <rPr>
            <b/>
            <sz val="9"/>
            <rFont val="Tahoma"/>
            <family val="2"/>
          </rPr>
          <t>NADEGE:</t>
        </r>
        <r>
          <rPr>
            <sz val="9"/>
            <rFont val="Tahoma"/>
            <family val="2"/>
          </rPr>
          <t xml:space="preserve">
mineral water in abong mbang</t>
        </r>
      </text>
    </comment>
    <comment ref="C1687" authorId="5">
      <text>
        <r>
          <rPr>
            <b/>
            <sz val="9"/>
            <rFont val="Tahoma"/>
            <family val="2"/>
          </rPr>
          <t>NADEGE:</t>
        </r>
        <r>
          <rPr>
            <sz val="9"/>
            <rFont val="Tahoma"/>
            <family val="2"/>
          </rPr>
          <t xml:space="preserve">
Mineral water in abong mbang</t>
        </r>
      </text>
    </comment>
    <comment ref="C1689" authorId="1">
      <text>
        <r>
          <rPr>
            <b/>
            <sz val="9"/>
            <rFont val="Tahoma"/>
            <family val="2"/>
          </rPr>
          <t>Ekanle: mineral water in sangmelima</t>
        </r>
        <r>
          <rPr>
            <sz val="9"/>
            <rFont val="Tahoma"/>
            <family val="2"/>
          </rPr>
          <t xml:space="preserve">
</t>
        </r>
      </text>
    </comment>
    <comment ref="C1691" authorId="1">
      <text>
        <r>
          <rPr>
            <b/>
            <sz val="9"/>
            <rFont val="Tahoma"/>
            <family val="2"/>
          </rPr>
          <t>Ekane:mineral water in Djoum</t>
        </r>
        <r>
          <rPr>
            <sz val="9"/>
            <rFont val="Tahoma"/>
            <family val="2"/>
          </rPr>
          <t xml:space="preserve">
</t>
        </r>
      </text>
    </comment>
    <comment ref="C1693" authorId="1">
      <text>
        <r>
          <rPr>
            <b/>
            <sz val="9"/>
            <rFont val="Tahoma"/>
            <family val="2"/>
          </rPr>
          <t>Ekane:mineral water in Djoum</t>
        </r>
        <r>
          <rPr>
            <sz val="9"/>
            <rFont val="Tahoma"/>
            <family val="2"/>
          </rPr>
          <t xml:space="preserve">
</t>
        </r>
      </text>
    </comment>
    <comment ref="C1694" authorId="1">
      <text>
        <r>
          <rPr>
            <b/>
            <sz val="9"/>
            <rFont val="Tahoma"/>
            <family val="2"/>
          </rPr>
          <t>Ekane:mineral water in Sangmelima</t>
        </r>
        <r>
          <rPr>
            <sz val="9"/>
            <rFont val="Tahoma"/>
            <family val="2"/>
          </rPr>
          <t xml:space="preserve">
</t>
        </r>
      </text>
    </comment>
    <comment ref="C1698" authorId="2">
      <text>
        <r>
          <rPr>
            <b/>
            <sz val="9"/>
            <rFont val="Tahoma"/>
            <family val="2"/>
          </rPr>
          <t>AIME:photocopy of two copies of the ostriches case</t>
        </r>
        <r>
          <rPr>
            <sz val="9"/>
            <rFont val="Tahoma"/>
            <family val="2"/>
          </rPr>
          <t xml:space="preserve">
</t>
        </r>
      </text>
    </comment>
    <comment ref="C1699" authorId="2">
      <text>
        <r>
          <rPr>
            <b/>
            <sz val="9"/>
            <rFont val="Tahoma"/>
            <family val="2"/>
          </rPr>
          <t>AIME: Photocopy of the 5 copes of the PV of Nje Dieudonné and Atchoumou Prosper in Bangangte</t>
        </r>
        <r>
          <rPr>
            <sz val="9"/>
            <rFont val="Tahoma"/>
            <family val="2"/>
          </rPr>
          <t xml:space="preserve">
</t>
        </r>
      </text>
    </comment>
    <comment ref="C1700" authorId="2">
      <text>
        <r>
          <rPr>
            <b/>
            <sz val="9"/>
            <rFont val="Tahoma"/>
            <family val="2"/>
          </rPr>
          <t>AIME: printing of the PV in Bangangté</t>
        </r>
        <r>
          <rPr>
            <sz val="9"/>
            <rFont val="Tahoma"/>
            <family val="2"/>
          </rPr>
          <t xml:space="preserve">
</t>
        </r>
      </text>
    </comment>
    <comment ref="C2689" authorId="6">
      <text>
        <r>
          <rPr>
            <b/>
            <sz val="8"/>
            <rFont val="Tahoma"/>
            <family val="2"/>
          </rPr>
          <t>Alain:</t>
        </r>
        <r>
          <rPr>
            <sz val="8"/>
            <rFont val="Tahoma"/>
            <family val="2"/>
          </rPr>
          <t xml:space="preserve">
drinks offered during meeting with Me Djimi and Me Mang on ostrich case</t>
        </r>
      </text>
    </comment>
    <comment ref="C1701" authorId="5">
      <text>
        <r>
          <rPr>
            <b/>
            <sz val="9"/>
            <rFont val="Tahoma"/>
            <family val="2"/>
          </rPr>
          <t>NADEGE:</t>
        </r>
        <r>
          <rPr>
            <sz val="9"/>
            <rFont val="Tahoma"/>
            <family val="2"/>
          </rPr>
          <t xml:space="preserve">
photocopies of the budget form
25F X 80 = 2000FCFA</t>
        </r>
      </text>
    </comment>
    <comment ref="C1703" authorId="1">
      <text>
        <r>
          <rPr>
            <b/>
            <sz val="9"/>
            <rFont val="Tahoma"/>
            <family val="2"/>
          </rPr>
          <t>Ekane:photocopy of PV at 50 firs per page in Djoum for the case of Mbane simone and other</t>
        </r>
        <r>
          <rPr>
            <sz val="9"/>
            <rFont val="Tahoma"/>
            <family val="2"/>
          </rPr>
          <t xml:space="preserve">
</t>
        </r>
      </text>
    </comment>
    <comment ref="C1704" authorId="1">
      <text>
        <r>
          <rPr>
            <b/>
            <sz val="9"/>
            <rFont val="Tahoma"/>
            <family val="2"/>
          </rPr>
          <t>Ekane:printing of 11pages of Pv at 300frs per page for the case of Mbane and other</t>
        </r>
        <r>
          <rPr>
            <sz val="9"/>
            <rFont val="Tahoma"/>
            <family val="2"/>
          </rPr>
          <t xml:space="preserve">
</t>
        </r>
      </text>
    </comment>
    <comment ref="F1711" authorId="4">
      <text>
        <r>
          <rPr>
            <b/>
            <sz val="9"/>
            <rFont val="Tahoma"/>
            <family val="2"/>
          </rPr>
          <t>Ekane: Transport and logistics from Bafoussam to Dchang for the case of Dombou Célestin</t>
        </r>
        <r>
          <rPr>
            <sz val="9"/>
            <rFont val="Tahoma"/>
            <family val="2"/>
          </rPr>
          <t xml:space="preserve">
</t>
        </r>
      </text>
    </comment>
    <comment ref="F1712" authorId="4">
      <text>
        <r>
          <rPr>
            <b/>
            <sz val="9"/>
            <rFont val="Tahoma"/>
            <family val="2"/>
          </rPr>
          <t>Ekane: Transport and logistics from Bafoussam to Dchang for the case of Dombou Célestin</t>
        </r>
        <r>
          <rPr>
            <sz val="9"/>
            <rFont val="Tahoma"/>
            <family val="2"/>
          </rPr>
          <t xml:space="preserve">
</t>
        </r>
      </text>
    </comment>
    <comment ref="F1713" authorId="4">
      <text>
        <r>
          <rPr>
            <b/>
            <sz val="9"/>
            <rFont val="Tahoma"/>
            <family val="2"/>
          </rPr>
          <t>Tambe: Transport and logistics from Kumba to Mamfe for the ostrich case</t>
        </r>
        <r>
          <rPr>
            <sz val="9"/>
            <rFont val="Tahoma"/>
            <family val="2"/>
          </rPr>
          <t xml:space="preserve">
</t>
        </r>
      </text>
    </comment>
    <comment ref="F1714" authorId="4">
      <text>
        <r>
          <rPr>
            <b/>
            <sz val="9"/>
            <rFont val="Tahoma"/>
            <family val="2"/>
          </rPr>
          <t>Tambe: Transport and logistics from Kumba to Mamfe for the ostrich case</t>
        </r>
        <r>
          <rPr>
            <sz val="9"/>
            <rFont val="Tahoma"/>
            <family val="2"/>
          </rPr>
          <t xml:space="preserve">
</t>
        </r>
      </text>
    </comment>
    <comment ref="F1715" authorId="4">
      <text>
        <r>
          <rPr>
            <b/>
            <sz val="9"/>
            <rFont val="Tahoma"/>
            <family val="2"/>
          </rPr>
          <t>Djimi: Transport and logistics from Yaounde to Kribi for the case of Nsam Ekho</t>
        </r>
        <r>
          <rPr>
            <sz val="9"/>
            <rFont val="Tahoma"/>
            <family val="2"/>
          </rPr>
          <t xml:space="preserve">
</t>
        </r>
      </text>
    </comment>
    <comment ref="F1716" authorId="4">
      <text>
        <r>
          <rPr>
            <b/>
            <sz val="9"/>
            <rFont val="Tahoma"/>
            <family val="2"/>
          </rPr>
          <t>Djimi: Transport and logistics from Yaounde to Kribi for the case of Nsam Ekho</t>
        </r>
        <r>
          <rPr>
            <sz val="9"/>
            <rFont val="Tahoma"/>
            <family val="2"/>
          </rPr>
          <t xml:space="preserve">
</t>
        </r>
      </text>
    </comment>
    <comment ref="F1717" authorId="4">
      <text>
        <r>
          <rPr>
            <b/>
            <sz val="9"/>
            <rFont val="Tahoma"/>
            <family val="2"/>
          </rPr>
          <t>Djimi: Transport and logistics from Yaounde to Bertoua for the case of Mohamadou Belo</t>
        </r>
      </text>
    </comment>
    <comment ref="F1718" authorId="4">
      <text>
        <r>
          <rPr>
            <b/>
            <sz val="9"/>
            <rFont val="Tahoma"/>
            <family val="2"/>
          </rPr>
          <t>Djimi: Transport and logistics from Yaounde to Bertoua for the case of Mohamadou Belo</t>
        </r>
      </text>
    </comment>
    <comment ref="F1719" authorId="4">
      <text>
        <r>
          <rPr>
            <b/>
            <sz val="9"/>
            <rFont val="Tahoma"/>
            <family val="2"/>
          </rPr>
          <t>Djimi: Transport and logistics from Yaounde to Ebolowa for the case of Messi and Edjenguele</t>
        </r>
      </text>
    </comment>
    <comment ref="F1720" authorId="4">
      <text>
        <r>
          <rPr>
            <b/>
            <sz val="9"/>
            <rFont val="Tahoma"/>
            <family val="2"/>
          </rPr>
          <t>Djimi: Transport and logistics from Yaounde to Ebolowa for the case of Messi and Edjenguele</t>
        </r>
      </text>
    </comment>
    <comment ref="F1721" authorId="4">
      <text>
        <r>
          <rPr>
            <b/>
            <sz val="9"/>
            <rFont val="Tahoma"/>
            <family val="2"/>
          </rPr>
          <t>Djimi: Transport and logistics from Yaounde to Bertoua for the case of Guiliwou</t>
        </r>
      </text>
    </comment>
    <comment ref="F1722" authorId="4">
      <text>
        <r>
          <rPr>
            <b/>
            <sz val="9"/>
            <rFont val="Tahoma"/>
            <family val="2"/>
          </rPr>
          <t>Djimi: Transport and logistics from Yaounde to Bertoua for the case of Guiliwou</t>
        </r>
      </text>
    </comment>
    <comment ref="F1723"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24"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25" authorId="4">
      <text>
        <r>
          <rPr>
            <b/>
            <sz val="9"/>
            <rFont val="Tahoma"/>
            <family val="2"/>
          </rPr>
          <t>Djimi: Transport and logistics from Yaoude to Douala for Minfof vs Sama case</t>
        </r>
      </text>
    </comment>
    <comment ref="F1726" authorId="4">
      <text>
        <r>
          <rPr>
            <b/>
            <sz val="9"/>
            <rFont val="Tahoma"/>
            <family val="2"/>
          </rPr>
          <t>Djimi: Transport and logistics from Yaoude to Douala for Minfof vs Sama case</t>
        </r>
      </text>
    </comment>
    <comment ref="F1730" authorId="4">
      <text>
        <r>
          <rPr>
            <b/>
            <sz val="9"/>
            <rFont val="Tahoma"/>
            <family val="2"/>
          </rPr>
          <t>Ekane: Transport and logistics from Bafoussam to Dchang for the case of Dombou Célestin</t>
        </r>
        <r>
          <rPr>
            <sz val="9"/>
            <rFont val="Tahoma"/>
            <family val="2"/>
          </rPr>
          <t xml:space="preserve">
</t>
        </r>
      </text>
    </comment>
    <comment ref="F1732" authorId="4">
      <text>
        <r>
          <rPr>
            <b/>
            <sz val="9"/>
            <rFont val="Tahoma"/>
            <family val="2"/>
          </rPr>
          <t>Tambe: Transport and logistics from Kumba to Mamfe for the ostrich case</t>
        </r>
        <r>
          <rPr>
            <sz val="9"/>
            <rFont val="Tahoma"/>
            <family val="2"/>
          </rPr>
          <t xml:space="preserve">
</t>
        </r>
      </text>
    </comment>
    <comment ref="F1733" authorId="4">
      <text>
        <r>
          <rPr>
            <b/>
            <sz val="9"/>
            <rFont val="Tahoma"/>
            <family val="2"/>
          </rPr>
          <t>Tambe: Transport and logistics from Kumba to Mamfe for the ostrich case</t>
        </r>
        <r>
          <rPr>
            <sz val="9"/>
            <rFont val="Tahoma"/>
            <family val="2"/>
          </rPr>
          <t xml:space="preserve">
</t>
        </r>
      </text>
    </comment>
    <comment ref="F1734" authorId="4">
      <text>
        <r>
          <rPr>
            <b/>
            <sz val="9"/>
            <rFont val="Tahoma"/>
            <family val="2"/>
          </rPr>
          <t>Tambe: Transport and logistics from Kumba to Mamfe for the ostrich case</t>
        </r>
        <r>
          <rPr>
            <sz val="9"/>
            <rFont val="Tahoma"/>
            <family val="2"/>
          </rPr>
          <t xml:space="preserve">
</t>
        </r>
      </text>
    </comment>
    <comment ref="F1735" authorId="4">
      <text>
        <r>
          <rPr>
            <b/>
            <sz val="9"/>
            <rFont val="Tahoma"/>
            <family val="2"/>
          </rPr>
          <t>Djimi: Transport and logistics from Yaounde to Kribi for the case of Nsam Ekho</t>
        </r>
        <r>
          <rPr>
            <sz val="9"/>
            <rFont val="Tahoma"/>
            <family val="2"/>
          </rPr>
          <t xml:space="preserve">
</t>
        </r>
      </text>
    </comment>
    <comment ref="F1736" authorId="4">
      <text>
        <r>
          <rPr>
            <b/>
            <sz val="9"/>
            <rFont val="Tahoma"/>
            <family val="2"/>
          </rPr>
          <t>Djimi: Transport and logistics from Yaounde to Kribi for the case of Nsam Ekho</t>
        </r>
        <r>
          <rPr>
            <sz val="9"/>
            <rFont val="Tahoma"/>
            <family val="2"/>
          </rPr>
          <t xml:space="preserve">
</t>
        </r>
      </text>
    </comment>
    <comment ref="F1737" authorId="4">
      <text>
        <r>
          <rPr>
            <b/>
            <sz val="9"/>
            <rFont val="Tahoma"/>
            <family val="2"/>
          </rPr>
          <t>Djimi: Transport and logistics from Yaounde to Bertoua for the case of Mohamadou Belo</t>
        </r>
      </text>
    </comment>
    <comment ref="F1738" authorId="4">
      <text>
        <r>
          <rPr>
            <b/>
            <sz val="9"/>
            <rFont val="Tahoma"/>
            <family val="2"/>
          </rPr>
          <t>Djimi: Transport and logistics from Yaounde to Bertoua for the case of Mohamadou Belo</t>
        </r>
      </text>
    </comment>
    <comment ref="F1739" authorId="4">
      <text>
        <r>
          <rPr>
            <b/>
            <sz val="9"/>
            <rFont val="Tahoma"/>
            <family val="2"/>
          </rPr>
          <t>Djimi: Transport and logistics from Yaounde to Ebolowa for the case of Messi and Edjenguele</t>
        </r>
      </text>
    </comment>
    <comment ref="F1740" authorId="4">
      <text>
        <r>
          <rPr>
            <b/>
            <sz val="9"/>
            <rFont val="Tahoma"/>
            <family val="2"/>
          </rPr>
          <t>Djimi: Transport and logistics from Yaounde to Ebolowa for the case of Messi and Edjenguele</t>
        </r>
      </text>
    </comment>
    <comment ref="F1741" authorId="4">
      <text>
        <r>
          <rPr>
            <b/>
            <sz val="9"/>
            <rFont val="Tahoma"/>
            <family val="2"/>
          </rPr>
          <t>Djimi: Transport and logistics from Yaounde to Bertoua for the case of Guiliwou</t>
        </r>
      </text>
    </comment>
    <comment ref="F1742" authorId="4">
      <text>
        <r>
          <rPr>
            <b/>
            <sz val="9"/>
            <rFont val="Tahoma"/>
            <family val="2"/>
          </rPr>
          <t>Djimi: Transport and logistics from Yaounde to Bertoua for the case of Guiliwou</t>
        </r>
      </text>
    </comment>
    <comment ref="F1743"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44"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45" authorId="4">
      <text>
        <r>
          <rPr>
            <b/>
            <sz val="9"/>
            <rFont val="Tahoma"/>
            <family val="2"/>
          </rPr>
          <t>Djimi: Transport and logistics from Yaoude to Douala for Minfof vs parrot dealer case</t>
        </r>
      </text>
    </comment>
    <comment ref="F1746" authorId="4">
      <text>
        <r>
          <rPr>
            <b/>
            <sz val="9"/>
            <rFont val="Tahoma"/>
            <family val="2"/>
          </rPr>
          <t>Djimi: Transport and logistics from Yaoude to Douala for Minfof vs parrot dealer case</t>
        </r>
      </text>
    </comment>
    <comment ref="F1750" authorId="4">
      <text>
        <r>
          <rPr>
            <b/>
            <sz val="9"/>
            <rFont val="Tahoma"/>
            <family val="2"/>
          </rPr>
          <t>Tambe: Transport and logistics from Kumba to Mamfe for the ostrich case</t>
        </r>
        <r>
          <rPr>
            <sz val="9"/>
            <rFont val="Tahoma"/>
            <family val="2"/>
          </rPr>
          <t xml:space="preserve">
</t>
        </r>
      </text>
    </comment>
    <comment ref="F1751" authorId="4">
      <text>
        <r>
          <rPr>
            <b/>
            <sz val="9"/>
            <rFont val="Tahoma"/>
            <family val="2"/>
          </rPr>
          <t>Tambe: Transport and logistics from Kumba to Mamfe for the ostrich case</t>
        </r>
        <r>
          <rPr>
            <sz val="9"/>
            <rFont val="Tahoma"/>
            <family val="2"/>
          </rPr>
          <t xml:space="preserve">
</t>
        </r>
      </text>
    </comment>
    <comment ref="F1752" authorId="4">
      <text>
        <r>
          <rPr>
            <b/>
            <sz val="9"/>
            <rFont val="Tahoma"/>
            <family val="2"/>
          </rPr>
          <t>Djimi: Transport and logistics from Yaounde to Kribi for the case of Nsam Ekho</t>
        </r>
        <r>
          <rPr>
            <sz val="9"/>
            <rFont val="Tahoma"/>
            <family val="2"/>
          </rPr>
          <t xml:space="preserve">
</t>
        </r>
      </text>
    </comment>
    <comment ref="F1753" authorId="4">
      <text>
        <r>
          <rPr>
            <b/>
            <sz val="9"/>
            <rFont val="Tahoma"/>
            <family val="2"/>
          </rPr>
          <t>Djimi: Transport and logistics from Yaounde to Bertoua for the case of Mohamadou Belo</t>
        </r>
      </text>
    </comment>
    <comment ref="F1754" authorId="4">
      <text>
        <r>
          <rPr>
            <b/>
            <sz val="9"/>
            <rFont val="Tahoma"/>
            <family val="2"/>
          </rPr>
          <t>Djimi: Transport and logistics from Yaounde to Ebolowa for the case of Messi and Edjenguele</t>
        </r>
      </text>
    </comment>
    <comment ref="F1755" authorId="4">
      <text>
        <r>
          <rPr>
            <b/>
            <sz val="9"/>
            <rFont val="Tahoma"/>
            <family val="2"/>
          </rPr>
          <t>Djimi: Transport and logistics from Yaounde to Bertoua for the case of Guiliwou</t>
        </r>
      </text>
    </comment>
    <comment ref="F1756"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57" authorId="4">
      <text>
        <r>
          <rPr>
            <b/>
            <sz val="9"/>
            <rFont val="Tahoma"/>
            <family val="2"/>
          </rPr>
          <t>Djimi: Transport and logistics from Yaoude to Douala for Minfof vs Sama case</t>
        </r>
      </text>
    </comment>
    <comment ref="F1761" authorId="4">
      <text>
        <r>
          <rPr>
            <b/>
            <sz val="9"/>
            <rFont val="Tahoma"/>
            <family val="2"/>
          </rPr>
          <t>Ekane: Transport and logistics from Bafoussam to Dchang for the case of Dombou Célestin</t>
        </r>
        <r>
          <rPr>
            <sz val="9"/>
            <rFont val="Tahoma"/>
            <family val="2"/>
          </rPr>
          <t xml:space="preserve">
</t>
        </r>
      </text>
    </comment>
    <comment ref="F1762" authorId="4">
      <text>
        <r>
          <rPr>
            <b/>
            <sz val="9"/>
            <rFont val="Tahoma"/>
            <family val="2"/>
          </rPr>
          <t>Tambe: Transport and logistics from Kumba to Mamfe for the ostrich case</t>
        </r>
        <r>
          <rPr>
            <sz val="9"/>
            <rFont val="Tahoma"/>
            <family val="2"/>
          </rPr>
          <t xml:space="preserve">
</t>
        </r>
      </text>
    </comment>
    <comment ref="F1763" authorId="4">
      <text>
        <r>
          <rPr>
            <b/>
            <sz val="9"/>
            <rFont val="Tahoma"/>
            <family val="2"/>
          </rPr>
          <t>Tambe: Transport and logistics from Kumba to Mamfe for the ostrich case</t>
        </r>
        <r>
          <rPr>
            <sz val="9"/>
            <rFont val="Tahoma"/>
            <family val="2"/>
          </rPr>
          <t xml:space="preserve">
</t>
        </r>
      </text>
    </comment>
    <comment ref="F1764" authorId="4">
      <text>
        <r>
          <rPr>
            <b/>
            <sz val="9"/>
            <rFont val="Tahoma"/>
            <family val="2"/>
          </rPr>
          <t>Tambe: Transport and logistics from Kumba to Mamfe for the ostrich case</t>
        </r>
        <r>
          <rPr>
            <sz val="9"/>
            <rFont val="Tahoma"/>
            <family val="2"/>
          </rPr>
          <t xml:space="preserve">
</t>
        </r>
      </text>
    </comment>
    <comment ref="F1765" authorId="4">
      <text>
        <r>
          <rPr>
            <b/>
            <sz val="9"/>
            <rFont val="Tahoma"/>
            <family val="2"/>
          </rPr>
          <t>Djimi: Transport and logistics from Yaounde to Kribi for the case of Nsam Ekho</t>
        </r>
        <r>
          <rPr>
            <sz val="9"/>
            <rFont val="Tahoma"/>
            <family val="2"/>
          </rPr>
          <t xml:space="preserve">
</t>
        </r>
      </text>
    </comment>
    <comment ref="F1766" authorId="4">
      <text>
        <r>
          <rPr>
            <b/>
            <sz val="9"/>
            <rFont val="Tahoma"/>
            <family val="2"/>
          </rPr>
          <t>Djimi: Transport and logistics from Yaounde to Kribi for the case of Nsam Ekho</t>
        </r>
        <r>
          <rPr>
            <sz val="9"/>
            <rFont val="Tahoma"/>
            <family val="2"/>
          </rPr>
          <t xml:space="preserve">
</t>
        </r>
      </text>
    </comment>
    <comment ref="F1767" authorId="4">
      <text>
        <r>
          <rPr>
            <b/>
            <sz val="9"/>
            <rFont val="Tahoma"/>
            <family val="2"/>
          </rPr>
          <t>Djimi: Transport and logistics from Yaounde to Bertoua for the case of Mohamadou Belo</t>
        </r>
      </text>
    </comment>
    <comment ref="F1768" authorId="4">
      <text>
        <r>
          <rPr>
            <b/>
            <sz val="9"/>
            <rFont val="Tahoma"/>
            <family val="2"/>
          </rPr>
          <t>Djimi: Transport and logistics from Yaounde to Bertoua for the case of Mohamadou Belo</t>
        </r>
      </text>
    </comment>
    <comment ref="F1769" authorId="4">
      <text>
        <r>
          <rPr>
            <b/>
            <sz val="9"/>
            <rFont val="Tahoma"/>
            <family val="2"/>
          </rPr>
          <t>Djimi: Transport and logistics from Yaounde to Ebolowa for the case of Messi and Edjenguele</t>
        </r>
      </text>
    </comment>
    <comment ref="F1770" authorId="4">
      <text>
        <r>
          <rPr>
            <b/>
            <sz val="9"/>
            <rFont val="Tahoma"/>
            <family val="2"/>
          </rPr>
          <t>Djimi: Transport and logistics from Yaounde to Ebolowa for the case of Messi and Edjenguele</t>
        </r>
      </text>
    </comment>
    <comment ref="F1771" authorId="4">
      <text>
        <r>
          <rPr>
            <b/>
            <sz val="9"/>
            <rFont val="Tahoma"/>
            <family val="2"/>
          </rPr>
          <t>Djimi: Transport and logistics from Yaounde to Bertoua for the case of Guiliwou</t>
        </r>
      </text>
    </comment>
    <comment ref="F1772" authorId="4">
      <text>
        <r>
          <rPr>
            <b/>
            <sz val="9"/>
            <rFont val="Tahoma"/>
            <family val="2"/>
          </rPr>
          <t>Djimi: Transport and logistics from Yaounde to Bertoua for the case of Guiliwou</t>
        </r>
      </text>
    </comment>
    <comment ref="F1773"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74" authorId="4">
      <text>
        <r>
          <rPr>
            <b/>
            <sz val="9"/>
            <rFont val="Tahoma"/>
            <family val="2"/>
          </rPr>
          <t xml:space="preserve">Djimi: Transport and logistics for the collaborator of Me Djimi from Yde to Abong-Mbang for the case of Sanang </t>
        </r>
        <r>
          <rPr>
            <sz val="9"/>
            <rFont val="Tahoma"/>
            <family val="2"/>
          </rPr>
          <t xml:space="preserve">
</t>
        </r>
      </text>
    </comment>
    <comment ref="F1775" authorId="4">
      <text>
        <r>
          <rPr>
            <b/>
            <sz val="9"/>
            <rFont val="Tahoma"/>
            <family val="2"/>
          </rPr>
          <t>Djimi: Transport and logistics from Yaoude to Douala for Minfof vs Sama case</t>
        </r>
      </text>
    </comment>
    <comment ref="F1776" authorId="4">
      <text>
        <r>
          <rPr>
            <b/>
            <sz val="9"/>
            <rFont val="Tahoma"/>
            <family val="2"/>
          </rPr>
          <t>Djimi: Transport and logistics from Yaoude to Douala for Minfof vs Sama case</t>
        </r>
      </text>
    </comment>
    <comment ref="C1780" authorId="2">
      <text>
        <r>
          <rPr>
            <b/>
            <sz val="9"/>
            <rFont val="Tahoma"/>
            <family val="2"/>
          </rPr>
          <t>AIME:Professional fees for the case of Sama Vs Ofir</t>
        </r>
        <r>
          <rPr>
            <sz val="9"/>
            <rFont val="Tahoma"/>
            <family val="2"/>
          </rPr>
          <t xml:space="preserve">
</t>
        </r>
      </text>
    </comment>
    <comment ref="C1790" authorId="0">
      <text>
        <r>
          <rPr>
            <b/>
            <sz val="9"/>
            <rFont val="Tahoma"/>
            <family val="0"/>
          </rPr>
          <t>LAGA:</t>
        </r>
        <r>
          <rPr>
            <sz val="9"/>
            <rFont val="Tahoma"/>
            <family val="0"/>
          </rPr>
          <t xml:space="preserve">
bonus for Yaounde operation</t>
        </r>
      </text>
    </comment>
    <comment ref="C1791" authorId="0">
      <text>
        <r>
          <rPr>
            <b/>
            <sz val="9"/>
            <rFont val="Tahoma"/>
            <family val="0"/>
          </rPr>
          <t>LAGA:</t>
        </r>
        <r>
          <rPr>
            <sz val="9"/>
            <rFont val="Tahoma"/>
            <family val="0"/>
          </rPr>
          <t xml:space="preserve">
bonus Sudan wildlife law</t>
        </r>
      </text>
    </comment>
    <comment ref="C1820" authorId="0">
      <text>
        <r>
          <rPr>
            <b/>
            <sz val="8"/>
            <rFont val="Tahoma"/>
            <family val="0"/>
          </rPr>
          <t>Eric: Internet credit for internet connection in the absence or during slow internet connections in office and out of office for LAGA works.</t>
        </r>
        <r>
          <rPr>
            <sz val="8"/>
            <rFont val="Tahoma"/>
            <family val="0"/>
          </rPr>
          <t xml:space="preserve">
</t>
        </r>
      </text>
    </comment>
    <comment ref="C1835" authorId="0">
      <text>
        <r>
          <rPr>
            <b/>
            <sz val="8"/>
            <rFont val="Tahoma"/>
            <family val="0"/>
          </rPr>
          <t>Anna: making more calls to journalist.</t>
        </r>
        <r>
          <rPr>
            <sz val="8"/>
            <rFont val="Tahoma"/>
            <family val="0"/>
          </rPr>
          <t xml:space="preserve">
</t>
        </r>
      </text>
    </comment>
    <comment ref="C1845" authorId="0">
      <text>
        <r>
          <rPr>
            <b/>
            <sz val="8"/>
            <rFont val="Tahoma"/>
            <family val="0"/>
          </rPr>
          <t>Anna: Internet credit for internet connection in the absence or during slow internet connections in office and out of office for LAGA works.</t>
        </r>
        <r>
          <rPr>
            <sz val="8"/>
            <rFont val="Tahoma"/>
            <family val="0"/>
          </rPr>
          <t xml:space="preserve">
</t>
        </r>
      </text>
    </comment>
    <comment ref="C1858" authorId="7">
      <text>
        <r>
          <rPr>
            <b/>
            <sz val="8"/>
            <rFont val="Tahoma"/>
            <family val="0"/>
          </rPr>
          <t>eric: regional news letter and general work due to slow  internet network in the office.</t>
        </r>
        <r>
          <rPr>
            <sz val="8"/>
            <rFont val="Tahoma"/>
            <family val="0"/>
          </rPr>
          <t xml:space="preserve">
</t>
        </r>
      </text>
    </comment>
    <comment ref="C1859" authorId="7">
      <text>
        <r>
          <rPr>
            <b/>
            <sz val="8"/>
            <rFont val="Tahoma"/>
            <family val="0"/>
          </rPr>
          <t>eric: regional news letter and general work in the absent of internet network in the office</t>
        </r>
        <r>
          <rPr>
            <sz val="8"/>
            <rFont val="Tahoma"/>
            <family val="0"/>
          </rPr>
          <t xml:space="preserve">
</t>
        </r>
      </text>
    </comment>
    <comment ref="C1917" authorId="7">
      <text>
        <r>
          <rPr>
            <b/>
            <sz val="8"/>
            <rFont val="Tahoma"/>
            <family val="0"/>
          </rPr>
          <t>user:</t>
        </r>
        <r>
          <rPr>
            <sz val="8"/>
            <rFont val="Tahoma"/>
            <family val="0"/>
          </rPr>
          <t xml:space="preserve">
caricature</t>
        </r>
      </text>
    </comment>
    <comment ref="C1963" authorId="7">
      <text>
        <r>
          <rPr>
            <b/>
            <sz val="8"/>
            <rFont val="Tahoma"/>
            <family val="0"/>
          </rPr>
          <t>eric: hello Cameroon</t>
        </r>
        <r>
          <rPr>
            <sz val="8"/>
            <rFont val="Tahoma"/>
            <family val="0"/>
          </rPr>
          <t xml:space="preserve">
</t>
        </r>
      </text>
    </comment>
    <comment ref="C1964" authorId="7">
      <text>
        <r>
          <rPr>
            <b/>
            <sz val="8"/>
            <rFont val="Tahoma"/>
            <family val="0"/>
          </rPr>
          <t>eric:</t>
        </r>
        <r>
          <rPr>
            <sz val="8"/>
            <rFont val="Tahoma"/>
            <family val="0"/>
          </rPr>
          <t xml:space="preserve">
regional news</t>
        </r>
      </text>
    </comment>
    <comment ref="C1965" authorId="7">
      <text>
        <r>
          <rPr>
            <b/>
            <sz val="8"/>
            <rFont val="Tahoma"/>
            <family val="0"/>
          </rPr>
          <t>eric: journal des faits divers.</t>
        </r>
        <r>
          <rPr>
            <sz val="8"/>
            <rFont val="Tahoma"/>
            <family val="0"/>
          </rPr>
          <t xml:space="preserve">
</t>
        </r>
      </text>
    </comment>
    <comment ref="C1970" authorId="7">
      <text>
        <r>
          <rPr>
            <b/>
            <sz val="8"/>
            <rFont val="Tahoma"/>
            <family val="0"/>
          </rPr>
          <t>anna: for certificate of commendation for che.</t>
        </r>
        <r>
          <rPr>
            <sz val="8"/>
            <rFont val="Tahoma"/>
            <family val="0"/>
          </rPr>
          <t xml:space="preserve">
</t>
        </r>
      </text>
    </comment>
    <comment ref="C1971" authorId="7">
      <text>
        <r>
          <rPr>
            <b/>
            <sz val="8"/>
            <rFont val="Tahoma"/>
            <family val="0"/>
          </rPr>
          <t>anna: photo frame for award.</t>
        </r>
        <r>
          <rPr>
            <sz val="8"/>
            <rFont val="Tahoma"/>
            <family val="0"/>
          </rPr>
          <t xml:space="preserve">
</t>
        </r>
      </text>
    </comment>
    <comment ref="C1972" authorId="7">
      <text>
        <r>
          <rPr>
            <b/>
            <sz val="8"/>
            <rFont val="Tahoma"/>
            <family val="0"/>
          </rPr>
          <t>anna: purchase of DVD cases for DVD archives - photo archives and footages for international broadcast.</t>
        </r>
        <r>
          <rPr>
            <sz val="8"/>
            <rFont val="Tahoma"/>
            <family val="0"/>
          </rPr>
          <t xml:space="preserve">
</t>
        </r>
      </text>
    </comment>
    <comment ref="C1973" authorId="7">
      <text>
        <r>
          <rPr>
            <b/>
            <sz val="8"/>
            <rFont val="Tahoma"/>
            <family val="0"/>
          </rPr>
          <t>anna: purchase and color printing of 5 cardboard paper for the complementary cards of eric and alain.</t>
        </r>
        <r>
          <rPr>
            <sz val="8"/>
            <rFont val="Tahoma"/>
            <family val="0"/>
          </rPr>
          <t xml:space="preserve">
</t>
        </r>
      </text>
    </comment>
    <comment ref="C1975" authorId="7">
      <text>
        <r>
          <rPr>
            <b/>
            <sz val="8"/>
            <rFont val="Tahoma"/>
            <family val="0"/>
          </rPr>
          <t>anna: cardboard paper for the printing of certificate of commendation to staff.</t>
        </r>
        <r>
          <rPr>
            <sz val="8"/>
            <rFont val="Tahoma"/>
            <family val="0"/>
          </rPr>
          <t xml:space="preserve">
</t>
        </r>
      </text>
    </comment>
    <comment ref="C1977" authorId="7">
      <text>
        <r>
          <rPr>
            <b/>
            <sz val="8"/>
            <rFont val="Tahoma"/>
            <family val="0"/>
          </rPr>
          <t>anna: photocopy of newspaper and press release for filing.</t>
        </r>
        <r>
          <rPr>
            <sz val="8"/>
            <rFont val="Tahoma"/>
            <family val="0"/>
          </rPr>
          <t xml:space="preserve">
</t>
        </r>
      </text>
    </comment>
    <comment ref="C1978" authorId="8">
      <text>
        <r>
          <rPr>
            <b/>
            <sz val="9"/>
            <rFont val="Tahoma"/>
            <family val="2"/>
          </rPr>
          <t>Eric: For printing of complimentary cards</t>
        </r>
      </text>
    </comment>
    <comment ref="C1979" authorId="8">
      <text>
        <r>
          <rPr>
            <b/>
            <sz val="9"/>
            <rFont val="Tahoma"/>
            <family val="2"/>
          </rPr>
          <t>Eric: Printing of complimentary cards</t>
        </r>
        <r>
          <rPr>
            <sz val="9"/>
            <rFont val="Tahoma"/>
            <family val="2"/>
          </rPr>
          <t xml:space="preserve">
</t>
        </r>
      </text>
    </comment>
    <comment ref="C1980" authorId="7">
      <text>
        <r>
          <rPr>
            <b/>
            <sz val="8"/>
            <rFont val="Tahoma"/>
            <family val="0"/>
          </rPr>
          <t>eric: office use - editing and shooting</t>
        </r>
      </text>
    </comment>
    <comment ref="C1981" authorId="7">
      <text>
        <r>
          <rPr>
            <b/>
            <sz val="8"/>
            <rFont val="Tahoma"/>
            <family val="0"/>
          </rPr>
          <t>eric: additional purchase of mini dv cassette for office use - editing and shooting due to over production.</t>
        </r>
        <r>
          <rPr>
            <sz val="8"/>
            <rFont val="Tahoma"/>
            <family val="0"/>
          </rPr>
          <t xml:space="preserve">
</t>
        </r>
      </text>
    </comment>
    <comment ref="C1982" authorId="7">
      <text>
        <r>
          <rPr>
            <b/>
            <sz val="8"/>
            <rFont val="Tahoma"/>
            <family val="0"/>
          </rPr>
          <t>eric: for office use</t>
        </r>
        <r>
          <rPr>
            <sz val="8"/>
            <rFont val="Tahoma"/>
            <family val="0"/>
          </rPr>
          <t xml:space="preserve">
</t>
        </r>
      </text>
    </comment>
    <comment ref="C1988" authorId="7">
      <text>
        <r>
          <rPr>
            <b/>
            <sz val="8"/>
            <rFont val="Tahoma"/>
            <family val="0"/>
          </rPr>
          <t>anna: weekly review of newspaper in the office:
x2 Cameroon tribune =800
x2 mutation =800
x2 le jour =800</t>
        </r>
        <r>
          <rPr>
            <sz val="8"/>
            <rFont val="Tahoma"/>
            <family val="0"/>
          </rPr>
          <t xml:space="preserve">
x1 the post =400
total =2800</t>
        </r>
      </text>
    </comment>
    <comment ref="C1989" authorId="7">
      <text>
        <r>
          <rPr>
            <b/>
            <sz val="8"/>
            <rFont val="Tahoma"/>
            <family val="0"/>
          </rPr>
          <t xml:space="preserve">anna: weekly review of newspaper:
x5 Cameroon tribune =2000
x5 mutation =2000
x5 le jour =2000
x2 the post =2000
newspaper for media organic system:
x1 reperes =400
x1 popoli =400
Total =7600frs
 </t>
        </r>
        <r>
          <rPr>
            <sz val="8"/>
            <rFont val="Tahoma"/>
            <family val="0"/>
          </rPr>
          <t xml:space="preserve">
</t>
        </r>
      </text>
    </comment>
    <comment ref="C1990" authorId="7">
      <text>
        <r>
          <rPr>
            <b/>
            <sz val="8"/>
            <rFont val="Tahoma"/>
            <family val="0"/>
          </rPr>
          <t>anna: weekly review of newspaper in the office:
x5 Cameroon tribune =2000
x5 mutation =2000
x5 le jour =2000
x2 the post =2000</t>
        </r>
        <r>
          <rPr>
            <sz val="8"/>
            <rFont val="Tahoma"/>
            <family val="0"/>
          </rPr>
          <t xml:space="preserve">
total =6800</t>
        </r>
      </text>
    </comment>
    <comment ref="C1991" authorId="7">
      <text>
        <r>
          <rPr>
            <b/>
            <sz val="8"/>
            <rFont val="Tahoma"/>
            <family val="0"/>
          </rPr>
          <t xml:space="preserve">anna: weekly review of newspaper:
x5 Cameroon tribune =2000
x5 mutation =2000
x5 le jour =2000
x2 the post =2000
newspaper for media organic system:
x1 reperes =400
x1 popoli =400
Total =7600frs
 </t>
        </r>
        <r>
          <rPr>
            <sz val="8"/>
            <rFont val="Tahoma"/>
            <family val="0"/>
          </rPr>
          <t xml:space="preserve">
</t>
        </r>
      </text>
    </comment>
    <comment ref="C1992" authorId="7">
      <text>
        <r>
          <rPr>
            <b/>
            <sz val="8"/>
            <rFont val="Tahoma"/>
            <family val="0"/>
          </rPr>
          <t>anna: weekly review of newspaper in the office:
x5 Cameroon tribune =2000
x5 mutation =2000
x5 le jour =2000
x2 the post =2000</t>
        </r>
        <r>
          <rPr>
            <sz val="8"/>
            <rFont val="Tahoma"/>
            <family val="0"/>
          </rPr>
          <t xml:space="preserve">
total =6800</t>
        </r>
      </text>
    </comment>
    <comment ref="C1322" authorId="0">
      <text>
        <r>
          <rPr>
            <b/>
            <sz val="8"/>
            <rFont val="Tahoma"/>
            <family val="0"/>
          </rPr>
          <t>i77: Bonus to tassa David, element for participating in Tonga operations.</t>
        </r>
        <r>
          <rPr>
            <sz val="8"/>
            <rFont val="Tahoma"/>
            <family val="0"/>
          </rPr>
          <t xml:space="preserve">
</t>
        </r>
      </text>
    </comment>
    <comment ref="C1323" authorId="0">
      <text>
        <r>
          <rPr>
            <b/>
            <sz val="8"/>
            <rFont val="Tahoma"/>
            <family val="0"/>
          </rPr>
          <t>i77: Bonus to Djoumessi Pierre, element for participating in Tonga operations.</t>
        </r>
        <r>
          <rPr>
            <sz val="8"/>
            <rFont val="Tahoma"/>
            <family val="0"/>
          </rPr>
          <t xml:space="preserve">
</t>
        </r>
      </text>
    </comment>
    <comment ref="C1324" authorId="0">
      <text>
        <r>
          <rPr>
            <b/>
            <sz val="8"/>
            <rFont val="Tahoma"/>
            <family val="0"/>
          </rPr>
          <t>i77: Bonus to Yogo Joseph, element for participating in Tonga operations.</t>
        </r>
        <r>
          <rPr>
            <sz val="8"/>
            <rFont val="Tahoma"/>
            <family val="0"/>
          </rPr>
          <t xml:space="preserve">
</t>
        </r>
      </text>
    </comment>
    <comment ref="C1325" authorId="0">
      <text>
        <r>
          <rPr>
            <b/>
            <sz val="8"/>
            <rFont val="Tahoma"/>
            <family val="0"/>
          </rPr>
          <t>i77: Bonus to zambo Charles, element for participating in Tonga operations.</t>
        </r>
        <r>
          <rPr>
            <sz val="8"/>
            <rFont val="Tahoma"/>
            <family val="0"/>
          </rPr>
          <t xml:space="preserve">
</t>
        </r>
      </text>
    </comment>
    <comment ref="C1326" authorId="0">
      <text>
        <r>
          <rPr>
            <b/>
            <sz val="8"/>
            <rFont val="Tahoma"/>
            <family val="0"/>
          </rPr>
          <t>i77: Bonus to ndappe , undercover  for participating in Tonga operations.</t>
        </r>
        <r>
          <rPr>
            <sz val="8"/>
            <rFont val="Tahoma"/>
            <family val="0"/>
          </rPr>
          <t xml:space="preserve">
</t>
        </r>
      </text>
    </comment>
    <comment ref="C1297" authorId="0">
      <text>
        <r>
          <rPr>
            <b/>
            <sz val="8"/>
            <rFont val="Tahoma"/>
            <family val="0"/>
          </rPr>
          <t>i13: two days external assistance in Tonga.</t>
        </r>
        <r>
          <rPr>
            <sz val="8"/>
            <rFont val="Tahoma"/>
            <family val="0"/>
          </rPr>
          <t xml:space="preserve">
</t>
        </r>
      </text>
    </comment>
    <comment ref="C1335" authorId="0">
      <text>
        <r>
          <rPr>
            <b/>
            <sz val="9"/>
            <rFont val="Tahoma"/>
            <family val="0"/>
          </rPr>
          <t>LAGA:</t>
        </r>
        <r>
          <rPr>
            <sz val="9"/>
            <rFont val="Tahoma"/>
            <family val="0"/>
          </rPr>
          <t xml:space="preserve">
did not do any work in September and October</t>
        </r>
      </text>
    </comment>
    <comment ref="F1731" authorId="4">
      <text>
        <r>
          <rPr>
            <b/>
            <sz val="9"/>
            <rFont val="Tahoma"/>
            <family val="2"/>
          </rPr>
          <t>Ekane: Transport and logistics from Bafoussam to Dchang for the case of Dombou Célestin</t>
        </r>
        <r>
          <rPr>
            <sz val="9"/>
            <rFont val="Tahoma"/>
            <family val="2"/>
          </rPr>
          <t xml:space="preserve">
</t>
        </r>
      </text>
    </comment>
    <comment ref="C1456" authorId="0">
      <text>
        <r>
          <rPr>
            <b/>
            <sz val="8"/>
            <rFont val="Tahoma"/>
            <family val="0"/>
          </rPr>
          <t>Aime: By calando informed Arrey.</t>
        </r>
        <r>
          <rPr>
            <sz val="8"/>
            <rFont val="Tahoma"/>
            <family val="0"/>
          </rPr>
          <t xml:space="preserve">
</t>
        </r>
      </text>
    </comment>
    <comment ref="C1291" authorId="2">
      <text>
        <r>
          <rPr>
            <b/>
            <sz val="9"/>
            <rFont val="Tahoma"/>
            <family val="2"/>
          </rPr>
          <t xml:space="preserve">Eric: Bonus to kwakouem for participating in Tonga operations.
</t>
        </r>
        <r>
          <rPr>
            <sz val="9"/>
            <rFont val="Tahoma"/>
            <family val="2"/>
          </rPr>
          <t xml:space="preserve">
</t>
        </r>
      </text>
    </comment>
    <comment ref="C1292" authorId="2">
      <text>
        <r>
          <rPr>
            <b/>
            <sz val="9"/>
            <rFont val="Tahoma"/>
            <family val="2"/>
          </rPr>
          <t xml:space="preserve">Eric: Bonus to Nkamchoum for participating in Tonga operations.
</t>
        </r>
        <r>
          <rPr>
            <sz val="9"/>
            <rFont val="Tahoma"/>
            <family val="2"/>
          </rPr>
          <t xml:space="preserve">
</t>
        </r>
      </text>
    </comment>
    <comment ref="C2016" authorId="0">
      <text>
        <r>
          <rPr>
            <b/>
            <sz val="8"/>
            <rFont val="Tahoma"/>
            <family val="0"/>
          </rPr>
          <t>Arrey: called Adelphe in Congo</t>
        </r>
        <r>
          <rPr>
            <sz val="8"/>
            <rFont val="Tahoma"/>
            <family val="0"/>
          </rPr>
          <t xml:space="preserve">
</t>
        </r>
      </text>
    </comment>
    <comment ref="C2017" authorId="0">
      <text>
        <r>
          <rPr>
            <b/>
            <sz val="8"/>
            <rFont val="Tahoma"/>
            <family val="0"/>
          </rPr>
          <t>Ofir: called Congo.</t>
        </r>
        <r>
          <rPr>
            <sz val="8"/>
            <rFont val="Tahoma"/>
            <family val="0"/>
          </rPr>
          <t xml:space="preserve">
</t>
        </r>
      </text>
    </comment>
    <comment ref="F2017" authorId="0">
      <text>
        <r>
          <rPr>
            <b/>
            <sz val="8"/>
            <rFont val="Tahoma"/>
            <family val="0"/>
          </rPr>
          <t>ofir: credit was transferred from a call box due to the emergency and the absence of credit card.</t>
        </r>
        <r>
          <rPr>
            <sz val="8"/>
            <rFont val="Tahoma"/>
            <family val="0"/>
          </rPr>
          <t xml:space="preserve">
</t>
        </r>
      </text>
    </comment>
    <comment ref="C2026" authorId="0">
      <text>
        <r>
          <rPr>
            <b/>
            <sz val="8"/>
            <rFont val="Tahoma"/>
            <family val="0"/>
          </rPr>
          <t>Ofir: called Gabon</t>
        </r>
        <r>
          <rPr>
            <sz val="8"/>
            <rFont val="Tahoma"/>
            <family val="0"/>
          </rPr>
          <t xml:space="preserve">
</t>
        </r>
      </text>
    </comment>
    <comment ref="C2027" authorId="0">
      <text>
        <r>
          <rPr>
            <b/>
            <sz val="8"/>
            <rFont val="Tahoma"/>
            <family val="0"/>
          </rPr>
          <t>OFIR: CALLED GABON</t>
        </r>
        <r>
          <rPr>
            <sz val="8"/>
            <rFont val="Tahoma"/>
            <family val="0"/>
          </rPr>
          <t xml:space="preserve">
</t>
        </r>
      </text>
    </comment>
    <comment ref="C2055" authorId="0">
      <text>
        <r>
          <rPr>
            <b/>
            <sz val="8"/>
            <rFont val="Tahoma"/>
            <family val="0"/>
          </rPr>
          <t>ofir: called Thailand</t>
        </r>
        <r>
          <rPr>
            <sz val="8"/>
            <rFont val="Tahoma"/>
            <family val="0"/>
          </rPr>
          <t xml:space="preserve">
</t>
        </r>
      </text>
    </comment>
    <comment ref="F2055" authorId="0">
      <text>
        <r>
          <rPr>
            <b/>
            <sz val="8"/>
            <rFont val="Tahoma"/>
            <family val="0"/>
          </rPr>
          <t>LAGA: credit was transferred from a call box no credit card receipt.</t>
        </r>
        <r>
          <rPr>
            <sz val="8"/>
            <rFont val="Tahoma"/>
            <family val="0"/>
          </rPr>
          <t xml:space="preserve">
</t>
        </r>
      </text>
    </comment>
    <comment ref="C2036" authorId="0">
      <text>
        <r>
          <rPr>
            <b/>
            <sz val="8"/>
            <rFont val="Tahoma"/>
            <family val="0"/>
          </rPr>
          <t>Ofir :  called guinea</t>
        </r>
        <r>
          <rPr>
            <sz val="8"/>
            <rFont val="Tahoma"/>
            <family val="0"/>
          </rPr>
          <t xml:space="preserve">
</t>
        </r>
      </text>
    </comment>
    <comment ref="C2037" authorId="0">
      <text>
        <r>
          <rPr>
            <b/>
            <sz val="8"/>
            <rFont val="Tahoma"/>
            <family val="0"/>
          </rPr>
          <t>Arrey: called guinea.</t>
        </r>
        <r>
          <rPr>
            <sz val="8"/>
            <rFont val="Tahoma"/>
            <family val="0"/>
          </rPr>
          <t xml:space="preserve">
</t>
        </r>
      </text>
    </comment>
    <comment ref="C2038" authorId="0">
      <text>
        <r>
          <rPr>
            <b/>
            <sz val="8"/>
            <rFont val="Tahoma"/>
            <family val="0"/>
          </rPr>
          <t>ofir: called guinea</t>
        </r>
        <r>
          <rPr>
            <sz val="8"/>
            <rFont val="Tahoma"/>
            <family val="0"/>
          </rPr>
          <t xml:space="preserve">
</t>
        </r>
      </text>
    </comment>
    <comment ref="C2039" authorId="0">
      <text>
        <r>
          <rPr>
            <b/>
            <sz val="8"/>
            <rFont val="Tahoma"/>
            <family val="0"/>
          </rPr>
          <t>ofir: called guinea.</t>
        </r>
        <r>
          <rPr>
            <sz val="8"/>
            <rFont val="Tahoma"/>
            <family val="0"/>
          </rPr>
          <t xml:space="preserve">
</t>
        </r>
      </text>
    </comment>
    <comment ref="C2043" authorId="0">
      <text>
        <r>
          <rPr>
            <b/>
            <sz val="8"/>
            <rFont val="Tahoma"/>
            <family val="0"/>
          </rPr>
          <t>Arrey: Air ticket for Charlotte from Conakry to Nice and back for medical evacuation due to poor health.</t>
        </r>
        <r>
          <rPr>
            <sz val="8"/>
            <rFont val="Tahoma"/>
            <family val="0"/>
          </rPr>
          <t xml:space="preserve">
</t>
        </r>
      </text>
    </comment>
    <comment ref="C2044" authorId="0">
      <text>
        <r>
          <rPr>
            <b/>
            <sz val="8"/>
            <rFont val="Tahoma"/>
            <family val="0"/>
          </rPr>
          <t>Arrey: Air ticket for niouma interpole  Guinea Conakry.</t>
        </r>
        <r>
          <rPr>
            <sz val="8"/>
            <rFont val="Tahoma"/>
            <family val="0"/>
          </rPr>
          <t xml:space="preserve">
</t>
        </r>
      </text>
    </comment>
    <comment ref="C2053" authorId="0">
      <text>
        <r>
          <rPr>
            <b/>
            <sz val="8"/>
            <rFont val="Tahoma"/>
            <family val="0"/>
          </rPr>
          <t>Arrey: called ofir in UK.</t>
        </r>
        <r>
          <rPr>
            <sz val="8"/>
            <rFont val="Tahoma"/>
            <family val="0"/>
          </rPr>
          <t xml:space="preserve">
</t>
        </r>
      </text>
    </comment>
    <comment ref="C2054" authorId="0">
      <text>
        <r>
          <rPr>
            <b/>
            <sz val="8"/>
            <rFont val="Tahoma"/>
            <family val="0"/>
          </rPr>
          <t>Ofir: called uk</t>
        </r>
        <r>
          <rPr>
            <sz val="8"/>
            <rFont val="Tahoma"/>
            <family val="0"/>
          </rPr>
          <t xml:space="preserve">
</t>
        </r>
      </text>
    </comment>
    <comment ref="C2059" authorId="0">
      <text>
        <r>
          <rPr>
            <b/>
            <sz val="8"/>
            <rFont val="Tahoma"/>
            <family val="0"/>
          </rPr>
          <t>Arrey: Air ticket for the Director from Paris-London-Paris for meetings with Born free.</t>
        </r>
        <r>
          <rPr>
            <sz val="8"/>
            <rFont val="Tahoma"/>
            <family val="0"/>
          </rPr>
          <t xml:space="preserve">
</t>
        </r>
      </text>
    </comment>
    <comment ref="B2063" authorId="9">
      <text>
        <r>
          <rPr>
            <b/>
            <sz val="8"/>
            <rFont val="Tahoma"/>
            <family val="0"/>
          </rPr>
          <t>Ofir: 50 pounds x 520=41,000cfa</t>
        </r>
        <r>
          <rPr>
            <sz val="8"/>
            <rFont val="Tahoma"/>
            <family val="0"/>
          </rPr>
          <t xml:space="preserve">
</t>
        </r>
      </text>
    </comment>
    <comment ref="C2072" authorId="0">
      <text>
        <r>
          <rPr>
            <b/>
            <sz val="8"/>
            <rFont val="Tahoma"/>
            <family val="0"/>
          </rPr>
          <t>Alain: called Chad.</t>
        </r>
        <r>
          <rPr>
            <sz val="8"/>
            <rFont val="Tahoma"/>
            <family val="0"/>
          </rPr>
          <t xml:space="preserve">
</t>
        </r>
      </text>
    </comment>
    <comment ref="C2073" authorId="0">
      <text>
        <r>
          <rPr>
            <b/>
            <sz val="8"/>
            <rFont val="Tahoma"/>
            <family val="0"/>
          </rPr>
          <t>Ania: called Chad.</t>
        </r>
        <r>
          <rPr>
            <sz val="8"/>
            <rFont val="Tahoma"/>
            <family val="0"/>
          </rPr>
          <t xml:space="preserve">
</t>
        </r>
      </text>
    </comment>
    <comment ref="C2074" authorId="0">
      <text>
        <r>
          <rPr>
            <b/>
            <sz val="8"/>
            <rFont val="Tahoma"/>
            <family val="0"/>
          </rPr>
          <t>Ania: called Chad.</t>
        </r>
        <r>
          <rPr>
            <sz val="8"/>
            <rFont val="Tahoma"/>
            <family val="0"/>
          </rPr>
          <t xml:space="preserve">
</t>
        </r>
      </text>
    </comment>
    <comment ref="C2075" authorId="0">
      <text>
        <r>
          <rPr>
            <b/>
            <sz val="8"/>
            <rFont val="Tahoma"/>
            <family val="0"/>
          </rPr>
          <t>Ania: called Chad.</t>
        </r>
        <r>
          <rPr>
            <sz val="8"/>
            <rFont val="Tahoma"/>
            <family val="0"/>
          </rPr>
          <t xml:space="preserve">
</t>
        </r>
      </text>
    </comment>
    <comment ref="C2077" authorId="0">
      <text>
        <r>
          <rPr>
            <b/>
            <sz val="8"/>
            <rFont val="Tahoma"/>
            <family val="0"/>
          </rPr>
          <t>Alain:  called Chad</t>
        </r>
        <r>
          <rPr>
            <sz val="8"/>
            <rFont val="Tahoma"/>
            <family val="0"/>
          </rPr>
          <t xml:space="preserve">
</t>
        </r>
      </text>
    </comment>
    <comment ref="F2077" authorId="0">
      <text>
        <r>
          <rPr>
            <b/>
            <sz val="8"/>
            <rFont val="Tahoma"/>
            <family val="0"/>
          </rPr>
          <t>LAGA:</t>
        </r>
        <r>
          <rPr>
            <sz val="8"/>
            <rFont val="Tahoma"/>
            <family val="0"/>
          </rPr>
          <t xml:space="preserve">
4000 credit did not had a card because of absence of cards and net work problems transfer was made from a call box</t>
        </r>
      </text>
    </comment>
    <comment ref="C2078" authorId="0">
      <text>
        <r>
          <rPr>
            <b/>
            <sz val="8"/>
            <rFont val="Tahoma"/>
            <family val="0"/>
          </rPr>
          <t>Arrey: called serge in Chad and ofir in Togo</t>
        </r>
        <r>
          <rPr>
            <sz val="8"/>
            <rFont val="Tahoma"/>
            <family val="0"/>
          </rPr>
          <t xml:space="preserve">
</t>
        </r>
      </text>
    </comment>
    <comment ref="C2112" authorId="3">
      <text>
        <r>
          <rPr>
            <b/>
            <sz val="8"/>
            <rFont val="Tahoma"/>
            <family val="2"/>
          </rPr>
          <t>ania:took moto clando</t>
        </r>
        <r>
          <rPr>
            <sz val="8"/>
            <rFont val="Tahoma"/>
            <family val="2"/>
          </rPr>
          <t xml:space="preserve">
</t>
        </r>
      </text>
    </comment>
    <comment ref="C2113" authorId="10">
      <text>
        <r>
          <rPr>
            <b/>
            <sz val="9"/>
            <rFont val="Tahoma"/>
            <family val="2"/>
          </rPr>
          <t>Ania: took clando; informed Arrey</t>
        </r>
        <r>
          <rPr>
            <sz val="9"/>
            <rFont val="Tahoma"/>
            <family val="2"/>
          </rPr>
          <t xml:space="preserve">
</t>
        </r>
      </text>
    </comment>
    <comment ref="C2114" authorId="10">
      <text>
        <r>
          <rPr>
            <b/>
            <sz val="9"/>
            <rFont val="Tahoma"/>
            <family val="2"/>
          </rPr>
          <t xml:space="preserve">Ania: took clando; informed Arrey </t>
        </r>
        <r>
          <rPr>
            <sz val="9"/>
            <rFont val="Tahoma"/>
            <family val="2"/>
          </rPr>
          <t xml:space="preserve">
</t>
        </r>
      </text>
    </comment>
    <comment ref="C2115" authorId="3">
      <text>
        <r>
          <rPr>
            <b/>
            <sz val="8"/>
            <rFont val="Tahoma"/>
            <family val="2"/>
          </rPr>
          <t>ania:took moto clando</t>
        </r>
        <r>
          <rPr>
            <sz val="8"/>
            <rFont val="Tahoma"/>
            <family val="2"/>
          </rPr>
          <t xml:space="preserve">
</t>
        </r>
      </text>
    </comment>
    <comment ref="C2200" authorId="3">
      <text>
        <r>
          <rPr>
            <b/>
            <sz val="8"/>
            <rFont val="Tahoma"/>
            <family val="2"/>
          </rPr>
          <t>Ania:printed the Gabon Accord sent by alain through E-mail</t>
        </r>
        <r>
          <rPr>
            <sz val="8"/>
            <rFont val="Tahoma"/>
            <family val="2"/>
          </rPr>
          <t xml:space="preserve">
</t>
        </r>
      </text>
    </comment>
    <comment ref="C2208" authorId="2">
      <text>
        <r>
          <rPr>
            <b/>
            <sz val="9"/>
            <rFont val="Tahoma"/>
            <family val="2"/>
          </rPr>
          <t>AIME:transport and logistics from Ndjamena to Amtiman for the case Brahim, charif and others</t>
        </r>
        <r>
          <rPr>
            <sz val="9"/>
            <rFont val="Tahoma"/>
            <family val="2"/>
          </rPr>
          <t xml:space="preserve">
</t>
        </r>
      </text>
    </comment>
    <comment ref="C2221" authorId="0">
      <text>
        <r>
          <rPr>
            <b/>
            <sz val="8"/>
            <rFont val="Tahoma"/>
            <family val="0"/>
          </rPr>
          <t>Arrey: called ofir in France</t>
        </r>
        <r>
          <rPr>
            <sz val="8"/>
            <rFont val="Tahoma"/>
            <family val="0"/>
          </rPr>
          <t xml:space="preserve">
</t>
        </r>
      </text>
    </comment>
    <comment ref="B2222" authorId="9">
      <text>
        <r>
          <rPr>
            <b/>
            <sz val="8"/>
            <rFont val="Tahoma"/>
            <family val="0"/>
          </rPr>
          <t>SIRRI:</t>
        </r>
        <r>
          <rPr>
            <sz val="8"/>
            <rFont val="Tahoma"/>
            <family val="0"/>
          </rPr>
          <t xml:space="preserve">
9.90 euro x 656=6,494cfa</t>
        </r>
      </text>
    </comment>
    <comment ref="B2223" authorId="9">
      <text>
        <r>
          <rPr>
            <b/>
            <sz val="8"/>
            <rFont val="Tahoma"/>
            <family val="0"/>
          </rPr>
          <t>SIRRI:</t>
        </r>
        <r>
          <rPr>
            <sz val="8"/>
            <rFont val="Tahoma"/>
            <family val="0"/>
          </rPr>
          <t xml:space="preserve">
10 euro x 656=6,560cfa</t>
        </r>
      </text>
    </comment>
    <comment ref="B2224" authorId="9">
      <text>
        <r>
          <rPr>
            <b/>
            <sz val="8"/>
            <rFont val="Tahoma"/>
            <family val="0"/>
          </rPr>
          <t>SIRRI:</t>
        </r>
        <r>
          <rPr>
            <sz val="8"/>
            <rFont val="Tahoma"/>
            <family val="0"/>
          </rPr>
          <t xml:space="preserve">
10 euro x 656=6,560cfa</t>
        </r>
      </text>
    </comment>
    <comment ref="C2228" authorId="9">
      <text>
        <r>
          <rPr>
            <b/>
            <sz val="8"/>
            <rFont val="Tahoma"/>
            <family val="0"/>
          </rPr>
          <t>Ofir: transport to airport</t>
        </r>
        <r>
          <rPr>
            <sz val="8"/>
            <rFont val="Tahoma"/>
            <family val="0"/>
          </rPr>
          <t xml:space="preserve">
</t>
        </r>
      </text>
    </comment>
    <comment ref="B2229" authorId="9">
      <text>
        <r>
          <rPr>
            <b/>
            <sz val="8"/>
            <rFont val="Tahoma"/>
            <family val="0"/>
          </rPr>
          <t>SIRRI:</t>
        </r>
        <r>
          <rPr>
            <sz val="8"/>
            <rFont val="Tahoma"/>
            <family val="0"/>
          </rPr>
          <t xml:space="preserve">
17.88 euro x 656=11,728cfa</t>
        </r>
      </text>
    </comment>
    <comment ref="B2230" authorId="9">
      <text>
        <r>
          <rPr>
            <b/>
            <sz val="8"/>
            <rFont val="Tahoma"/>
            <family val="0"/>
          </rPr>
          <t>Ofir:</t>
        </r>
        <r>
          <rPr>
            <sz val="8"/>
            <rFont val="Tahoma"/>
            <family val="0"/>
          </rPr>
          <t xml:space="preserve">
6.35 euro x 656=4,166cfa</t>
        </r>
      </text>
    </comment>
    <comment ref="B2231" authorId="9">
      <text>
        <r>
          <rPr>
            <b/>
            <sz val="8"/>
            <rFont val="Tahoma"/>
            <family val="0"/>
          </rPr>
          <t>Ofir:</t>
        </r>
        <r>
          <rPr>
            <sz val="8"/>
            <rFont val="Tahoma"/>
            <family val="0"/>
          </rPr>
          <t xml:space="preserve">
2.35 euro x 656=1,542cfa</t>
        </r>
      </text>
    </comment>
    <comment ref="B2242" authorId="9">
      <text>
        <r>
          <rPr>
            <b/>
            <sz val="8"/>
            <rFont val="Tahoma"/>
            <family val="0"/>
          </rPr>
          <t>SIRRI:</t>
        </r>
        <r>
          <rPr>
            <sz val="8"/>
            <rFont val="Tahoma"/>
            <family val="0"/>
          </rPr>
          <t xml:space="preserve">
32 euro x 656=20,992cfa</t>
        </r>
      </text>
    </comment>
    <comment ref="C2242" authorId="9">
      <text>
        <r>
          <rPr>
            <b/>
            <sz val="8"/>
            <rFont val="Tahoma"/>
            <family val="0"/>
          </rPr>
          <t>Ofir:</t>
        </r>
        <r>
          <rPr>
            <sz val="8"/>
            <rFont val="Tahoma"/>
            <family val="0"/>
          </rPr>
          <t xml:space="preserve">
breakfast</t>
        </r>
      </text>
    </comment>
    <comment ref="B2246" authorId="9">
      <text>
        <r>
          <rPr>
            <b/>
            <sz val="8"/>
            <rFont val="Tahoma"/>
            <family val="0"/>
          </rPr>
          <t>SIRRI:</t>
        </r>
        <r>
          <rPr>
            <sz val="8"/>
            <rFont val="Tahoma"/>
            <family val="0"/>
          </rPr>
          <t xml:space="preserve">
26.97 euro x 656=17.692cfa</t>
        </r>
      </text>
    </comment>
    <comment ref="C2255" authorId="0">
      <text>
        <r>
          <rPr>
            <b/>
            <sz val="8"/>
            <rFont val="Tahoma"/>
            <family val="0"/>
          </rPr>
          <t>Akwen : called ofir in Togo</t>
        </r>
        <r>
          <rPr>
            <sz val="8"/>
            <rFont val="Tahoma"/>
            <family val="0"/>
          </rPr>
          <t xml:space="preserve">
</t>
        </r>
      </text>
    </comment>
    <comment ref="C2256" authorId="0">
      <text>
        <r>
          <rPr>
            <b/>
            <sz val="8"/>
            <rFont val="Tahoma"/>
            <family val="0"/>
          </rPr>
          <t>alain: called ofir in Togo</t>
        </r>
        <r>
          <rPr>
            <sz val="8"/>
            <rFont val="Tahoma"/>
            <family val="0"/>
          </rPr>
          <t xml:space="preserve">
</t>
        </r>
      </text>
    </comment>
    <comment ref="C2257" authorId="0">
      <text>
        <r>
          <rPr>
            <b/>
            <sz val="8"/>
            <rFont val="Tahoma"/>
            <family val="0"/>
          </rPr>
          <t>i45: called ofir in Togo</t>
        </r>
        <r>
          <rPr>
            <sz val="8"/>
            <rFont val="Tahoma"/>
            <family val="0"/>
          </rPr>
          <t xml:space="preserve">
</t>
        </r>
      </text>
    </comment>
    <comment ref="C2258" authorId="0">
      <text>
        <r>
          <rPr>
            <b/>
            <sz val="8"/>
            <rFont val="Tahoma"/>
            <family val="0"/>
          </rPr>
          <t>Emeline: called ofir in Togo.</t>
        </r>
        <r>
          <rPr>
            <sz val="8"/>
            <rFont val="Tahoma"/>
            <family val="0"/>
          </rPr>
          <t xml:space="preserve">
</t>
        </r>
      </text>
    </comment>
    <comment ref="C2259" authorId="0">
      <text>
        <r>
          <rPr>
            <b/>
            <sz val="8"/>
            <rFont val="Tahoma"/>
            <family val="0"/>
          </rPr>
          <t>Arrey: called ofir.</t>
        </r>
        <r>
          <rPr>
            <sz val="8"/>
            <rFont val="Tahoma"/>
            <family val="0"/>
          </rPr>
          <t xml:space="preserve">
</t>
        </r>
      </text>
    </comment>
    <comment ref="C2260" authorId="0">
      <text>
        <r>
          <rPr>
            <b/>
            <sz val="8"/>
            <rFont val="Tahoma"/>
            <family val="0"/>
          </rPr>
          <t>Arrey: called ofir in Togo.</t>
        </r>
        <r>
          <rPr>
            <sz val="8"/>
            <rFont val="Tahoma"/>
            <family val="0"/>
          </rPr>
          <t xml:space="preserve">
</t>
        </r>
      </text>
    </comment>
    <comment ref="C2261" authorId="0">
      <text>
        <r>
          <rPr>
            <b/>
            <sz val="8"/>
            <rFont val="Tahoma"/>
            <family val="0"/>
          </rPr>
          <t>Arrey: called ofir in Togo.</t>
        </r>
        <r>
          <rPr>
            <sz val="8"/>
            <rFont val="Tahoma"/>
            <family val="0"/>
          </rPr>
          <t xml:space="preserve">
</t>
        </r>
      </text>
    </comment>
    <comment ref="C2262" authorId="0">
      <text>
        <r>
          <rPr>
            <b/>
            <sz val="9"/>
            <rFont val="Tahoma"/>
            <family val="0"/>
          </rPr>
          <t>LAGA:</t>
        </r>
        <r>
          <rPr>
            <sz val="9"/>
            <rFont val="Tahoma"/>
            <family val="0"/>
          </rPr>
          <t xml:space="preserve">
1 for Ofir and 1 for Luc</t>
        </r>
      </text>
    </comment>
    <comment ref="C2263" authorId="0">
      <text>
        <r>
          <rPr>
            <b/>
            <sz val="9"/>
            <rFont val="Tahoma"/>
            <family val="0"/>
          </rPr>
          <t>LAGA:</t>
        </r>
        <r>
          <rPr>
            <sz val="9"/>
            <rFont val="Tahoma"/>
            <family val="0"/>
          </rPr>
          <t xml:space="preserve">
for luc</t>
        </r>
      </text>
    </comment>
    <comment ref="C2276" authorId="0">
      <text>
        <r>
          <rPr>
            <b/>
            <sz val="8"/>
            <rFont val="Tahoma"/>
            <family val="0"/>
          </rPr>
          <t>Arrey:</t>
        </r>
        <r>
          <rPr>
            <sz val="8"/>
            <rFont val="Tahoma"/>
            <family val="0"/>
          </rPr>
          <t xml:space="preserve">
Air ticket for the Director Douala-Lome-Douala for LAGA replication.</t>
        </r>
      </text>
    </comment>
    <comment ref="C2285" authorId="0">
      <text>
        <r>
          <rPr>
            <b/>
            <sz val="9"/>
            <rFont val="Tahoma"/>
            <family val="0"/>
          </rPr>
          <t>LAGA:</t>
        </r>
        <r>
          <rPr>
            <sz val="9"/>
            <rFont val="Tahoma"/>
            <family val="0"/>
          </rPr>
          <t xml:space="preserve">
special taxi to airport</t>
        </r>
      </text>
    </comment>
    <comment ref="C2286" authorId="0">
      <text>
        <r>
          <rPr>
            <b/>
            <sz val="9"/>
            <rFont val="Tahoma"/>
            <family val="0"/>
          </rPr>
          <t>LAGA:</t>
        </r>
        <r>
          <rPr>
            <sz val="9"/>
            <rFont val="Tahoma"/>
            <family val="0"/>
          </rPr>
          <t xml:space="preserve">
special taxi from airport</t>
        </r>
      </text>
    </comment>
    <comment ref="C2338" authorId="0">
      <text>
        <r>
          <rPr>
            <b/>
            <sz val="9"/>
            <rFont val="Tahoma"/>
            <family val="0"/>
          </rPr>
          <t>LAGA:</t>
        </r>
        <r>
          <rPr>
            <sz val="9"/>
            <rFont val="Tahoma"/>
            <family val="0"/>
          </rPr>
          <t xml:space="preserve">
paid to enter fetish market</t>
        </r>
      </text>
    </comment>
    <comment ref="C2339" authorId="0">
      <text>
        <r>
          <rPr>
            <b/>
            <sz val="9"/>
            <rFont val="Tahoma"/>
            <family val="0"/>
          </rPr>
          <t>LAGA:</t>
        </r>
        <r>
          <rPr>
            <sz val="9"/>
            <rFont val="Tahoma"/>
            <family val="0"/>
          </rPr>
          <t xml:space="preserve">
paid to enter fetish market. For Luc</t>
        </r>
      </text>
    </comment>
    <comment ref="C2353" authorId="0">
      <text>
        <r>
          <rPr>
            <b/>
            <sz val="8"/>
            <rFont val="Tahoma"/>
            <family val="0"/>
          </rPr>
          <t>akewn: Internet credit for internet connection in the absence or during slow internet connections in office and out of office for LAGA works.</t>
        </r>
        <r>
          <rPr>
            <sz val="8"/>
            <rFont val="Tahoma"/>
            <family val="0"/>
          </rPr>
          <t xml:space="preserve">
</t>
        </r>
      </text>
    </comment>
    <comment ref="C2375" authorId="0">
      <text>
        <r>
          <rPr>
            <b/>
            <sz val="8"/>
            <rFont val="Tahoma"/>
            <family val="0"/>
          </rPr>
          <t>Akwen: making more calls after being rubbed on the way to take a bus to bamenda.</t>
        </r>
        <r>
          <rPr>
            <sz val="8"/>
            <rFont val="Tahoma"/>
            <family val="0"/>
          </rPr>
          <t xml:space="preserve">
</t>
        </r>
      </text>
    </comment>
    <comment ref="C2406" authorId="11">
      <text>
        <r>
          <rPr>
            <b/>
            <sz val="9"/>
            <rFont val="Tahoma"/>
            <family val="0"/>
          </rPr>
          <t>CHUCK:</t>
        </r>
        <r>
          <rPr>
            <sz val="9"/>
            <rFont val="Tahoma"/>
            <family val="0"/>
          </rPr>
          <t xml:space="preserve">
registration fee, for red cross training on first aid. receipt lost in stolen bag</t>
        </r>
      </text>
    </comment>
    <comment ref="C2407" authorId="11">
      <text>
        <r>
          <rPr>
            <b/>
            <sz val="9"/>
            <rFont val="Tahoma"/>
            <family val="0"/>
          </rPr>
          <t>CHUCK:</t>
        </r>
        <r>
          <rPr>
            <sz val="9"/>
            <rFont val="Tahoma"/>
            <family val="0"/>
          </rPr>
          <t xml:space="preserve">
red cross documentation fee, for the training on first aid. receipt lost in stolen bag</t>
        </r>
      </text>
    </comment>
    <comment ref="C2448" authorId="0">
      <text>
        <r>
          <rPr>
            <b/>
            <sz val="8"/>
            <rFont val="Tahoma"/>
            <family val="0"/>
          </rPr>
          <t>ofir: Internet credit for internet connection in the absence or during slow internet connections in office and out of office for LAGA works.</t>
        </r>
        <r>
          <rPr>
            <sz val="8"/>
            <rFont val="Tahoma"/>
            <family val="0"/>
          </rPr>
          <t xml:space="preserve">
</t>
        </r>
      </text>
    </comment>
    <comment ref="F2451" authorId="0">
      <text>
        <r>
          <rPr>
            <b/>
            <sz val="8"/>
            <rFont val="Tahoma"/>
            <family val="0"/>
          </rPr>
          <t>LAGA:</t>
        </r>
        <r>
          <rPr>
            <sz val="8"/>
            <rFont val="Tahoma"/>
            <family val="0"/>
          </rPr>
          <t xml:space="preserve">
credit was transferred from a call box absence of cards and net work problem.</t>
        </r>
      </text>
    </comment>
    <comment ref="C2503" authorId="0">
      <text>
        <r>
          <rPr>
            <b/>
            <sz val="8"/>
            <rFont val="Tahoma"/>
            <family val="0"/>
          </rPr>
          <t>Arrey: Internet credit for internet connection in the absence or during slow internet connections in office and out of office for LAGA works.</t>
        </r>
        <r>
          <rPr>
            <sz val="8"/>
            <rFont val="Tahoma"/>
            <family val="0"/>
          </rPr>
          <t xml:space="preserve">
</t>
        </r>
      </text>
    </comment>
    <comment ref="C2538" authorId="9">
      <text>
        <r>
          <rPr>
            <b/>
            <sz val="8"/>
            <rFont val="Tahoma"/>
            <family val="0"/>
          </rPr>
          <t>SIRRI:</t>
        </r>
        <r>
          <rPr>
            <sz val="8"/>
            <rFont val="Tahoma"/>
            <family val="0"/>
          </rPr>
          <t xml:space="preserve">
office-unics-office</t>
        </r>
      </text>
    </comment>
    <comment ref="C2540" authorId="9">
      <text>
        <r>
          <rPr>
            <b/>
            <sz val="8"/>
            <rFont val="Tahoma"/>
            <family val="0"/>
          </rPr>
          <t>SIRRI:</t>
        </r>
        <r>
          <rPr>
            <sz val="8"/>
            <rFont val="Tahoma"/>
            <family val="0"/>
          </rPr>
          <t xml:space="preserve">
office-unics-office</t>
        </r>
      </text>
    </comment>
    <comment ref="C2560" authorId="0">
      <text>
        <r>
          <rPr>
            <b/>
            <sz val="8"/>
            <rFont val="Tahoma"/>
            <family val="0"/>
          </rPr>
          <t>arrey: special taxi to buy three air tickets for charlotte and ofir.</t>
        </r>
        <r>
          <rPr>
            <sz val="8"/>
            <rFont val="Tahoma"/>
            <family val="0"/>
          </rPr>
          <t xml:space="preserve">
</t>
        </r>
      </text>
    </comment>
    <comment ref="C2576" authorId="0">
      <text>
        <r>
          <rPr>
            <b/>
            <sz val="8"/>
            <rFont val="Tahoma"/>
            <family val="0"/>
          </rPr>
          <t>Arrey: one hour taxi from office to unics and back for financial transactions</t>
        </r>
        <r>
          <rPr>
            <sz val="8"/>
            <rFont val="Tahoma"/>
            <family val="0"/>
          </rPr>
          <t xml:space="preserve">
</t>
        </r>
      </text>
    </comment>
    <comment ref="C2590" authorId="0">
      <text>
        <r>
          <rPr>
            <b/>
            <sz val="8"/>
            <rFont val="Tahoma"/>
            <family val="0"/>
          </rPr>
          <t>Arrey: Transport for Edwin to come to yaounde for interview and also to take assignments to the south west for work on corruption in the distribution of free malaria and HIV drugs.</t>
        </r>
        <r>
          <rPr>
            <sz val="8"/>
            <rFont val="Tahoma"/>
            <family val="0"/>
          </rPr>
          <t xml:space="preserve">
</t>
        </r>
      </text>
    </comment>
    <comment ref="C2591" authorId="0">
      <text>
        <r>
          <rPr>
            <b/>
            <sz val="8"/>
            <rFont val="Tahoma"/>
            <family val="0"/>
          </rPr>
          <t>Arrey: Transport for Edwin to come to yaounde for interview and also to take assignments to the south west for work on corruption in the distribution of free malaria and HIV drugs.</t>
        </r>
        <r>
          <rPr>
            <sz val="8"/>
            <rFont val="Tahoma"/>
            <family val="0"/>
          </rPr>
          <t xml:space="preserve">
</t>
        </r>
      </text>
    </comment>
    <comment ref="C2612" authorId="0">
      <text>
        <r>
          <rPr>
            <b/>
            <sz val="8"/>
            <rFont val="Tahoma"/>
            <family val="0"/>
          </rPr>
          <t>Arrey: After the flood in the office the director's door was break and repaired to dry off water.</t>
        </r>
        <r>
          <rPr>
            <sz val="8"/>
            <rFont val="Tahoma"/>
            <family val="0"/>
          </rPr>
          <t xml:space="preserve">
</t>
        </r>
      </text>
    </comment>
    <comment ref="C2613" authorId="0">
      <text>
        <r>
          <rPr>
            <b/>
            <sz val="8"/>
            <rFont val="Tahoma"/>
            <family val="0"/>
          </rPr>
          <t>Arrey: Two locks were bought to replace the ones that were damaged from the directors office to dry off water.</t>
        </r>
        <r>
          <rPr>
            <sz val="8"/>
            <rFont val="Tahoma"/>
            <family val="0"/>
          </rPr>
          <t xml:space="preserve">
</t>
        </r>
      </text>
    </comment>
    <comment ref="C2614" authorId="0">
      <text>
        <r>
          <rPr>
            <b/>
            <sz val="8"/>
            <rFont val="Tahoma"/>
            <family val="0"/>
          </rPr>
          <t>Arrey: Photocopy of financial report forms.</t>
        </r>
        <r>
          <rPr>
            <sz val="8"/>
            <rFont val="Tahoma"/>
            <family val="0"/>
          </rPr>
          <t xml:space="preserve">
</t>
        </r>
      </text>
    </comment>
    <comment ref="C2619" authorId="0">
      <text>
        <r>
          <rPr>
            <b/>
            <sz val="8"/>
            <rFont val="Tahoma"/>
            <family val="0"/>
          </rPr>
          <t xml:space="preserve">Arrey: </t>
        </r>
        <r>
          <rPr>
            <sz val="8"/>
            <rFont val="Tahoma"/>
            <family val="0"/>
          </rPr>
          <t xml:space="preserve">
Life insurance for the Director in beneficial life assurance as part of the documents to fulfilling  for the renewal of LAGA credit line in UNICS.</t>
        </r>
      </text>
    </comment>
    <comment ref="C2620" authorId="0">
      <text>
        <r>
          <rPr>
            <b/>
            <sz val="8"/>
            <rFont val="Tahoma"/>
            <family val="0"/>
          </rPr>
          <t xml:space="preserve">Arrey: </t>
        </r>
        <r>
          <rPr>
            <sz val="8"/>
            <rFont val="Tahoma"/>
            <family val="0"/>
          </rPr>
          <t xml:space="preserve">
Night guard in the office from the 26th nov. to the 1st dec. during the absence of the Director for his mission in Togo for LAGA replication.
Total 5 nights x 5000 = 25,000 fcfa.</t>
        </r>
      </text>
    </comment>
    <comment ref="C2661" authorId="0">
      <text>
        <r>
          <rPr>
            <b/>
            <sz val="8"/>
            <rFont val="Tahoma"/>
            <family val="0"/>
          </rPr>
          <t xml:space="preserve">Arrey: Electricity bills for the month of November. Bills for Nov. did not come and in nov. after sone threatened to cut off electricity Arrey went for verification. A listing of the bills was made in sonel and it was conformed that LAGA did not pay the bill of September.
A confusion was first arised because the electric bills of dec 2011 was paid in Jan. 2012. </t>
        </r>
        <r>
          <rPr>
            <sz val="8"/>
            <rFont val="Tahoma"/>
            <family val="0"/>
          </rPr>
          <t xml:space="preserve">
NB
Attached on the bill is the bill listing from AES sonel indicating that the bills for sept. was not paid.</t>
        </r>
      </text>
    </comment>
    <comment ref="C2662" authorId="0">
      <text>
        <r>
          <rPr>
            <b/>
            <sz val="9"/>
            <rFont val="Tahoma"/>
            <family val="0"/>
          </rPr>
          <t>LAGA:</t>
        </r>
        <r>
          <rPr>
            <sz val="9"/>
            <rFont val="Tahoma"/>
            <family val="0"/>
          </rPr>
          <t xml:space="preserve">
rent of 24/11-24/12 paid on 24/11/2012</t>
        </r>
      </text>
    </comment>
    <comment ref="C2668" authorId="0">
      <text>
        <r>
          <rPr>
            <b/>
            <sz val="9"/>
            <rFont val="Tahoma"/>
            <family val="0"/>
          </rPr>
          <t>LAGA:</t>
        </r>
        <r>
          <rPr>
            <sz val="9"/>
            <rFont val="Tahoma"/>
            <family val="0"/>
          </rPr>
          <t xml:space="preserve">
bonus for managing office when the Director traveled to France for 7 days
7,000 x 7=49,000frs
24,500cfa for Emeline and
24,500 cfa for Arrey</t>
        </r>
      </text>
    </comment>
    <comment ref="C2673" authorId="0">
      <text>
        <r>
          <rPr>
            <b/>
            <sz val="9"/>
            <rFont val="Tahoma"/>
            <family val="0"/>
          </rPr>
          <t>LAGA:</t>
        </r>
        <r>
          <rPr>
            <sz val="9"/>
            <rFont val="Tahoma"/>
            <family val="0"/>
          </rPr>
          <t xml:space="preserve">
bonus for managing office when the Director traveled to France for 7 days
7,000 x 7=49,000frs
24,500cfa for Emeline and
24,500 cfa for Arrey</t>
        </r>
      </text>
    </comment>
    <comment ref="C2684" authorId="7">
      <text>
        <r>
          <rPr>
            <b/>
            <sz val="8"/>
            <rFont val="Tahoma"/>
            <family val="0"/>
          </rPr>
          <t>anna: purchase of handkerchief 50 for 250frs each =50x250
=12 500frs</t>
        </r>
        <r>
          <rPr>
            <sz val="8"/>
            <rFont val="Tahoma"/>
            <family val="0"/>
          </rPr>
          <t xml:space="preserve">
for LAGA members</t>
        </r>
      </text>
    </comment>
    <comment ref="C2685" authorId="7">
      <text>
        <r>
          <rPr>
            <b/>
            <sz val="8"/>
            <rFont val="Tahoma"/>
            <family val="0"/>
          </rPr>
          <t>anna: printing of 50 handkerchief for 900frs each =50x900
=45 000frs</t>
        </r>
        <r>
          <rPr>
            <sz val="8"/>
            <rFont val="Tahoma"/>
            <family val="0"/>
          </rPr>
          <t xml:space="preserve">
for LAGA members</t>
        </r>
      </text>
    </comment>
    <comment ref="C1702" authorId="0">
      <text>
        <r>
          <rPr>
            <b/>
            <sz val="8"/>
            <rFont val="Tahoma"/>
            <family val="0"/>
          </rPr>
          <t>ekane: Job advert in Cameroon tribune for the vacancy of a jurist.</t>
        </r>
        <r>
          <rPr>
            <sz val="8"/>
            <rFont val="Tahoma"/>
            <family val="0"/>
          </rPr>
          <t xml:space="preserve">
</t>
        </r>
      </text>
    </comment>
    <comment ref="C2212" authorId="0">
      <text>
        <r>
          <rPr>
            <b/>
            <sz val="8"/>
            <rFont val="Tahoma"/>
            <family val="0"/>
          </rPr>
          <t>Ania: Bonus for 23 days mission to Chad for legal follow ups and investigations.</t>
        </r>
        <r>
          <rPr>
            <sz val="8"/>
            <rFont val="Tahoma"/>
            <family val="0"/>
          </rPr>
          <t xml:space="preserve">
</t>
        </r>
      </text>
    </comment>
    <comment ref="C2204" authorId="0">
      <text>
        <r>
          <rPr>
            <b/>
            <sz val="8"/>
            <rFont val="Tahoma"/>
            <family val="0"/>
          </rPr>
          <t>ania: bought drinks to  Haman, hamidou, usman and self.</t>
        </r>
        <r>
          <rPr>
            <sz val="8"/>
            <rFont val="Tahoma"/>
            <family val="0"/>
          </rPr>
          <t xml:space="preserve">
</t>
        </r>
      </text>
    </comment>
    <comment ref="C2076" authorId="0">
      <text>
        <r>
          <rPr>
            <b/>
            <sz val="8"/>
            <rFont val="Tahoma"/>
            <family val="0"/>
          </rPr>
          <t>Alain: called Chad</t>
        </r>
        <r>
          <rPr>
            <sz val="8"/>
            <rFont val="Tahoma"/>
            <family val="0"/>
          </rPr>
          <t xml:space="preserve">
</t>
        </r>
      </text>
    </comment>
    <comment ref="B2236" authorId="9">
      <text>
        <r>
          <rPr>
            <b/>
            <sz val="8"/>
            <rFont val="Tahoma"/>
            <family val="0"/>
          </rPr>
          <t>SIRRI:</t>
        </r>
        <r>
          <rPr>
            <sz val="8"/>
            <rFont val="Tahoma"/>
            <family val="0"/>
          </rPr>
          <t xml:space="preserve">
74.9 Euro x 656=49,000cfa</t>
        </r>
      </text>
    </comment>
    <comment ref="B2237" authorId="9">
      <text>
        <r>
          <rPr>
            <b/>
            <sz val="8"/>
            <rFont val="Tahoma"/>
            <family val="0"/>
          </rPr>
          <t>SIRRI:</t>
        </r>
        <r>
          <rPr>
            <sz val="8"/>
            <rFont val="Tahoma"/>
            <family val="0"/>
          </rPr>
          <t xml:space="preserve">
74.9 Euro x 656=49,000cfa</t>
        </r>
      </text>
    </comment>
    <comment ref="B2238" authorId="9">
      <text>
        <r>
          <rPr>
            <b/>
            <sz val="8"/>
            <rFont val="Tahoma"/>
            <family val="0"/>
          </rPr>
          <t>SIRRI:</t>
        </r>
        <r>
          <rPr>
            <sz val="8"/>
            <rFont val="Tahoma"/>
            <family val="0"/>
          </rPr>
          <t xml:space="preserve">
74.9 Euro x 656=49,000cfa</t>
        </r>
      </text>
    </comment>
    <comment ref="B2235" authorId="9">
      <text>
        <r>
          <rPr>
            <b/>
            <sz val="8"/>
            <rFont val="Tahoma"/>
            <family val="0"/>
          </rPr>
          <t>SIRRI:</t>
        </r>
        <r>
          <rPr>
            <sz val="8"/>
            <rFont val="Tahoma"/>
            <family val="0"/>
          </rPr>
          <t xml:space="preserve">
74.9 Euro x 656=49,000cfa</t>
        </r>
      </text>
    </comment>
    <comment ref="C2343" authorId="0">
      <text>
        <r>
          <rPr>
            <b/>
            <sz val="8"/>
            <rFont val="Tahoma"/>
            <family val="0"/>
          </rPr>
          <t>ofir: exchange commission for 100 Euros to Togo France.</t>
        </r>
        <r>
          <rPr>
            <sz val="8"/>
            <rFont val="Tahoma"/>
            <family val="0"/>
          </rPr>
          <t xml:space="preserve">
</t>
        </r>
      </text>
    </comment>
    <comment ref="C2280" authorId="0">
      <text>
        <r>
          <rPr>
            <b/>
            <sz val="8"/>
            <rFont val="Tahoma"/>
            <family val="0"/>
          </rPr>
          <t>luc: Air ticket Gabon-Togo-Gabon</t>
        </r>
        <r>
          <rPr>
            <sz val="8"/>
            <rFont val="Tahoma"/>
            <family val="0"/>
          </rPr>
          <t xml:space="preserve">
</t>
        </r>
      </text>
    </comment>
    <comment ref="C2000" authorId="0">
      <text>
        <r>
          <rPr>
            <b/>
            <sz val="8"/>
            <rFont val="Tahoma"/>
            <family val="0"/>
          </rPr>
          <t>LAGA: october tax omitted in october report.</t>
        </r>
        <r>
          <rPr>
            <sz val="8"/>
            <rFont val="Tahoma"/>
            <family val="0"/>
          </rPr>
          <t xml:space="preserve">
</t>
        </r>
      </text>
    </comment>
    <comment ref="C2004" authorId="0">
      <text>
        <r>
          <rPr>
            <b/>
            <sz val="8"/>
            <rFont val="Tahoma"/>
            <family val="0"/>
          </rPr>
          <t>LAGA: october tax omitted in october report.</t>
        </r>
        <r>
          <rPr>
            <sz val="8"/>
            <rFont val="Tahoma"/>
            <family val="0"/>
          </rPr>
          <t xml:space="preserve">
</t>
        </r>
      </text>
    </comment>
    <comment ref="C2414" authorId="0">
      <text>
        <r>
          <rPr>
            <b/>
            <sz val="8"/>
            <rFont val="Tahoma"/>
            <family val="0"/>
          </rPr>
          <t>LAGA:</t>
        </r>
        <r>
          <rPr>
            <sz val="8"/>
            <rFont val="Tahoma"/>
            <family val="0"/>
          </rPr>
          <t xml:space="preserve">
october tax omotted in october financial report.</t>
        </r>
      </text>
    </comment>
    <comment ref="C2675" authorId="0">
      <text>
        <r>
          <rPr>
            <b/>
            <sz val="8"/>
            <rFont val="Tahoma"/>
            <family val="0"/>
          </rPr>
          <t>LAGA:</t>
        </r>
        <r>
          <rPr>
            <sz val="8"/>
            <rFont val="Tahoma"/>
            <family val="0"/>
          </rPr>
          <t xml:space="preserve">
october tax omitted in october financial report</t>
        </r>
      </text>
    </comment>
    <comment ref="C2670" authorId="0">
      <text>
        <r>
          <rPr>
            <b/>
            <sz val="8"/>
            <rFont val="Tahoma"/>
            <family val="0"/>
          </rPr>
          <t>LAGA:</t>
        </r>
        <r>
          <rPr>
            <sz val="8"/>
            <rFont val="Tahoma"/>
            <family val="0"/>
          </rPr>
          <t xml:space="preserve">
october tax omitted in october financial report</t>
        </r>
      </text>
    </comment>
    <comment ref="C2334" authorId="0">
      <text>
        <r>
          <rPr>
            <b/>
            <sz val="8"/>
            <rFont val="Tahoma"/>
            <family val="0"/>
          </rPr>
          <t>luc: fuel to ance vehicle used during mission.</t>
        </r>
        <r>
          <rPr>
            <sz val="8"/>
            <rFont val="Tahoma"/>
            <family val="0"/>
          </rPr>
          <t xml:space="preserve">
</t>
        </r>
      </text>
    </comment>
  </commentList>
</comments>
</file>

<file path=xl/sharedStrings.xml><?xml version="1.0" encoding="utf-8"?>
<sst xmlns="http://schemas.openxmlformats.org/spreadsheetml/2006/main" count="11314" uniqueCount="1334">
  <si>
    <t>internet</t>
  </si>
  <si>
    <t>Exp.CFA</t>
  </si>
  <si>
    <t xml:space="preserve"> Category</t>
  </si>
  <si>
    <t>Receipt no.</t>
  </si>
  <si>
    <t xml:space="preserve">  Balance</t>
  </si>
  <si>
    <t>Date</t>
  </si>
  <si>
    <t xml:space="preserve">Value $ </t>
  </si>
  <si>
    <t>Use</t>
  </si>
  <si>
    <t>Detail</t>
  </si>
  <si>
    <t>Name</t>
  </si>
  <si>
    <t>Mission number</t>
  </si>
  <si>
    <t>Investigations</t>
  </si>
  <si>
    <t>Operations</t>
  </si>
  <si>
    <t>Legal</t>
  </si>
  <si>
    <t>Media</t>
  </si>
  <si>
    <t>Policy &amp; External Relations</t>
  </si>
  <si>
    <t>Management</t>
  </si>
  <si>
    <t>Coordination</t>
  </si>
  <si>
    <t xml:space="preserve">     </t>
  </si>
  <si>
    <t>Office</t>
  </si>
  <si>
    <t>LAGA Family</t>
  </si>
  <si>
    <t>total exp</t>
  </si>
  <si>
    <t>Mission 1</t>
  </si>
  <si>
    <t xml:space="preserve">      TOTAL EXPENDITURE NOVEMBER</t>
  </si>
  <si>
    <t>1-3/11/12</t>
  </si>
  <si>
    <t>Littoral</t>
  </si>
  <si>
    <t>Douala</t>
  </si>
  <si>
    <t>Phone</t>
  </si>
  <si>
    <t>Transport</t>
  </si>
  <si>
    <t>Local Transport</t>
  </si>
  <si>
    <t>Lodging</t>
  </si>
  <si>
    <t>Feeding</t>
  </si>
  <si>
    <t>Trust Building</t>
  </si>
  <si>
    <t>Mission 2</t>
  </si>
  <si>
    <t>2-3/11/2012</t>
  </si>
  <si>
    <t>Litoral</t>
  </si>
  <si>
    <t>Pouma</t>
  </si>
  <si>
    <t>Mission 3</t>
  </si>
  <si>
    <t>1-3/11/2012</t>
  </si>
  <si>
    <t>West</t>
  </si>
  <si>
    <t>Tonga</t>
  </si>
  <si>
    <t>Primate</t>
  </si>
  <si>
    <t>Mission 4</t>
  </si>
  <si>
    <t>5-6/11/2012</t>
  </si>
  <si>
    <t>Centre</t>
  </si>
  <si>
    <t>Yaounde</t>
  </si>
  <si>
    <t>Mission 5</t>
  </si>
  <si>
    <t>6-9/11/2012</t>
  </si>
  <si>
    <t>East</t>
  </si>
  <si>
    <t>Lomie</t>
  </si>
  <si>
    <t>Mission 6</t>
  </si>
  <si>
    <t>North West</t>
  </si>
  <si>
    <t>Ndop/Bafanji/Bamikumbit</t>
  </si>
  <si>
    <t>Mission 7</t>
  </si>
  <si>
    <t>8-10/11/12</t>
  </si>
  <si>
    <t>Customs</t>
  </si>
  <si>
    <t>Mission 8</t>
  </si>
  <si>
    <t>South west</t>
  </si>
  <si>
    <t>Muyuka</t>
  </si>
  <si>
    <t>Ivory</t>
  </si>
  <si>
    <t>Mission 9</t>
  </si>
  <si>
    <t>South</t>
  </si>
  <si>
    <t>Djoum</t>
  </si>
  <si>
    <t>Human bones</t>
  </si>
  <si>
    <t>Mission 10</t>
  </si>
  <si>
    <t>12-17/11/2012</t>
  </si>
  <si>
    <t>Melong</t>
  </si>
  <si>
    <t>Chimp</t>
  </si>
  <si>
    <t>Mission 11</t>
  </si>
  <si>
    <t>12-16/11/2012</t>
  </si>
  <si>
    <t>Mission 12</t>
  </si>
  <si>
    <t>Maroua</t>
  </si>
  <si>
    <t>Far North</t>
  </si>
  <si>
    <t>21/11</t>
  </si>
  <si>
    <t>Mission 13</t>
  </si>
  <si>
    <t>Mission 14</t>
  </si>
  <si>
    <t>17-21/11/2012</t>
  </si>
  <si>
    <t>Mission 15</t>
  </si>
  <si>
    <t>Center</t>
  </si>
  <si>
    <t>Mission 16</t>
  </si>
  <si>
    <t>Bakou/Fonjanti/Bassap</t>
  </si>
  <si>
    <t>Mission 17</t>
  </si>
  <si>
    <t>22-23/11/12</t>
  </si>
  <si>
    <t>Adamawa</t>
  </si>
  <si>
    <t>Ngaoundere</t>
  </si>
  <si>
    <t>Protected Species</t>
  </si>
  <si>
    <t>Mission 18</t>
  </si>
  <si>
    <t>22-24/11/2012</t>
  </si>
  <si>
    <t>Mission 19</t>
  </si>
  <si>
    <t>22-23/11/2012</t>
  </si>
  <si>
    <t>Mission 20</t>
  </si>
  <si>
    <t>26-30/11/2012</t>
  </si>
  <si>
    <t>Mission 21</t>
  </si>
  <si>
    <t>Mission 22</t>
  </si>
  <si>
    <t>28-30/11/12</t>
  </si>
  <si>
    <t>South West</t>
  </si>
  <si>
    <t>Buea/Bwasa/Tole</t>
  </si>
  <si>
    <t>Ivory/Internet</t>
  </si>
  <si>
    <t>1/12</t>
  </si>
  <si>
    <t>Mission 23</t>
  </si>
  <si>
    <t>30/11/2012</t>
  </si>
  <si>
    <t>Mission 24</t>
  </si>
  <si>
    <t>30-2/12/2012</t>
  </si>
  <si>
    <t>Limbe</t>
  </si>
  <si>
    <t>Mission 25</t>
  </si>
  <si>
    <t>1-30/11/12</t>
  </si>
  <si>
    <t>Others</t>
  </si>
  <si>
    <t>Mission 26</t>
  </si>
  <si>
    <t>2-4/11/2012</t>
  </si>
  <si>
    <t>Mekas</t>
  </si>
  <si>
    <t>Mission 27</t>
  </si>
  <si>
    <t>Mintom</t>
  </si>
  <si>
    <t>Bonus</t>
  </si>
  <si>
    <t>Personnel</t>
  </si>
  <si>
    <t>Live Primate</t>
  </si>
  <si>
    <t>Mustage Monkey</t>
  </si>
  <si>
    <t>28-30/11/2012</t>
  </si>
  <si>
    <t>28/11/2012</t>
  </si>
  <si>
    <t xml:space="preserve">Live Primate </t>
  </si>
  <si>
    <t xml:space="preserve">Lawyers Transport and logistics </t>
  </si>
  <si>
    <t>lawyer fees</t>
  </si>
  <si>
    <t>personnel</t>
  </si>
  <si>
    <t>Bonuses scaled to results</t>
  </si>
  <si>
    <t>3 ivory traffickers sentenced in South</t>
  </si>
  <si>
    <t xml:space="preserve">A Bafut chief hand over baboon </t>
  </si>
  <si>
    <t>Duke of Edinburgh Conservation Award</t>
  </si>
  <si>
    <t>Thailand national sentence to 40 years in South African</t>
  </si>
  <si>
    <t>wildlife law - bouba ndjida case</t>
  </si>
  <si>
    <t>Editing cost</t>
  </si>
  <si>
    <t>professional literature</t>
  </si>
  <si>
    <t>Inter-City Transport</t>
  </si>
  <si>
    <t>inter-City Transport</t>
  </si>
  <si>
    <t>inter City Transport</t>
  </si>
  <si>
    <t>3 Operations against 4 subjects</t>
  </si>
  <si>
    <t>follow up 27 cases 40 locked subjects</t>
  </si>
  <si>
    <t xml:space="preserve">24 Media pieces </t>
  </si>
  <si>
    <t xml:space="preserve">FINANCIAL REPORT      -     NOVEMBER   2012  </t>
  </si>
  <si>
    <t>Nsimalen Airport</t>
  </si>
  <si>
    <t>Salary of Media Officer is supplemented by Bonuses scaled to the results he provides</t>
  </si>
  <si>
    <t>Policy and External Relations</t>
  </si>
  <si>
    <t xml:space="preserve"> LAGA Replication</t>
  </si>
  <si>
    <t>CONGO</t>
  </si>
  <si>
    <t>Coordination/Support</t>
  </si>
  <si>
    <t xml:space="preserve">Phone international  </t>
  </si>
  <si>
    <t>GABON</t>
  </si>
  <si>
    <t>GUINEA</t>
  </si>
  <si>
    <t>Guinea</t>
  </si>
  <si>
    <t>UK</t>
  </si>
  <si>
    <t>international travel</t>
  </si>
  <si>
    <t>CHAD</t>
  </si>
  <si>
    <t>phone</t>
  </si>
  <si>
    <t>FRANCE</t>
  </si>
  <si>
    <t>International travel</t>
  </si>
  <si>
    <t>TOGO</t>
  </si>
  <si>
    <t>photocopy</t>
  </si>
  <si>
    <t>fuel</t>
  </si>
  <si>
    <t>Exchange commission</t>
  </si>
  <si>
    <t>Replication Coordinator</t>
  </si>
  <si>
    <t>internet October</t>
  </si>
  <si>
    <t>Transfer fees</t>
  </si>
  <si>
    <t>Bank charges</t>
  </si>
  <si>
    <t>Rent + bills</t>
  </si>
  <si>
    <t>laga family</t>
  </si>
  <si>
    <t>inter-city Transport</t>
  </si>
  <si>
    <t>local Transport</t>
  </si>
  <si>
    <t>Meeting with Born Free</t>
  </si>
  <si>
    <t>Training on First Aid</t>
  </si>
  <si>
    <t>Chad mission</t>
  </si>
  <si>
    <t>GRASP meeting</t>
  </si>
  <si>
    <t>Congo/Gabon/Togo/Chad/Guinea/France/UK</t>
  </si>
  <si>
    <t>UK/Thailand</t>
  </si>
  <si>
    <t>military officer arrested for illegal wildlife trade in Congo</t>
  </si>
  <si>
    <t>protected Species</t>
  </si>
  <si>
    <t>medical evacuation Guinea Charlotte</t>
  </si>
  <si>
    <t>market entry fees</t>
  </si>
  <si>
    <t>Director ID card renewal</t>
  </si>
  <si>
    <t>26-28/11/2012</t>
  </si>
  <si>
    <t>27 inv, 6 Regions</t>
  </si>
  <si>
    <t>Gorilla</t>
  </si>
  <si>
    <t>26-29/11/2012</t>
  </si>
  <si>
    <t>19-24/11/2012</t>
  </si>
  <si>
    <t>16-18/11/2012</t>
  </si>
  <si>
    <t>17-21/11/12</t>
  </si>
  <si>
    <t>1-29/11/2012</t>
  </si>
  <si>
    <t>6-10/11/2012</t>
  </si>
  <si>
    <t>7-11/11/2012</t>
  </si>
  <si>
    <t>AmountCFA</t>
  </si>
  <si>
    <t>Donor</t>
  </si>
  <si>
    <t>Amount USD</t>
  </si>
  <si>
    <t>FWS</t>
  </si>
  <si>
    <t>Used</t>
  </si>
  <si>
    <t>FWS-Replication</t>
  </si>
  <si>
    <t>BornFree UK</t>
  </si>
  <si>
    <t>Rufford</t>
  </si>
  <si>
    <t>IFAW</t>
  </si>
  <si>
    <t>IPPL</t>
  </si>
  <si>
    <t>ProWildlife</t>
  </si>
  <si>
    <t>ARCUS Foundation</t>
  </si>
  <si>
    <t>September</t>
  </si>
  <si>
    <t>TOTAL</t>
  </si>
  <si>
    <t>US FWS</t>
  </si>
  <si>
    <t>bf 2011</t>
  </si>
  <si>
    <t xml:space="preserve">Used January </t>
  </si>
  <si>
    <t>Used February</t>
  </si>
  <si>
    <t>Used March</t>
  </si>
  <si>
    <t>Used April</t>
  </si>
  <si>
    <t>Used May</t>
  </si>
  <si>
    <t>Used June</t>
  </si>
  <si>
    <t>Used July</t>
  </si>
  <si>
    <t>Used August</t>
  </si>
  <si>
    <t>Used September</t>
  </si>
  <si>
    <t>Used October</t>
  </si>
  <si>
    <t>US FWS-Replication</t>
  </si>
  <si>
    <t>Used January</t>
  </si>
  <si>
    <t xml:space="preserve">Donated January </t>
  </si>
  <si>
    <t>Donated April</t>
  </si>
  <si>
    <t>Donated July</t>
  </si>
  <si>
    <t>BornFree Foundation</t>
  </si>
  <si>
    <t>Donated January 2011</t>
  </si>
  <si>
    <t>Donated May</t>
  </si>
  <si>
    <t>BF</t>
  </si>
  <si>
    <t>Donated June</t>
  </si>
  <si>
    <t>Used November</t>
  </si>
  <si>
    <t>Donated December 2011</t>
  </si>
  <si>
    <t>November</t>
  </si>
  <si>
    <t>$1=510CFA</t>
  </si>
  <si>
    <t>Passing to December  2012</t>
  </si>
  <si>
    <t>Passing to December 2012</t>
  </si>
  <si>
    <t>Donated November</t>
  </si>
  <si>
    <t>Donated Augustl</t>
  </si>
  <si>
    <t>BORNFREE FOUNDATION</t>
  </si>
  <si>
    <t xml:space="preserve">             </t>
  </si>
  <si>
    <t>Money Transferred to the Bank</t>
  </si>
  <si>
    <t>Transaction to the account</t>
  </si>
  <si>
    <t>Bank Ex Rate=805.100</t>
  </si>
  <si>
    <t>Real Ex Rate =810</t>
  </si>
  <si>
    <t>FINANCIAL REPORT      -     NOVEMBER   2012  SUMMARY</t>
  </si>
  <si>
    <t>Investigation</t>
  </si>
  <si>
    <t>i26</t>
  </si>
  <si>
    <t>1-Phone-4-4a</t>
  </si>
  <si>
    <t>1/11</t>
  </si>
  <si>
    <t>1-Phone-17-17a</t>
  </si>
  <si>
    <t>2/11</t>
  </si>
  <si>
    <t>1-Phone-40</t>
  </si>
  <si>
    <t>3/11</t>
  </si>
  <si>
    <t>Yaounde-Douala</t>
  </si>
  <si>
    <t>Traveling Expenses</t>
  </si>
  <si>
    <t>1-i26-1</t>
  </si>
  <si>
    <t>Douala-Yaounde</t>
  </si>
  <si>
    <t>1-i26-2</t>
  </si>
  <si>
    <t>1-i26-r</t>
  </si>
  <si>
    <t>1-i26-3</t>
  </si>
  <si>
    <t>Drinks with informer</t>
  </si>
  <si>
    <t>i8</t>
  </si>
  <si>
    <t>2-Phone-2</t>
  </si>
  <si>
    <t>2-Phone-18</t>
  </si>
  <si>
    <t>2-Phone-39</t>
  </si>
  <si>
    <t>Yaounde-pouma</t>
  </si>
  <si>
    <t>investigations</t>
  </si>
  <si>
    <t>2-i8-1</t>
  </si>
  <si>
    <t>Pouma-Nkongho</t>
  </si>
  <si>
    <t>2-i8-r</t>
  </si>
  <si>
    <t>Nkongho-Pouma</t>
  </si>
  <si>
    <t>Pouma-Yaounde</t>
  </si>
  <si>
    <t>2-i8-2</t>
  </si>
  <si>
    <t>i35</t>
  </si>
  <si>
    <t>3-Phone-3</t>
  </si>
  <si>
    <t>3-Phone-19</t>
  </si>
  <si>
    <t>3-Phone-36</t>
  </si>
  <si>
    <t>Yaounde-Tonga</t>
  </si>
  <si>
    <t>3-i35-1</t>
  </si>
  <si>
    <t>Tonga-Bassamba</t>
  </si>
  <si>
    <t>3-i35-r</t>
  </si>
  <si>
    <t>Bassamba-Tonga</t>
  </si>
  <si>
    <t>Tonga-Badounga</t>
  </si>
  <si>
    <t>Badounga-Tonga</t>
  </si>
  <si>
    <t>Tonga-Yaounde</t>
  </si>
  <si>
    <t>3-i35-2</t>
  </si>
  <si>
    <t>4-Phone-55</t>
  </si>
  <si>
    <t>5/11</t>
  </si>
  <si>
    <t>4-Phone-72</t>
  </si>
  <si>
    <t>6/11</t>
  </si>
  <si>
    <t>4-i35-r</t>
  </si>
  <si>
    <t>5-Phone-68</t>
  </si>
  <si>
    <t>5-Phone-80</t>
  </si>
  <si>
    <t>7/11</t>
  </si>
  <si>
    <t>5-Phone-94</t>
  </si>
  <si>
    <t>8/11</t>
  </si>
  <si>
    <t>5-Phone-108</t>
  </si>
  <si>
    <t>9/11</t>
  </si>
  <si>
    <t>Yaounde-Abong Mbang</t>
  </si>
  <si>
    <t>5-i8-3</t>
  </si>
  <si>
    <t>Abong Mbang-Lomie</t>
  </si>
  <si>
    <t>5-i8-4</t>
  </si>
  <si>
    <t>Lomie-Abong Mbang</t>
  </si>
  <si>
    <t>5-i8-r</t>
  </si>
  <si>
    <t>Abong Mbang-Yaounde</t>
  </si>
  <si>
    <t>5-i8-5</t>
  </si>
  <si>
    <t>9/12</t>
  </si>
  <si>
    <t>5-i8-6</t>
  </si>
  <si>
    <t>6-Phone-84</t>
  </si>
  <si>
    <t>6-Phone-95</t>
  </si>
  <si>
    <t>6-Phone-105</t>
  </si>
  <si>
    <t>6-Phone-113a</t>
  </si>
  <si>
    <t>10/11</t>
  </si>
  <si>
    <t>6-Phone-126</t>
  </si>
  <si>
    <t>12/11</t>
  </si>
  <si>
    <t>Yaounde-Bamenda</t>
  </si>
  <si>
    <t>6-i35-3</t>
  </si>
  <si>
    <t>Bamenda-Ndop</t>
  </si>
  <si>
    <t>6-i35-r</t>
  </si>
  <si>
    <t>Ndop-Bafanji</t>
  </si>
  <si>
    <t>Bafanji-Ndop</t>
  </si>
  <si>
    <t>Ndop-Bamikubit</t>
  </si>
  <si>
    <t>Bamikubit-Ndop</t>
  </si>
  <si>
    <t>Ndop-Bamessing</t>
  </si>
  <si>
    <t>Bamessing-Ndop</t>
  </si>
  <si>
    <t>Ndop-Bamenda</t>
  </si>
  <si>
    <t>11/11</t>
  </si>
  <si>
    <t>Bamenda-Yaounde</t>
  </si>
  <si>
    <t>6-i35-4</t>
  </si>
  <si>
    <t>6-i35-5</t>
  </si>
  <si>
    <t>7-Phone-93-93a</t>
  </si>
  <si>
    <t>7-Phone-110-110a</t>
  </si>
  <si>
    <t>7-Phone-122-122a</t>
  </si>
  <si>
    <t>7-i26-4</t>
  </si>
  <si>
    <t>7-i26-5</t>
  </si>
  <si>
    <t>7-i26-r</t>
  </si>
  <si>
    <t>7-i26-6</t>
  </si>
  <si>
    <t>i45</t>
  </si>
  <si>
    <t>8-Phone-71</t>
  </si>
  <si>
    <t>8-Phone-90</t>
  </si>
  <si>
    <t>8-Phone-107</t>
  </si>
  <si>
    <t>8-Phone-113</t>
  </si>
  <si>
    <t>Yaounde-Buea</t>
  </si>
  <si>
    <t>8-i45-5</t>
  </si>
  <si>
    <t>Buea-Bangang Bakoundou</t>
  </si>
  <si>
    <t>8-i45-r</t>
  </si>
  <si>
    <t>Bangang-Muyuka</t>
  </si>
  <si>
    <t>Muyuka-Bangang</t>
  </si>
  <si>
    <t>Bangang-Buea</t>
  </si>
  <si>
    <t>Buea-Yaounde</t>
  </si>
  <si>
    <t>8-i45-6</t>
  </si>
  <si>
    <t>8-i45-7</t>
  </si>
  <si>
    <t>i43</t>
  </si>
  <si>
    <t>9-Phone-9a</t>
  </si>
  <si>
    <t>9-Phone-42-42b</t>
  </si>
  <si>
    <t>28-Phone-56</t>
  </si>
  <si>
    <t>9-Phone-90</t>
  </si>
  <si>
    <t>9-Phone-106</t>
  </si>
  <si>
    <t>9-Phone-113</t>
  </si>
  <si>
    <t>28-Phone-368</t>
  </si>
  <si>
    <t>29/11</t>
  </si>
  <si>
    <t>Yaounde-Sangmalima</t>
  </si>
  <si>
    <t>9-i43-2</t>
  </si>
  <si>
    <t>Sangmalima-Djoum</t>
  </si>
  <si>
    <t>9-i43-1</t>
  </si>
  <si>
    <t>Djoum-Mboma-Djoum</t>
  </si>
  <si>
    <t>9-i43-r</t>
  </si>
  <si>
    <t>Djoum-Sangmalima</t>
  </si>
  <si>
    <t>9-i43-3</t>
  </si>
  <si>
    <t>Sangmalima-Yaounde</t>
  </si>
  <si>
    <t>9-i43-4</t>
  </si>
  <si>
    <t>9-i43-5</t>
  </si>
  <si>
    <t>Undercover</t>
  </si>
  <si>
    <t>External Assistance</t>
  </si>
  <si>
    <t>28-i43-8</t>
  </si>
  <si>
    <t>28-i43-9</t>
  </si>
  <si>
    <t>28-i43-10</t>
  </si>
  <si>
    <t>28/11</t>
  </si>
  <si>
    <t>10-Phone-137</t>
  </si>
  <si>
    <t>10-Phone-140</t>
  </si>
  <si>
    <t>13/11</t>
  </si>
  <si>
    <t>10-Phone-162</t>
  </si>
  <si>
    <t>14/11</t>
  </si>
  <si>
    <t>10-Phone-177</t>
  </si>
  <si>
    <t>15/11</t>
  </si>
  <si>
    <t>10-Phone-178a</t>
  </si>
  <si>
    <t>10-Phone-189</t>
  </si>
  <si>
    <t>16/11</t>
  </si>
  <si>
    <t>10-Phone-200</t>
  </si>
  <si>
    <t>17/11</t>
  </si>
  <si>
    <t>10-i8-7</t>
  </si>
  <si>
    <t>Douala-Melong</t>
  </si>
  <si>
    <t>10-i8-r</t>
  </si>
  <si>
    <t>Melong-Kleber</t>
  </si>
  <si>
    <t>Kleber-Melong</t>
  </si>
  <si>
    <t>melong-Binto</t>
  </si>
  <si>
    <t>Binto-Melong</t>
  </si>
  <si>
    <t>Melong-Mburuku</t>
  </si>
  <si>
    <t>Mburuku-Melong</t>
  </si>
  <si>
    <t>Melong-Bankonji</t>
  </si>
  <si>
    <t>Bankonji-Melong</t>
  </si>
  <si>
    <t>Melong-Douala</t>
  </si>
  <si>
    <t>10-i8-8</t>
  </si>
  <si>
    <t>10-i8-10a</t>
  </si>
  <si>
    <t>11-Phone-139</t>
  </si>
  <si>
    <t>11-Phone-163</t>
  </si>
  <si>
    <t>11-Phone-178</t>
  </si>
  <si>
    <t>i77</t>
  </si>
  <si>
    <t>11-Phone-181</t>
  </si>
  <si>
    <t>11-Phone-186</t>
  </si>
  <si>
    <t>11-Phone-188</t>
  </si>
  <si>
    <t>11-Phone-196</t>
  </si>
  <si>
    <t>11-i35-7</t>
  </si>
  <si>
    <t>11-i35-r</t>
  </si>
  <si>
    <t>Tonga-Markom 2</t>
  </si>
  <si>
    <t>Markom 2-Tonga</t>
  </si>
  <si>
    <t>Tonga-Bichoua</t>
  </si>
  <si>
    <t>Bichoua-Tonga</t>
  </si>
  <si>
    <t>Tonga-Medina</t>
  </si>
  <si>
    <t>Medina-Tonga</t>
  </si>
  <si>
    <t>11-i35-8</t>
  </si>
  <si>
    <t>Drinks to  informants</t>
  </si>
  <si>
    <t>12-Phone-206-206a</t>
  </si>
  <si>
    <t>12-Phone-215</t>
  </si>
  <si>
    <t>18/11</t>
  </si>
  <si>
    <t>12-Phone-227-227a</t>
  </si>
  <si>
    <t>19/11</t>
  </si>
  <si>
    <t>12-Phone-244-244a</t>
  </si>
  <si>
    <t>20/11</t>
  </si>
  <si>
    <t>12-Phone-252-252a</t>
  </si>
  <si>
    <t>x2 Hrs Internet</t>
  </si>
  <si>
    <t>Communication</t>
  </si>
  <si>
    <t>12-i26-r</t>
  </si>
  <si>
    <t>Yaounde-Ngaoundere</t>
  </si>
  <si>
    <t>12-i26-7</t>
  </si>
  <si>
    <t>Ngaoundere-Maroua</t>
  </si>
  <si>
    <t>12-i26-8</t>
  </si>
  <si>
    <t>Maroua-Waza</t>
  </si>
  <si>
    <t>Waza-Maroua</t>
  </si>
  <si>
    <t>Maroua-Dabanga</t>
  </si>
  <si>
    <t>Dabanga-Maroua</t>
  </si>
  <si>
    <t>Maroua-Bogo</t>
  </si>
  <si>
    <t>Bogo-Maroua</t>
  </si>
  <si>
    <t>12-i26-9</t>
  </si>
  <si>
    <t>Drinks with Informer</t>
  </si>
  <si>
    <t>13-Phone-201</t>
  </si>
  <si>
    <t>13-Phone-208</t>
  </si>
  <si>
    <t>13-Phone-212</t>
  </si>
  <si>
    <t>13-Phone-223</t>
  </si>
  <si>
    <t>13-Phone-237</t>
  </si>
  <si>
    <t>13-Phone-258</t>
  </si>
  <si>
    <t>13-i35-9</t>
  </si>
  <si>
    <t>13-i35-10</t>
  </si>
  <si>
    <t>13-i35-r</t>
  </si>
  <si>
    <t>Maroua-Limanni</t>
  </si>
  <si>
    <t>Limanni-Maroua</t>
  </si>
  <si>
    <t>13-i35-13</t>
  </si>
  <si>
    <t>14-Phone-202</t>
  </si>
  <si>
    <t>14-Phone-213</t>
  </si>
  <si>
    <t>14-Phone-220</t>
  </si>
  <si>
    <t>14-Phone-238</t>
  </si>
  <si>
    <t>14-Phone-256</t>
  </si>
  <si>
    <t>14-i45-8</t>
  </si>
  <si>
    <t>14-i45-9</t>
  </si>
  <si>
    <t>Maroua-Waza-Marouaaa</t>
  </si>
  <si>
    <t>14-i45-r</t>
  </si>
  <si>
    <t>Maroua-Mora-Maroua</t>
  </si>
  <si>
    <t>14-i45-10</t>
  </si>
  <si>
    <t>15-Phone-197</t>
  </si>
  <si>
    <t>15-Phone-205</t>
  </si>
  <si>
    <t>15-Phone-242a</t>
  </si>
  <si>
    <t>15-Phone-257</t>
  </si>
  <si>
    <t>15-Phone-283</t>
  </si>
  <si>
    <t>23/11</t>
  </si>
  <si>
    <t>15-Phone-304a</t>
  </si>
  <si>
    <t>24/11</t>
  </si>
  <si>
    <t>x1 hours taxi</t>
  </si>
  <si>
    <t>15-i43-r</t>
  </si>
  <si>
    <t>x2 hours taxi</t>
  </si>
  <si>
    <t>15-i43-6</t>
  </si>
  <si>
    <t>15-i43-7</t>
  </si>
  <si>
    <t>External assistance</t>
  </si>
  <si>
    <t>16-Phone-228</t>
  </si>
  <si>
    <t>16-Phone-230</t>
  </si>
  <si>
    <t>16-Phone-242</t>
  </si>
  <si>
    <t>16-Phone-247</t>
  </si>
  <si>
    <t>16-Phone-259</t>
  </si>
  <si>
    <t>16-Phone-269</t>
  </si>
  <si>
    <t>22/11</t>
  </si>
  <si>
    <t>16-Phone-290</t>
  </si>
  <si>
    <t>16-Phone-303</t>
  </si>
  <si>
    <t>Yaounde-Bafoussam</t>
  </si>
  <si>
    <t>16-i8-10b</t>
  </si>
  <si>
    <t>Bafoussam-Bafang</t>
  </si>
  <si>
    <t>16-i8-r</t>
  </si>
  <si>
    <t>Bafang-Fonjanti</t>
  </si>
  <si>
    <t>Fonjanti-Bafang</t>
  </si>
  <si>
    <t>Bafang-Bassap</t>
  </si>
  <si>
    <t>Bassap-Bafang</t>
  </si>
  <si>
    <t>Bafang-Babouantou</t>
  </si>
  <si>
    <t>Babouantou-Bafang</t>
  </si>
  <si>
    <t>Bafang-Bafoussam</t>
  </si>
  <si>
    <t>Bafoussam-Yaounde</t>
  </si>
  <si>
    <t>16-i8-11</t>
  </si>
  <si>
    <t>16-i8-13</t>
  </si>
  <si>
    <t>17-Phone-266-266a</t>
  </si>
  <si>
    <t>17-Phone-291-191a</t>
  </si>
  <si>
    <t>Maroua-Ngaoundere</t>
  </si>
  <si>
    <t>17-i26-10</t>
  </si>
  <si>
    <t>Ngaoundere-Yaounde</t>
  </si>
  <si>
    <t>17-i26-12</t>
  </si>
  <si>
    <t>17-i26-r</t>
  </si>
  <si>
    <t>17-i26-13</t>
  </si>
  <si>
    <t>18-Phone-264</t>
  </si>
  <si>
    <t>18-Phone-273-273b</t>
  </si>
  <si>
    <t>18-Phone-280</t>
  </si>
  <si>
    <t>18-Phone-287</t>
  </si>
  <si>
    <t>18-Phone-313</t>
  </si>
  <si>
    <t>26/11</t>
  </si>
  <si>
    <t>18-Phone-325</t>
  </si>
  <si>
    <t>18-i35-11</t>
  </si>
  <si>
    <t>Ngaoundere-Bamyamba</t>
  </si>
  <si>
    <t>18-i35-r</t>
  </si>
  <si>
    <t>Bamyamba-Ngaoundere</t>
  </si>
  <si>
    <t>18-i35-12</t>
  </si>
  <si>
    <t>18-i35-14</t>
  </si>
  <si>
    <t>19-Phone-288</t>
  </si>
  <si>
    <t>19-Phone-298</t>
  </si>
  <si>
    <t>19-i45-11</t>
  </si>
  <si>
    <t>19-i45-12</t>
  </si>
  <si>
    <t>19-i45-r</t>
  </si>
  <si>
    <t>19-i45-13</t>
  </si>
  <si>
    <t>20-Phone-323</t>
  </si>
  <si>
    <t>20-Phone-331</t>
  </si>
  <si>
    <t>27/11</t>
  </si>
  <si>
    <t>20-Phone-338</t>
  </si>
  <si>
    <t>20-Phone-348</t>
  </si>
  <si>
    <t>20-Phone-363</t>
  </si>
  <si>
    <t>20-Phone-379</t>
  </si>
  <si>
    <t>30/11</t>
  </si>
  <si>
    <t>20-i35-15</t>
  </si>
  <si>
    <t>20-i35-r</t>
  </si>
  <si>
    <t>20-i35-16</t>
  </si>
  <si>
    <t>21-Phone-312</t>
  </si>
  <si>
    <t>21-Phone-327</t>
  </si>
  <si>
    <t>21-Phone-347</t>
  </si>
  <si>
    <t>Yaounde-Pouma</t>
  </si>
  <si>
    <t>21-i8-14</t>
  </si>
  <si>
    <t>Pouma-Nkongo</t>
  </si>
  <si>
    <t>21-i8-r</t>
  </si>
  <si>
    <t>Nkongo-Pouma</t>
  </si>
  <si>
    <t>Pouma-Edea</t>
  </si>
  <si>
    <t>Edea-Pouma</t>
  </si>
  <si>
    <t>29/12</t>
  </si>
  <si>
    <t xml:space="preserve">                          inter City Transport</t>
  </si>
  <si>
    <t>21-i8-15</t>
  </si>
  <si>
    <t>22-Phone-342-342a</t>
  </si>
  <si>
    <t>22-Phone-361</t>
  </si>
  <si>
    <t>22-Phone-377</t>
  </si>
  <si>
    <t>x4Hrs Internet</t>
  </si>
  <si>
    <t>22-i26-r</t>
  </si>
  <si>
    <t>x8Hrs Internet</t>
  </si>
  <si>
    <t>22-i26-14</t>
  </si>
  <si>
    <t>2/12</t>
  </si>
  <si>
    <t>22-i26-15</t>
  </si>
  <si>
    <t>Buea-Bwasa</t>
  </si>
  <si>
    <t>Bwasa-Buea</t>
  </si>
  <si>
    <t>Buea-Tole</t>
  </si>
  <si>
    <t>Tole-Buea</t>
  </si>
  <si>
    <t>22-i26-16</t>
  </si>
  <si>
    <t>22-i26-17</t>
  </si>
  <si>
    <t>22-i26-18</t>
  </si>
  <si>
    <t>23-Phone-364</t>
  </si>
  <si>
    <t>23-Phone-372</t>
  </si>
  <si>
    <t>23-i8-16</t>
  </si>
  <si>
    <t xml:space="preserve">23-i8-r </t>
  </si>
  <si>
    <t xml:space="preserve">  </t>
  </si>
  <si>
    <t>24-Phone-293</t>
  </si>
  <si>
    <t>24-Phone-373</t>
  </si>
  <si>
    <t>Yaounde-Limbe</t>
  </si>
  <si>
    <t>24-i45-16</t>
  </si>
  <si>
    <t>24-i45-18</t>
  </si>
  <si>
    <t>24-i45-r</t>
  </si>
  <si>
    <t>25-Phone-44-44a</t>
  </si>
  <si>
    <t>25-Phone-60-60a</t>
  </si>
  <si>
    <t>25-Phone-75-75a</t>
  </si>
  <si>
    <t>25-Phone-132-132a</t>
  </si>
  <si>
    <t>25-Phone-146-146a</t>
  </si>
  <si>
    <t>25-Phone-156-165d</t>
  </si>
  <si>
    <t>25-Phone-169-169d</t>
  </si>
  <si>
    <t>25-Phone-190-190a</t>
  </si>
  <si>
    <t>25-Phone-305</t>
  </si>
  <si>
    <t>25-Phone-314-314a</t>
  </si>
  <si>
    <t>25-Phone-322</t>
  </si>
  <si>
    <t>25-Phone-336-336a</t>
  </si>
  <si>
    <t>25-i26-r</t>
  </si>
  <si>
    <t xml:space="preserve"> </t>
  </si>
  <si>
    <t>x200 photocopies</t>
  </si>
  <si>
    <t>25-i26-19</t>
  </si>
  <si>
    <t>26-Phone-23</t>
  </si>
  <si>
    <t>26-Phone-35</t>
  </si>
  <si>
    <t>26-Phone-43</t>
  </si>
  <si>
    <t>4/11</t>
  </si>
  <si>
    <t>26-i45-1</t>
  </si>
  <si>
    <t>Sangmalima-Meyongmesala</t>
  </si>
  <si>
    <t>26-i45-r</t>
  </si>
  <si>
    <t>Meyong-Mekas</t>
  </si>
  <si>
    <t>Mekas-Meyong</t>
  </si>
  <si>
    <t>Meyong-Sangmalima</t>
  </si>
  <si>
    <t>26-i45-2</t>
  </si>
  <si>
    <t>26-i45-3</t>
  </si>
  <si>
    <t>i90</t>
  </si>
  <si>
    <t>27-Phone-323</t>
  </si>
  <si>
    <t>27-Phone-337</t>
  </si>
  <si>
    <t>Mintom-Djoum</t>
  </si>
  <si>
    <t>27-i90-1</t>
  </si>
  <si>
    <t>Djoum-Mintom</t>
  </si>
  <si>
    <t>27-i90-r</t>
  </si>
  <si>
    <t>27-i90-3</t>
  </si>
  <si>
    <t>laptop charger.</t>
  </si>
  <si>
    <t>i35-6</t>
  </si>
  <si>
    <t>bank file</t>
  </si>
  <si>
    <t>CNPS</t>
  </si>
  <si>
    <t>Tax</t>
  </si>
  <si>
    <t>4-Phone-49</t>
  </si>
  <si>
    <t>4-Phone-57</t>
  </si>
  <si>
    <t>4-Phone-58</t>
  </si>
  <si>
    <t>Yaounde-Ngouou</t>
  </si>
  <si>
    <t>4-i45-r</t>
  </si>
  <si>
    <t>Ngoumou-Akono</t>
  </si>
  <si>
    <t>Akono-Ngouou</t>
  </si>
  <si>
    <t>Ngoumou-Yaounde</t>
  </si>
  <si>
    <t>x1 hour taxi</t>
  </si>
  <si>
    <t>4-al-r</t>
  </si>
  <si>
    <t>alain</t>
  </si>
  <si>
    <t>4-i26-r</t>
  </si>
  <si>
    <t>cage</t>
  </si>
  <si>
    <t>Operation</t>
  </si>
  <si>
    <t>others</t>
  </si>
  <si>
    <t>4-i45-4</t>
  </si>
  <si>
    <t>MINFOF</t>
  </si>
  <si>
    <t>4-i26-20</t>
  </si>
  <si>
    <t>4-i26-21</t>
  </si>
  <si>
    <t>Police</t>
  </si>
  <si>
    <t>4-i26-22</t>
  </si>
  <si>
    <t>4-i26-23</t>
  </si>
  <si>
    <t>4-i26-24</t>
  </si>
  <si>
    <t>4-i26-25</t>
  </si>
  <si>
    <t>20-Phone-351</t>
  </si>
  <si>
    <t>i13</t>
  </si>
  <si>
    <t>20-Phone-352</t>
  </si>
  <si>
    <t>20-Phone-357</t>
  </si>
  <si>
    <t>20-Phone-367</t>
  </si>
  <si>
    <t>20-Phone-370</t>
  </si>
  <si>
    <t>20-i45-14</t>
  </si>
  <si>
    <t>Tonga to Tougang-Tonga</t>
  </si>
  <si>
    <t>20-i45-r</t>
  </si>
  <si>
    <t>20-i13-1</t>
  </si>
  <si>
    <t>Bangangté-Yaounde</t>
  </si>
  <si>
    <t>operation</t>
  </si>
  <si>
    <t>aim-36</t>
  </si>
  <si>
    <t>aimé</t>
  </si>
  <si>
    <t>20-i13-r</t>
  </si>
  <si>
    <t>20-i45-15</t>
  </si>
  <si>
    <t>20-i13-2</t>
  </si>
  <si>
    <t>aim-30</t>
  </si>
  <si>
    <t>aim-31</t>
  </si>
  <si>
    <t>aim-32</t>
  </si>
  <si>
    <t>aim-33</t>
  </si>
  <si>
    <t>aim-34</t>
  </si>
  <si>
    <t>aim-35</t>
  </si>
  <si>
    <t>20-i13-4</t>
  </si>
  <si>
    <t>20-i13-3</t>
  </si>
  <si>
    <t>20-Phone-354</t>
  </si>
  <si>
    <t>20-Phone-360</t>
  </si>
  <si>
    <t>Baf-Tonga</t>
  </si>
  <si>
    <t>20-i77-1</t>
  </si>
  <si>
    <t>20-i77-r</t>
  </si>
  <si>
    <t>20-i77-2</t>
  </si>
  <si>
    <t>20-i77-3</t>
  </si>
  <si>
    <t>20-i77-4</t>
  </si>
  <si>
    <t>20-i77-5</t>
  </si>
  <si>
    <t>20-i77-6</t>
  </si>
  <si>
    <t>20-i77-7</t>
  </si>
  <si>
    <t>Alain</t>
  </si>
  <si>
    <t>Phone-12-12d</t>
  </si>
  <si>
    <t>Phone-29-29d</t>
  </si>
  <si>
    <t>Phone-41-41b</t>
  </si>
  <si>
    <t>Phone-51</t>
  </si>
  <si>
    <t>Phone-62</t>
  </si>
  <si>
    <t>Phone-82</t>
  </si>
  <si>
    <t>Phone-89</t>
  </si>
  <si>
    <t>Phone-109</t>
  </si>
  <si>
    <t>Phone-114</t>
  </si>
  <si>
    <t>Phone-134</t>
  </si>
  <si>
    <t>Phone-148</t>
  </si>
  <si>
    <t>Phone-154</t>
  </si>
  <si>
    <t>Phone-172</t>
  </si>
  <si>
    <t>Phone-185</t>
  </si>
  <si>
    <t>Phone-208</t>
  </si>
  <si>
    <t>Phone-219</t>
  </si>
  <si>
    <t>Phone-232</t>
  </si>
  <si>
    <t>Phone-249</t>
  </si>
  <si>
    <t>Phone-271</t>
  </si>
  <si>
    <t>Phone-278</t>
  </si>
  <si>
    <t>Phone-294</t>
  </si>
  <si>
    <t>Phone-311</t>
  </si>
  <si>
    <t>Phone-334</t>
  </si>
  <si>
    <t>Phone-340</t>
  </si>
  <si>
    <t>Phone-359-359b</t>
  </si>
  <si>
    <t>Phone-381</t>
  </si>
  <si>
    <t>Aime</t>
  </si>
  <si>
    <t>Phone-6</t>
  </si>
  <si>
    <t>Phone-20</t>
  </si>
  <si>
    <t>Phone-38</t>
  </si>
  <si>
    <t>Phone-47</t>
  </si>
  <si>
    <t>Phone-64</t>
  </si>
  <si>
    <t>Phone-77</t>
  </si>
  <si>
    <t>Phone-97</t>
  </si>
  <si>
    <t>Phone-103</t>
  </si>
  <si>
    <t>Phone-121</t>
  </si>
  <si>
    <t>Phone-129</t>
  </si>
  <si>
    <t>Phone-145</t>
  </si>
  <si>
    <t>Phone-161</t>
  </si>
  <si>
    <t>Phone-175</t>
  </si>
  <si>
    <t>Phone-193</t>
  </si>
  <si>
    <t>Phone-203</t>
  </si>
  <si>
    <t>Phone-211</t>
  </si>
  <si>
    <t>Phone-224</t>
  </si>
  <si>
    <t>Phone-239</t>
  </si>
  <si>
    <t>Phone-260</t>
  </si>
  <si>
    <t>Phone-267</t>
  </si>
  <si>
    <t>Phone-289</t>
  </si>
  <si>
    <t>Phone-297</t>
  </si>
  <si>
    <t>Phone-317</t>
  </si>
  <si>
    <t>Phone-329</t>
  </si>
  <si>
    <t>Phone-343</t>
  </si>
  <si>
    <t>Phone-366</t>
  </si>
  <si>
    <t>Phone-375</t>
  </si>
  <si>
    <t>Ekane</t>
  </si>
  <si>
    <t>Phone-1</t>
  </si>
  <si>
    <t>Phone-21</t>
  </si>
  <si>
    <t>Phone-45</t>
  </si>
  <si>
    <t>Phone-73</t>
  </si>
  <si>
    <t>Phone-78</t>
  </si>
  <si>
    <t>Phone-92</t>
  </si>
  <si>
    <t>Phone-101</t>
  </si>
  <si>
    <t>Phone-117</t>
  </si>
  <si>
    <t>Phone-128</t>
  </si>
  <si>
    <t>Phone-144</t>
  </si>
  <si>
    <t>Phone-160</t>
  </si>
  <si>
    <t>Phone-176-176a</t>
  </si>
  <si>
    <t>Phone-192</t>
  </si>
  <si>
    <t>Phone-221</t>
  </si>
  <si>
    <t>Phone-243</t>
  </si>
  <si>
    <t>Phone-254</t>
  </si>
  <si>
    <t>Phone-268</t>
  </si>
  <si>
    <t>Phone-282</t>
  </si>
  <si>
    <t>Phone-304</t>
  </si>
  <si>
    <t>Phone-316</t>
  </si>
  <si>
    <t>Phone-330</t>
  </si>
  <si>
    <t>Phone-365</t>
  </si>
  <si>
    <t>Phone-374</t>
  </si>
  <si>
    <t>Nadege</t>
  </si>
  <si>
    <t>Phone-7</t>
  </si>
  <si>
    <t>Phone-24</t>
  </si>
  <si>
    <t>Phone-46</t>
  </si>
  <si>
    <t>Phone-66</t>
  </si>
  <si>
    <t>Phone-79</t>
  </si>
  <si>
    <t>Phone-102</t>
  </si>
  <si>
    <t>Phone-116</t>
  </si>
  <si>
    <t>Phone-127</t>
  </si>
  <si>
    <t>Phone-143</t>
  </si>
  <si>
    <t>Phone-159</t>
  </si>
  <si>
    <t>Phone-179</t>
  </si>
  <si>
    <t>Phone-214</t>
  </si>
  <si>
    <t>Phone-222</t>
  </si>
  <si>
    <t>Phone-240</t>
  </si>
  <si>
    <t>Phone-253</t>
  </si>
  <si>
    <t>Phone-274</t>
  </si>
  <si>
    <t>Phone-284</t>
  </si>
  <si>
    <t>Phone-300</t>
  </si>
  <si>
    <t>Phone-315</t>
  </si>
  <si>
    <t>Phone-328</t>
  </si>
  <si>
    <t>Phone-344</t>
  </si>
  <si>
    <t>Phone-345</t>
  </si>
  <si>
    <t>Phone-362</t>
  </si>
  <si>
    <t>Phone-378</t>
  </si>
  <si>
    <t>Ania</t>
  </si>
  <si>
    <t>Phone-9</t>
  </si>
  <si>
    <t>Phone-69</t>
  </si>
  <si>
    <t>Phone-380</t>
  </si>
  <si>
    <t>aim-2</t>
  </si>
  <si>
    <t>aim-4</t>
  </si>
  <si>
    <t>Yaounde-Bafsam</t>
  </si>
  <si>
    <t>aim-5</t>
  </si>
  <si>
    <t>Bafsam-Dschang</t>
  </si>
  <si>
    <t>aim-r</t>
  </si>
  <si>
    <t>Bafoussam-Dschang-Bafoussam</t>
  </si>
  <si>
    <t>aim-8</t>
  </si>
  <si>
    <t>Dschang-Bafsam</t>
  </si>
  <si>
    <t>Bafsam-Yaounde</t>
  </si>
  <si>
    <t>aim-9</t>
  </si>
  <si>
    <t>Yaounde-Kumba</t>
  </si>
  <si>
    <t>aim-10</t>
  </si>
  <si>
    <t>Kumba-Mamfe</t>
  </si>
  <si>
    <t>aim-13</t>
  </si>
  <si>
    <t>Mamfe-Kumba</t>
  </si>
  <si>
    <t>aim-15</t>
  </si>
  <si>
    <t>Kumba-Yaounde</t>
  </si>
  <si>
    <t>aim-18</t>
  </si>
  <si>
    <t>Yaounde-Ndere</t>
  </si>
  <si>
    <t>aim-19</t>
  </si>
  <si>
    <t>Ndere-Maroua</t>
  </si>
  <si>
    <t>aim-20</t>
  </si>
  <si>
    <t>Maroua-Mora</t>
  </si>
  <si>
    <t>Mora-Maroua</t>
  </si>
  <si>
    <t>Maroua-Ndere</t>
  </si>
  <si>
    <t>aim-22</t>
  </si>
  <si>
    <t>Ndere-Yaounde</t>
  </si>
  <si>
    <t>aim-24</t>
  </si>
  <si>
    <t>Yaounde-Bertoua</t>
  </si>
  <si>
    <t>aim-25</t>
  </si>
  <si>
    <t>Bertoua-Yaounde</t>
  </si>
  <si>
    <t>aim-27</t>
  </si>
  <si>
    <t>aim-28</t>
  </si>
  <si>
    <t>Bangangté-Bafsam</t>
  </si>
  <si>
    <t>aim-38</t>
  </si>
  <si>
    <t>al-1</t>
  </si>
  <si>
    <t>al-3</t>
  </si>
  <si>
    <t>al-4</t>
  </si>
  <si>
    <t>al-6</t>
  </si>
  <si>
    <t>al-7</t>
  </si>
  <si>
    <t>al-9</t>
  </si>
  <si>
    <t>Yaounde-kribi</t>
  </si>
  <si>
    <t>ania-1</t>
  </si>
  <si>
    <t>ania</t>
  </si>
  <si>
    <t>Kribi-Yaounde</t>
  </si>
  <si>
    <t>ania-3</t>
  </si>
  <si>
    <t>nad-1</t>
  </si>
  <si>
    <t>Nadège</t>
  </si>
  <si>
    <t>Abong mbg-Dye</t>
  </si>
  <si>
    <t>nad-3</t>
  </si>
  <si>
    <t>nad-6</t>
  </si>
  <si>
    <t>nad-8</t>
  </si>
  <si>
    <t>Yaounde-Ebolowa</t>
  </si>
  <si>
    <t>nad-11</t>
  </si>
  <si>
    <t>Ebolowa-Yaounde</t>
  </si>
  <si>
    <t>nad-12</t>
  </si>
  <si>
    <t>nad-13</t>
  </si>
  <si>
    <t>Bertoua-Douala</t>
  </si>
  <si>
    <t>nad-15</t>
  </si>
  <si>
    <t>nad-17</t>
  </si>
  <si>
    <t>Abong mbang-Ydé</t>
  </si>
  <si>
    <t>nad-19</t>
  </si>
  <si>
    <t>eka-2</t>
  </si>
  <si>
    <t>ekane</t>
  </si>
  <si>
    <t>eka-4</t>
  </si>
  <si>
    <t>eka-r</t>
  </si>
  <si>
    <t>eka-7</t>
  </si>
  <si>
    <t>eka-8</t>
  </si>
  <si>
    <t>al-r</t>
  </si>
  <si>
    <t>ania-r</t>
  </si>
  <si>
    <t>nad-r</t>
  </si>
  <si>
    <t>13/1</t>
  </si>
  <si>
    <t>aim-3</t>
  </si>
  <si>
    <t>aim-6</t>
  </si>
  <si>
    <t>aim-11</t>
  </si>
  <si>
    <t>aim-14</t>
  </si>
  <si>
    <t>aim-16</t>
  </si>
  <si>
    <t>aim-21</t>
  </si>
  <si>
    <t>aim-23</t>
  </si>
  <si>
    <t>aim-26</t>
  </si>
  <si>
    <t>aim-37</t>
  </si>
  <si>
    <t>al-2</t>
  </si>
  <si>
    <t>al-5</t>
  </si>
  <si>
    <t>al-8</t>
  </si>
  <si>
    <t>ania-2</t>
  </si>
  <si>
    <t>nad-2</t>
  </si>
  <si>
    <t>nad-7</t>
  </si>
  <si>
    <t>nad-14</t>
  </si>
  <si>
    <t>nad-18</t>
  </si>
  <si>
    <t>eka-3</t>
  </si>
  <si>
    <t>eka-5</t>
  </si>
  <si>
    <t>x 54 photocopies</t>
  </si>
  <si>
    <t>aim-1</t>
  </si>
  <si>
    <t>x 120 photocopies</t>
  </si>
  <si>
    <t>aim-29</t>
  </si>
  <si>
    <t>x 12 printing</t>
  </si>
  <si>
    <t>X80 photocopies</t>
  </si>
  <si>
    <t>nad-4</t>
  </si>
  <si>
    <t>Recruit advert</t>
  </si>
  <si>
    <t>eka-1</t>
  </si>
  <si>
    <t>eka-6</t>
  </si>
  <si>
    <t>X11 printing</t>
  </si>
  <si>
    <t>Tchag-1</t>
  </si>
  <si>
    <t>tam-1</t>
  </si>
  <si>
    <t>Yaounde-Kribi</t>
  </si>
  <si>
    <t>dji-1</t>
  </si>
  <si>
    <t>dji-2</t>
  </si>
  <si>
    <t>nadège</t>
  </si>
  <si>
    <t>Yaounde-Ebwa</t>
  </si>
  <si>
    <t>dji-3</t>
  </si>
  <si>
    <t>Ebvwa-Yaounde</t>
  </si>
  <si>
    <t>dji-4</t>
  </si>
  <si>
    <t>Ydé-Abg Mbg</t>
  </si>
  <si>
    <t>dji-6</t>
  </si>
  <si>
    <t>Abg mbg-Yaounde</t>
  </si>
  <si>
    <t>dji-7</t>
  </si>
  <si>
    <t>Me Djimi</t>
  </si>
  <si>
    <t>dji-5</t>
  </si>
  <si>
    <t>djimi</t>
  </si>
  <si>
    <t>Nya Aime</t>
  </si>
  <si>
    <t>Alain Bernard</t>
  </si>
  <si>
    <t>bonus</t>
  </si>
  <si>
    <t>Eric</t>
  </si>
  <si>
    <t>Phone-10</t>
  </si>
  <si>
    <t>Phone-27</t>
  </si>
  <si>
    <t>Phone-54-54d</t>
  </si>
  <si>
    <t>Phone-70-70d</t>
  </si>
  <si>
    <t>Phone-85-85d</t>
  </si>
  <si>
    <t>Phone-99</t>
  </si>
  <si>
    <t>Phone-118</t>
  </si>
  <si>
    <t>Phone-136</t>
  </si>
  <si>
    <t>Phone-147-147a</t>
  </si>
  <si>
    <t>Phone-157-157d</t>
  </si>
  <si>
    <t>Phone-171</t>
  </si>
  <si>
    <t>Phone-182</t>
  </si>
  <si>
    <t>Phone-195</t>
  </si>
  <si>
    <t>Phone-204a</t>
  </si>
  <si>
    <t>Phone-217</t>
  </si>
  <si>
    <t>Phone-234</t>
  </si>
  <si>
    <t>Phone-251</t>
  </si>
  <si>
    <t>Phone-279</t>
  </si>
  <si>
    <t>Phone-299</t>
  </si>
  <si>
    <t>Phone-321</t>
  </si>
  <si>
    <t>Phone-335</t>
  </si>
  <si>
    <t>Phone-341</t>
  </si>
  <si>
    <t>Phone-360</t>
  </si>
  <si>
    <t>Phone-376</t>
  </si>
  <si>
    <t>Anna</t>
  </si>
  <si>
    <t>Phone-8</t>
  </si>
  <si>
    <t>Phone-16</t>
  </si>
  <si>
    <t>Phone-48</t>
  </si>
  <si>
    <t>Phone-67-67s</t>
  </si>
  <si>
    <t>Phone-81</t>
  </si>
  <si>
    <t>Phone-98</t>
  </si>
  <si>
    <t>Phone-104</t>
  </si>
  <si>
    <t>Phone-120</t>
  </si>
  <si>
    <t>Phone-130</t>
  </si>
  <si>
    <t>Phone-142</t>
  </si>
  <si>
    <t>Phone-164</t>
  </si>
  <si>
    <t>Phone-174</t>
  </si>
  <si>
    <t>Phone-191</t>
  </si>
  <si>
    <t>Phone-194</t>
  </si>
  <si>
    <t>Phone-204</t>
  </si>
  <si>
    <t>Phone-225</t>
  </si>
  <si>
    <t>Phone-236</t>
  </si>
  <si>
    <t>Phone-270</t>
  </si>
  <si>
    <t>Phone-285</t>
  </si>
  <si>
    <t>Phone-302</t>
  </si>
  <si>
    <t>Phone-319</t>
  </si>
  <si>
    <t>Phone-333</t>
  </si>
  <si>
    <t>Phone-369</t>
  </si>
  <si>
    <t>x 4 hours internet connection</t>
  </si>
  <si>
    <t>eri-3</t>
  </si>
  <si>
    <t>x 2 hours internet connection</t>
  </si>
  <si>
    <t>eri-4</t>
  </si>
  <si>
    <t xml:space="preserve">Transport </t>
  </si>
  <si>
    <t>ann-r</t>
  </si>
  <si>
    <t>anna</t>
  </si>
  <si>
    <t>eri-r</t>
  </si>
  <si>
    <t>eric-r</t>
  </si>
  <si>
    <t>popoli newspaper F</t>
  </si>
  <si>
    <t>radio news feature E</t>
  </si>
  <si>
    <t>radio news flash E</t>
  </si>
  <si>
    <t>radio news flash F</t>
  </si>
  <si>
    <t>radio talk show E</t>
  </si>
  <si>
    <t>Cameroon Tribune newspaper E</t>
  </si>
  <si>
    <t>TV news feature E</t>
  </si>
  <si>
    <t>Mutation newspaper F</t>
  </si>
  <si>
    <t>TV news feature F</t>
  </si>
  <si>
    <t>radio news feature F</t>
  </si>
  <si>
    <t>Repere newspaper F</t>
  </si>
  <si>
    <t>radio Talk show F</t>
  </si>
  <si>
    <t>x1 cd production</t>
  </si>
  <si>
    <t>photo frame</t>
  </si>
  <si>
    <t>ann-1</t>
  </si>
  <si>
    <t>ann-2</t>
  </si>
  <si>
    <t>x20 DVD case</t>
  </si>
  <si>
    <t>ann-7</t>
  </si>
  <si>
    <t>x5 cardboard and printing</t>
  </si>
  <si>
    <t>ann-9</t>
  </si>
  <si>
    <t>envelop</t>
  </si>
  <si>
    <t>ann-10</t>
  </si>
  <si>
    <t>x10 cardboard paper</t>
  </si>
  <si>
    <t>x2 file folder</t>
  </si>
  <si>
    <t>x29 photocopy</t>
  </si>
  <si>
    <t>x 3 card board papers</t>
  </si>
  <si>
    <t>eri-1</t>
  </si>
  <si>
    <t>x 3 color printing</t>
  </si>
  <si>
    <t>x 1 pack mini dv cassette</t>
  </si>
  <si>
    <t>eri-2</t>
  </si>
  <si>
    <t>x 1 Mini DV cassette</t>
  </si>
  <si>
    <t>eri-5</t>
  </si>
  <si>
    <t>x 1 pack DVD</t>
  </si>
  <si>
    <t>eri-6</t>
  </si>
  <si>
    <t>x7 newspaper</t>
  </si>
  <si>
    <t>ann-3</t>
  </si>
  <si>
    <t>x19 newspaper</t>
  </si>
  <si>
    <t>ann-5</t>
  </si>
  <si>
    <t>x17 newspaper</t>
  </si>
  <si>
    <t>ann-6</t>
  </si>
  <si>
    <t>ann-8</t>
  </si>
  <si>
    <t>ann-11</t>
  </si>
  <si>
    <t>Policy and external relations</t>
  </si>
  <si>
    <t>Congo</t>
  </si>
  <si>
    <t>Phone-167</t>
  </si>
  <si>
    <t>Phone-r</t>
  </si>
  <si>
    <t xml:space="preserve">Phone International  </t>
  </si>
  <si>
    <t>Gabon</t>
  </si>
  <si>
    <t>Phone-153-153b</t>
  </si>
  <si>
    <t>Phone-180</t>
  </si>
  <si>
    <t>Phone-14-14e</t>
  </si>
  <si>
    <t>Phone-30</t>
  </si>
  <si>
    <t>Phone-152</t>
  </si>
  <si>
    <t>Phone-326-326a</t>
  </si>
  <si>
    <t>Air ticket conakry-Nice-Conacry</t>
  </si>
  <si>
    <t>Policy and external assistance</t>
  </si>
  <si>
    <t>Arrey-1</t>
  </si>
  <si>
    <t>Arrey</t>
  </si>
  <si>
    <t>Air ticket Yaoundé Douala</t>
  </si>
  <si>
    <t>Arrey-23</t>
  </si>
  <si>
    <t>Phone-59</t>
  </si>
  <si>
    <t>Phone-198</t>
  </si>
  <si>
    <t>Thailand</t>
  </si>
  <si>
    <t>Paris-London-Paris</t>
  </si>
  <si>
    <t>Arrey-3</t>
  </si>
  <si>
    <t>Ofir-1b</t>
  </si>
  <si>
    <t>Ofir</t>
  </si>
  <si>
    <t>Chad</t>
  </si>
  <si>
    <t>Phone-32</t>
  </si>
  <si>
    <t xml:space="preserve">Phone International </t>
  </si>
  <si>
    <t>Phone-86</t>
  </si>
  <si>
    <t>Phone-96</t>
  </si>
  <si>
    <t>Phone-112</t>
  </si>
  <si>
    <t>Phone-249a-c</t>
  </si>
  <si>
    <t>25/11</t>
  </si>
  <si>
    <t>Phone-339</t>
  </si>
  <si>
    <t xml:space="preserve">phone </t>
  </si>
  <si>
    <t>policy and external relations</t>
  </si>
  <si>
    <t>ania-7</t>
  </si>
  <si>
    <t>ania-10</t>
  </si>
  <si>
    <t>ania-13</t>
  </si>
  <si>
    <t>ania-15</t>
  </si>
  <si>
    <t>ania-16</t>
  </si>
  <si>
    <t>ania-18</t>
  </si>
  <si>
    <t>ania-19</t>
  </si>
  <si>
    <t>ania-20</t>
  </si>
  <si>
    <t>ania-21</t>
  </si>
  <si>
    <t>ania-22</t>
  </si>
  <si>
    <t>ania-23</t>
  </si>
  <si>
    <t>ania-24</t>
  </si>
  <si>
    <t>ania-25</t>
  </si>
  <si>
    <t>ania-26</t>
  </si>
  <si>
    <t>ania-27</t>
  </si>
  <si>
    <t>x1 hour internet</t>
  </si>
  <si>
    <t>communication</t>
  </si>
  <si>
    <t>ania-17</t>
  </si>
  <si>
    <t>X1hour internet</t>
  </si>
  <si>
    <t>x2 hours internet</t>
  </si>
  <si>
    <t>ania-5</t>
  </si>
  <si>
    <t>Bertoua-Ndere</t>
  </si>
  <si>
    <t>ania-8</t>
  </si>
  <si>
    <t>Ngaoundere-Kouseri</t>
  </si>
  <si>
    <t>ania-11</t>
  </si>
  <si>
    <t>Kouseri-Ndjamena</t>
  </si>
  <si>
    <t>Ndjamena-Amtiman</t>
  </si>
  <si>
    <t>Amtiman-Ndjamena</t>
  </si>
  <si>
    <t>Ndjamena-Kouseri</t>
  </si>
  <si>
    <t>Kouseri-Maroua</t>
  </si>
  <si>
    <t>ania-28</t>
  </si>
  <si>
    <t>ania-30</t>
  </si>
  <si>
    <t>ania-32</t>
  </si>
  <si>
    <t>ania-6</t>
  </si>
  <si>
    <t>ania-9</t>
  </si>
  <si>
    <t>ania-12</t>
  </si>
  <si>
    <t>ania-14</t>
  </si>
  <si>
    <t>ania-25a</t>
  </si>
  <si>
    <t>ania-29</t>
  </si>
  <si>
    <t>ania-31</t>
  </si>
  <si>
    <t>150 X 6 printing</t>
  </si>
  <si>
    <t>Me Mangue</t>
  </si>
  <si>
    <t>Ania-17a</t>
  </si>
  <si>
    <t>Ania Serge</t>
  </si>
  <si>
    <t>10/12</t>
  </si>
  <si>
    <t>France</t>
  </si>
  <si>
    <t>Phone-83</t>
  </si>
  <si>
    <t>Ofir-1c</t>
  </si>
  <si>
    <t>Ofir-1e</t>
  </si>
  <si>
    <t>Ofir-1f</t>
  </si>
  <si>
    <t>Ofir-r</t>
  </si>
  <si>
    <t>Ofir-1d</t>
  </si>
  <si>
    <t xml:space="preserve"> Lodging</t>
  </si>
  <si>
    <t>Ofir-1g</t>
  </si>
  <si>
    <t>x3 usb keys</t>
  </si>
  <si>
    <t>Ofir-1h</t>
  </si>
  <si>
    <t>Togo</t>
  </si>
  <si>
    <t>Phone-353</t>
  </si>
  <si>
    <t>Phone-355</t>
  </si>
  <si>
    <t>Phone-356</t>
  </si>
  <si>
    <t>Phone-358</t>
  </si>
  <si>
    <t>Phone-382-382a</t>
  </si>
  <si>
    <t>x2 sim cards</t>
  </si>
  <si>
    <t>Ofir-4</t>
  </si>
  <si>
    <t>Policy and External relations</t>
  </si>
  <si>
    <t>Luc-2</t>
  </si>
  <si>
    <t>Luc</t>
  </si>
  <si>
    <t>Luc-r</t>
  </si>
  <si>
    <t>31/11</t>
  </si>
  <si>
    <t>Yaounde-Edea</t>
  </si>
  <si>
    <t>Ofir-1</t>
  </si>
  <si>
    <t>Edea-Douala</t>
  </si>
  <si>
    <t>Air ticket</t>
  </si>
  <si>
    <t>Arrey-24</t>
  </si>
  <si>
    <t>airport tax</t>
  </si>
  <si>
    <t>Ofir-3</t>
  </si>
  <si>
    <t>visa fees</t>
  </si>
  <si>
    <t>Ofir-3a</t>
  </si>
  <si>
    <t>Ofir-8</t>
  </si>
  <si>
    <t>3/12</t>
  </si>
  <si>
    <t>Air ticket Gabon-Togo-Gabon</t>
  </si>
  <si>
    <t>Luc-1</t>
  </si>
  <si>
    <t>lodging</t>
  </si>
  <si>
    <t>Ofir-2</t>
  </si>
  <si>
    <t>Ofir-5</t>
  </si>
  <si>
    <t>Ofir-6</t>
  </si>
  <si>
    <t>Ofir-7</t>
  </si>
  <si>
    <t>Luc-4</t>
  </si>
  <si>
    <t>Luc-5</t>
  </si>
  <si>
    <t>4/12</t>
  </si>
  <si>
    <t>Luc-3</t>
  </si>
  <si>
    <t>entry fees</t>
  </si>
  <si>
    <t>Ofir-9</t>
  </si>
  <si>
    <t>Replication</t>
  </si>
  <si>
    <t>Cynthia</t>
  </si>
  <si>
    <t>Phone-13-13c</t>
  </si>
  <si>
    <t>Phone-15</t>
  </si>
  <si>
    <t>Phone-31</t>
  </si>
  <si>
    <t>Phone-52-52b</t>
  </si>
  <si>
    <t>Phone-61-61b</t>
  </si>
  <si>
    <t xml:space="preserve">Phone  </t>
  </si>
  <si>
    <t>Phone-87-87b</t>
  </si>
  <si>
    <t>Phone-111-111b</t>
  </si>
  <si>
    <t>Phone-123-123b</t>
  </si>
  <si>
    <t>Phone-151</t>
  </si>
  <si>
    <t>Phone-166</t>
  </si>
  <si>
    <t>Phone-168-168b</t>
  </si>
  <si>
    <t>Phone-186</t>
  </si>
  <si>
    <t>Phone-228</t>
  </si>
  <si>
    <t>Phone-231</t>
  </si>
  <si>
    <t>Phone-246</t>
  </si>
  <si>
    <t>Phone-261-361b</t>
  </si>
  <si>
    <t>Phone-280</t>
  </si>
  <si>
    <t>Phone-292-292b</t>
  </si>
  <si>
    <t>Phone-309-309b</t>
  </si>
  <si>
    <t>Phone-337</t>
  </si>
  <si>
    <t>Phone-349-349b</t>
  </si>
  <si>
    <t>Phone-371</t>
  </si>
  <si>
    <t>cyn-r</t>
  </si>
  <si>
    <t>Registration fees</t>
  </si>
  <si>
    <t>Training</t>
  </si>
  <si>
    <t xml:space="preserve">Documentation fees </t>
  </si>
  <si>
    <t>Akwen Cynthia</t>
  </si>
  <si>
    <t>internet November</t>
  </si>
  <si>
    <t>Internet</t>
  </si>
  <si>
    <t>Hr-internet 2012.11</t>
  </si>
  <si>
    <t>ID card renewal</t>
  </si>
  <si>
    <t>Ofir-1i</t>
  </si>
  <si>
    <t>Phone-11-11d</t>
  </si>
  <si>
    <t>Phone-28-28d</t>
  </si>
  <si>
    <t>Phone-33</t>
  </si>
  <si>
    <t>3/111</t>
  </si>
  <si>
    <t>Phone-124-124d</t>
  </si>
  <si>
    <t>Phone-133</t>
  </si>
  <si>
    <t>Phone-149</t>
  </si>
  <si>
    <t>Phone-155</t>
  </si>
  <si>
    <t>Phone-184</t>
  </si>
  <si>
    <t>Phone-199</t>
  </si>
  <si>
    <t>Phone-210</t>
  </si>
  <si>
    <t>Phone-216</t>
  </si>
  <si>
    <t>Phone-233</t>
  </si>
  <si>
    <t>Phone-248</t>
  </si>
  <si>
    <t>Phone-265</t>
  </si>
  <si>
    <t>Phone-272</t>
  </si>
  <si>
    <t>Phone-275</t>
  </si>
  <si>
    <t>Phone-277</t>
  </si>
  <si>
    <t>Phone-295</t>
  </si>
  <si>
    <t>Phone-310</t>
  </si>
  <si>
    <t>Bank file</t>
  </si>
  <si>
    <t>Emeline</t>
  </si>
  <si>
    <t>Phone-5-5a</t>
  </si>
  <si>
    <t>Phone-22</t>
  </si>
  <si>
    <t>Phone-37</t>
  </si>
  <si>
    <t>Phone-50-50a</t>
  </si>
  <si>
    <t>Phone-65</t>
  </si>
  <si>
    <t>Phone-76</t>
  </si>
  <si>
    <t>Phone-91</t>
  </si>
  <si>
    <t>Phone-100</t>
  </si>
  <si>
    <t>Phone-119</t>
  </si>
  <si>
    <t>Phone-131</t>
  </si>
  <si>
    <t>Phone-141</t>
  </si>
  <si>
    <t>Phone-165</t>
  </si>
  <si>
    <t>Phone-173</t>
  </si>
  <si>
    <t>Phone-226</t>
  </si>
  <si>
    <t>Phone-241-241a</t>
  </si>
  <si>
    <t>Phone-255</t>
  </si>
  <si>
    <t>Phone-263</t>
  </si>
  <si>
    <t>Phone-286</t>
  </si>
  <si>
    <t>Phone-301</t>
  </si>
  <si>
    <t>Phone-318</t>
  </si>
  <si>
    <t>Phone-332</t>
  </si>
  <si>
    <t>Phone-346</t>
  </si>
  <si>
    <t>Phone-369a</t>
  </si>
  <si>
    <t>Phone-25</t>
  </si>
  <si>
    <t>Phone-26</t>
  </si>
  <si>
    <t>Phone-34</t>
  </si>
  <si>
    <t>Phone-43</t>
  </si>
  <si>
    <t>Phone-53</t>
  </si>
  <si>
    <t>Phone-63</t>
  </si>
  <si>
    <t>Phone-74-74d</t>
  </si>
  <si>
    <t>Phone-88-88d</t>
  </si>
  <si>
    <t>Phone-115-115d</t>
  </si>
  <si>
    <t>Phone-125</t>
  </si>
  <si>
    <t>Phone-135</t>
  </si>
  <si>
    <t>Phone-150</t>
  </si>
  <si>
    <t>Phone-158-158d</t>
  </si>
  <si>
    <t>Phone-170</t>
  </si>
  <si>
    <t>Phone-183</t>
  </si>
  <si>
    <t>Phone-207</t>
  </si>
  <si>
    <t>Phone-214a</t>
  </si>
  <si>
    <t>Phone-218</t>
  </si>
  <si>
    <t>Phone-250</t>
  </si>
  <si>
    <t>Phone-276</t>
  </si>
  <si>
    <t>Phone-296</t>
  </si>
  <si>
    <t>Phone-308</t>
  </si>
  <si>
    <t>Phone-320</t>
  </si>
  <si>
    <t>Eme-r</t>
  </si>
  <si>
    <t>x1 hr taxi</t>
  </si>
  <si>
    <t>Arrey-r</t>
  </si>
  <si>
    <t>X1 hour taxi</t>
  </si>
  <si>
    <t>Limbe-Yaounde</t>
  </si>
  <si>
    <t>Traveling expenses</t>
  </si>
  <si>
    <t>Arrey-19a</t>
  </si>
  <si>
    <t>Arrey-19b</t>
  </si>
  <si>
    <t>X6 night watch</t>
  </si>
  <si>
    <t>Eme-2a</t>
  </si>
  <si>
    <t>la Croix</t>
  </si>
  <si>
    <t>Eme-8</t>
  </si>
  <si>
    <t>toilet towel</t>
  </si>
  <si>
    <t>chicken rag</t>
  </si>
  <si>
    <t>Office cleaner</t>
  </si>
  <si>
    <t>Eme-9</t>
  </si>
  <si>
    <t>Eme-13</t>
  </si>
  <si>
    <t>Eme-14</t>
  </si>
  <si>
    <t>liquid soap</t>
  </si>
  <si>
    <t>x8 toilet tissues</t>
  </si>
  <si>
    <t>Eme-15</t>
  </si>
  <si>
    <t>Garbage bags</t>
  </si>
  <si>
    <t>Eme-16</t>
  </si>
  <si>
    <t>sponge</t>
  </si>
  <si>
    <t>x3 rim of papers</t>
  </si>
  <si>
    <t>Arrey-4</t>
  </si>
  <si>
    <t>x100 envelopes A4</t>
  </si>
  <si>
    <t>x 50 envelopes A6</t>
  </si>
  <si>
    <t>trombone</t>
  </si>
  <si>
    <t>x50 envelopes A5</t>
  </si>
  <si>
    <t>x14 pens</t>
  </si>
  <si>
    <t>Office door repairs</t>
  </si>
  <si>
    <t>Arrey-5</t>
  </si>
  <si>
    <t>x2 locks</t>
  </si>
  <si>
    <t>Arrey-6</t>
  </si>
  <si>
    <t>x100 Photocopies</t>
  </si>
  <si>
    <t>Arrey-11</t>
  </si>
  <si>
    <t>Arrey-16</t>
  </si>
  <si>
    <t>air freshener</t>
  </si>
  <si>
    <t>Arrey-17</t>
  </si>
  <si>
    <t>x10 toilet tissues</t>
  </si>
  <si>
    <t>November Alarm</t>
  </si>
  <si>
    <t>Arrey-2012.11</t>
  </si>
  <si>
    <t>Insurance</t>
  </si>
  <si>
    <t>Arrey-34</t>
  </si>
  <si>
    <t>Night watch</t>
  </si>
  <si>
    <t>Arrey-30</t>
  </si>
  <si>
    <t>Arrey-31</t>
  </si>
  <si>
    <t>Ajax</t>
  </si>
  <si>
    <t>Arrey-32</t>
  </si>
  <si>
    <t>garbage bags</t>
  </si>
  <si>
    <t>x2 Air freshener</t>
  </si>
  <si>
    <t>Express union</t>
  </si>
  <si>
    <t>Eme-3</t>
  </si>
  <si>
    <t>Eme-4</t>
  </si>
  <si>
    <t>Eme-5</t>
  </si>
  <si>
    <t>Eme-6</t>
  </si>
  <si>
    <t>Eme-7</t>
  </si>
  <si>
    <t>Eme-11</t>
  </si>
  <si>
    <t>Eme-12</t>
  </si>
  <si>
    <t>Western union</t>
  </si>
  <si>
    <t>Eme-1</t>
  </si>
  <si>
    <t>Eme-10</t>
  </si>
  <si>
    <t>Arrey-12</t>
  </si>
  <si>
    <t>Arrey-13</t>
  </si>
  <si>
    <t>Arrey-14</t>
  </si>
  <si>
    <t>Arrey-15</t>
  </si>
  <si>
    <t>Arrey-18</t>
  </si>
  <si>
    <t>Arrey-19</t>
  </si>
  <si>
    <t>Arrey-20</t>
  </si>
  <si>
    <t>Arrey-21</t>
  </si>
  <si>
    <t>Arrey-22</t>
  </si>
  <si>
    <t>Arrey-25</t>
  </si>
  <si>
    <t>Arrey-27</t>
  </si>
  <si>
    <t>Arrey-28</t>
  </si>
  <si>
    <t>Arrey-29</t>
  </si>
  <si>
    <t>Arrey-33</t>
  </si>
  <si>
    <t>UNICS</t>
  </si>
  <si>
    <t>Afriland</t>
  </si>
  <si>
    <t>water-SNEC</t>
  </si>
  <si>
    <t>Rent + Bills</t>
  </si>
  <si>
    <t>Hr-Water 2012.11</t>
  </si>
  <si>
    <t>Electricity-SONEL</t>
  </si>
  <si>
    <t>Hr-Electricity 2012.11</t>
  </si>
  <si>
    <t>Hr-Electricity 2012.9</t>
  </si>
  <si>
    <t>rent</t>
  </si>
  <si>
    <t>Hr-rent-2012. 12</t>
  </si>
  <si>
    <t>x50 handkerchief</t>
  </si>
  <si>
    <t>media</t>
  </si>
  <si>
    <t>ann-4</t>
  </si>
  <si>
    <t>50xprinting of handkerchief</t>
  </si>
  <si>
    <t>x10 Drinks</t>
  </si>
  <si>
    <t>al-3a</t>
  </si>
  <si>
    <t>5-30/11/12</t>
  </si>
  <si>
    <t>X 55 photocopy</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</si>
</sst>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t&quot;£&quot;#,##0_);\(\t&quot;£&quot;#,##0\)"/>
    <numFmt numFmtId="177" formatCode="\t&quot;£&quot;#,##0_);[Red]\(\t&quot;£&quot;#,##0\)"/>
    <numFmt numFmtId="178" formatCode="\t&quot;£&quot;#,##0.00_);\(\t&quot;£&quot;#,##0.00\)"/>
    <numFmt numFmtId="179" formatCode="\t&quot;£&quot;#,##0.00_);[Red]\(\t&quot;£&quot;#,##0.00\)"/>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409]#,##0;[Red][$$-409]#,##0"/>
    <numFmt numFmtId="202" formatCode="[$£-809]#,##0"/>
    <numFmt numFmtId="203" formatCode="&quot;£&quot;#,##0"/>
    <numFmt numFmtId="204" formatCode="#,##0.00;[Red]#,##0.00"/>
    <numFmt numFmtId="205" formatCode="#,##0.000"/>
  </numFmts>
  <fonts count="47">
    <font>
      <sz val="10"/>
      <name val="Arial"/>
      <family val="0"/>
    </font>
    <font>
      <b/>
      <sz val="10"/>
      <name val="Arial"/>
      <family val="2"/>
    </font>
    <font>
      <u val="single"/>
      <sz val="10"/>
      <name val="Arial"/>
      <family val="2"/>
    </font>
    <font>
      <sz val="10"/>
      <color indexed="12"/>
      <name val="Arial"/>
      <family val="2"/>
    </font>
    <font>
      <sz val="10"/>
      <color indexed="8"/>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10"/>
      <color indexed="55"/>
      <name val="Arial"/>
      <family val="2"/>
    </font>
    <font>
      <sz val="10"/>
      <color indexed="49"/>
      <name val="Arial"/>
      <family val="2"/>
    </font>
    <font>
      <sz val="10"/>
      <color indexed="10"/>
      <name val="Arial"/>
      <family val="2"/>
    </font>
    <font>
      <sz val="8"/>
      <name val="Arial"/>
      <family val="0"/>
    </font>
    <font>
      <sz val="10"/>
      <color indexed="60"/>
      <name val="Arial"/>
      <family val="2"/>
    </font>
    <font>
      <sz val="10"/>
      <color indexed="50"/>
      <name val="Arial"/>
      <family val="2"/>
    </font>
    <font>
      <sz val="10"/>
      <color indexed="20"/>
      <name val="Arial"/>
      <family val="2"/>
    </font>
    <font>
      <sz val="10"/>
      <color indexed="17"/>
      <name val="Arial"/>
      <family val="2"/>
    </font>
    <font>
      <sz val="10"/>
      <color indexed="21"/>
      <name val="Arial"/>
      <family val="2"/>
    </font>
    <font>
      <sz val="10"/>
      <color indexed="53"/>
      <name val="Arial"/>
      <family val="2"/>
    </font>
    <font>
      <sz val="10"/>
      <color indexed="11"/>
      <name val="Arial"/>
      <family val="2"/>
    </font>
    <font>
      <sz val="9"/>
      <color indexed="60"/>
      <name val="Arial"/>
      <family val="0"/>
    </font>
    <font>
      <sz val="8"/>
      <color indexed="60"/>
      <name val="Arial"/>
      <family val="0"/>
    </font>
    <font>
      <sz val="8"/>
      <color indexed="20"/>
      <name val="Arial"/>
      <family val="2"/>
    </font>
    <font>
      <sz val="8"/>
      <color indexed="49"/>
      <name val="Arial"/>
      <family val="0"/>
    </font>
    <font>
      <sz val="10"/>
      <color indexed="46"/>
      <name val="Arial"/>
      <family val="0"/>
    </font>
    <font>
      <sz val="9"/>
      <color indexed="46"/>
      <name val="Arial"/>
      <family val="0"/>
    </font>
    <font>
      <b/>
      <sz val="10"/>
      <color indexed="46"/>
      <name val="Arial"/>
      <family val="0"/>
    </font>
    <font>
      <sz val="8"/>
      <color indexed="21"/>
      <name val="Arial"/>
      <family val="0"/>
    </font>
    <font>
      <sz val="8"/>
      <color indexed="17"/>
      <name val="Arial"/>
      <family val="0"/>
    </font>
    <font>
      <b/>
      <sz val="10"/>
      <color indexed="20"/>
      <name val="Arial"/>
      <family val="2"/>
    </font>
    <font>
      <b/>
      <sz val="10"/>
      <color indexed="12"/>
      <name val="Arial"/>
      <family val="2"/>
    </font>
    <font>
      <b/>
      <sz val="10"/>
      <color indexed="49"/>
      <name val="Arial"/>
      <family val="2"/>
    </font>
    <font>
      <b/>
      <sz val="10"/>
      <color indexed="60"/>
      <name val="Arial"/>
      <family val="2"/>
    </font>
    <font>
      <b/>
      <sz val="10"/>
      <color indexed="21"/>
      <name val="Arial"/>
      <family val="2"/>
    </font>
    <font>
      <sz val="8"/>
      <color indexed="10"/>
      <name val="Arial"/>
      <family val="0"/>
    </font>
    <font>
      <b/>
      <sz val="10"/>
      <color indexed="10"/>
      <name val="Arial"/>
      <family val="2"/>
    </font>
    <font>
      <b/>
      <sz val="10"/>
      <color indexed="53"/>
      <name val="Arial"/>
      <family val="2"/>
    </font>
    <font>
      <sz val="9"/>
      <color indexed="49"/>
      <name val="Arial"/>
      <family val="0"/>
    </font>
    <font>
      <sz val="10"/>
      <color indexed="55"/>
      <name val="Arial"/>
      <family val="2"/>
    </font>
    <font>
      <u val="single"/>
      <sz val="10"/>
      <color indexed="12"/>
      <name val="Arial"/>
      <family val="2"/>
    </font>
    <font>
      <b/>
      <sz val="9"/>
      <name val="Tahoma"/>
      <family val="2"/>
    </font>
    <font>
      <sz val="9"/>
      <name val="Tahoma"/>
      <family val="0"/>
    </font>
    <font>
      <b/>
      <sz val="8"/>
      <name val="Tahoma"/>
      <family val="0"/>
    </font>
    <font>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53">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8" fontId="1" fillId="0" borderId="0" xfId="0" applyNumberFormat="1" applyFont="1" applyAlignment="1">
      <alignment horizontal="center"/>
    </xf>
    <xf numFmtId="198" fontId="0" fillId="0" borderId="0" xfId="0" applyNumberFormat="1" applyAlignment="1">
      <alignment/>
    </xf>
    <xf numFmtId="3" fontId="0" fillId="0" borderId="0" xfId="0" applyNumberFormat="1" applyAlignment="1">
      <alignment/>
    </xf>
    <xf numFmtId="3" fontId="4" fillId="0" borderId="0" xfId="0" applyNumberFormat="1" applyFont="1" applyAlignment="1">
      <alignment/>
    </xf>
    <xf numFmtId="3" fontId="0" fillId="0" borderId="0" xfId="0" applyNumberFormat="1" applyAlignment="1" quotePrefix="1">
      <alignment/>
    </xf>
    <xf numFmtId="3" fontId="0" fillId="0" borderId="0" xfId="0" applyNumberFormat="1" applyFont="1" applyAlignment="1" quotePrefix="1">
      <alignment/>
    </xf>
    <xf numFmtId="3" fontId="3" fillId="0" borderId="0" xfId="0" applyNumberFormat="1" applyFont="1" applyAlignment="1">
      <alignment/>
    </xf>
    <xf numFmtId="3" fontId="5" fillId="0" borderId="0" xfId="0" applyNumberFormat="1" applyFont="1" applyAlignment="1">
      <alignment horizontal="center"/>
    </xf>
    <xf numFmtId="49" fontId="5" fillId="0" borderId="0" xfId="0" applyNumberFormat="1" applyFont="1" applyAlignment="1">
      <alignment horizontal="center"/>
    </xf>
    <xf numFmtId="49" fontId="6"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7"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8" fontId="0" fillId="2" borderId="0" xfId="0" applyNumberFormat="1" applyFill="1" applyAlignment="1">
      <alignment/>
    </xf>
    <xf numFmtId="198" fontId="8" fillId="2" borderId="0" xfId="0" applyNumberFormat="1" applyFont="1" applyFill="1" applyAlignment="1">
      <alignment/>
    </xf>
    <xf numFmtId="200" fontId="0" fillId="0" borderId="0" xfId="0" applyNumberFormat="1" applyAlignment="1">
      <alignment/>
    </xf>
    <xf numFmtId="49" fontId="0" fillId="0" borderId="1" xfId="0" applyNumberFormat="1" applyBorder="1" applyAlignment="1">
      <alignment/>
    </xf>
    <xf numFmtId="3" fontId="0" fillId="0" borderId="1" xfId="0" applyNumberFormat="1" applyBorder="1" applyAlignment="1">
      <alignment/>
    </xf>
    <xf numFmtId="198" fontId="0" fillId="0" borderId="1" xfId="0" applyNumberFormat="1" applyFont="1" applyBorder="1" applyAlignment="1">
      <alignment/>
    </xf>
    <xf numFmtId="49" fontId="0" fillId="0" borderId="1" xfId="0" applyNumberFormat="1" applyBorder="1" applyAlignment="1">
      <alignment horizontal="center" shrinkToFit="1"/>
    </xf>
    <xf numFmtId="49" fontId="0" fillId="0" borderId="0" xfId="0" applyNumberFormat="1" applyAlignment="1">
      <alignment horizontal="center"/>
    </xf>
    <xf numFmtId="49" fontId="0" fillId="0" borderId="1"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ill="1" applyBorder="1" applyAlignment="1">
      <alignment/>
    </xf>
    <xf numFmtId="3" fontId="0" fillId="0" borderId="0" xfId="0" applyNumberFormat="1" applyFont="1" applyAlignment="1">
      <alignment/>
    </xf>
    <xf numFmtId="49" fontId="8" fillId="0" borderId="0" xfId="0" applyNumberFormat="1" applyFont="1" applyFill="1" applyAlignment="1">
      <alignment/>
    </xf>
    <xf numFmtId="0" fontId="8" fillId="0" borderId="0" xfId="0" applyFont="1" applyFill="1" applyAlignment="1">
      <alignment/>
    </xf>
    <xf numFmtId="3" fontId="1" fillId="0" borderId="0" xfId="0" applyNumberFormat="1" applyFont="1" applyFill="1" applyAlignment="1">
      <alignment/>
    </xf>
    <xf numFmtId="49" fontId="9" fillId="0" borderId="0" xfId="0" applyNumberFormat="1" applyFont="1" applyFill="1" applyAlignment="1">
      <alignment/>
    </xf>
    <xf numFmtId="49" fontId="0" fillId="0" borderId="0" xfId="0" applyNumberFormat="1" applyFill="1" applyBorder="1" applyAlignment="1">
      <alignment/>
    </xf>
    <xf numFmtId="3" fontId="1" fillId="0" borderId="2" xfId="0" applyNumberFormat="1" applyFont="1" applyFill="1" applyBorder="1" applyAlignment="1">
      <alignment/>
    </xf>
    <xf numFmtId="49" fontId="0" fillId="0" borderId="2" xfId="0" applyNumberFormat="1" applyFill="1" applyBorder="1" applyAlignment="1">
      <alignment/>
    </xf>
    <xf numFmtId="49" fontId="1" fillId="0" borderId="2" xfId="0" applyNumberFormat="1" applyFont="1" applyFill="1" applyBorder="1" applyAlignment="1">
      <alignment/>
    </xf>
    <xf numFmtId="49" fontId="0" fillId="0" borderId="2" xfId="0" applyNumberFormat="1" applyFont="1" applyFill="1" applyBorder="1" applyAlignment="1">
      <alignment/>
    </xf>
    <xf numFmtId="49" fontId="0" fillId="0" borderId="2" xfId="0" applyNumberFormat="1" applyFont="1" applyFill="1" applyBorder="1" applyAlignment="1">
      <alignment horizontal="left"/>
    </xf>
    <xf numFmtId="49" fontId="0" fillId="0" borderId="2" xfId="0" applyNumberFormat="1" applyFill="1" applyBorder="1" applyAlignment="1">
      <alignment/>
    </xf>
    <xf numFmtId="3" fontId="0" fillId="0" borderId="2" xfId="0" applyNumberFormat="1" applyFont="1" applyFill="1" applyBorder="1" applyAlignment="1">
      <alignment/>
    </xf>
    <xf numFmtId="201" fontId="0" fillId="0" borderId="2"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ill="1" applyAlignment="1">
      <alignment/>
    </xf>
    <xf numFmtId="200" fontId="0" fillId="0" borderId="0" xfId="0" applyNumberFormat="1" applyFill="1" applyAlignment="1">
      <alignment/>
    </xf>
    <xf numFmtId="0" fontId="0" fillId="0" borderId="0" xfId="0" applyFill="1" applyAlignment="1">
      <alignment/>
    </xf>
    <xf numFmtId="49" fontId="0" fillId="0" borderId="3" xfId="0" applyNumberFormat="1" applyBorder="1" applyAlignment="1">
      <alignment/>
    </xf>
    <xf numFmtId="3" fontId="1" fillId="0" borderId="3" xfId="0" applyNumberFormat="1" applyFont="1" applyFill="1" applyBorder="1" applyAlignment="1">
      <alignment/>
    </xf>
    <xf numFmtId="49" fontId="1" fillId="0" borderId="3" xfId="0" applyNumberFormat="1" applyFont="1" applyBorder="1" applyAlignment="1">
      <alignment/>
    </xf>
    <xf numFmtId="49" fontId="0" fillId="0" borderId="3" xfId="0" applyNumberFormat="1" applyFill="1" applyBorder="1" applyAlignment="1">
      <alignment/>
    </xf>
    <xf numFmtId="49" fontId="0" fillId="0" borderId="3" xfId="0" applyNumberFormat="1" applyFont="1" applyFill="1" applyBorder="1" applyAlignment="1">
      <alignment horizontal="left"/>
    </xf>
    <xf numFmtId="49" fontId="0" fillId="0" borderId="3" xfId="0" applyNumberFormat="1" applyBorder="1" applyAlignment="1">
      <alignment/>
    </xf>
    <xf numFmtId="3" fontId="0" fillId="0" borderId="3" xfId="0" applyNumberFormat="1" applyBorder="1" applyAlignment="1">
      <alignment/>
    </xf>
    <xf numFmtId="200" fontId="0" fillId="0" borderId="3" xfId="0" applyNumberFormat="1" applyBorder="1" applyAlignment="1">
      <alignment/>
    </xf>
    <xf numFmtId="0" fontId="0" fillId="0" borderId="3" xfId="0" applyBorder="1" applyAlignment="1">
      <alignment/>
    </xf>
    <xf numFmtId="0" fontId="0" fillId="0" borderId="3" xfId="0" applyBorder="1" applyAlignment="1">
      <alignment/>
    </xf>
    <xf numFmtId="49" fontId="0" fillId="0" borderId="0" xfId="0" applyNumberFormat="1" applyAlignment="1">
      <alignment horizontal="left"/>
    </xf>
    <xf numFmtId="49" fontId="0" fillId="0" borderId="0" xfId="0" applyNumberFormat="1" applyAlignment="1">
      <alignment/>
    </xf>
    <xf numFmtId="0" fontId="0" fillId="0" borderId="0" xfId="0" applyAlignment="1">
      <alignment/>
    </xf>
    <xf numFmtId="3" fontId="1" fillId="0" borderId="3" xfId="0" applyNumberFormat="1" applyFont="1" applyBorder="1" applyAlignment="1">
      <alignment/>
    </xf>
    <xf numFmtId="49" fontId="0" fillId="0" borderId="3" xfId="0" applyNumberFormat="1" applyFont="1" applyBorder="1" applyAlignment="1">
      <alignment/>
    </xf>
    <xf numFmtId="49" fontId="1" fillId="0" borderId="3" xfId="0" applyNumberFormat="1" applyFont="1" applyFill="1" applyBorder="1" applyAlignment="1">
      <alignment/>
    </xf>
    <xf numFmtId="49" fontId="0" fillId="0" borderId="3" xfId="0" applyNumberFormat="1" applyFont="1" applyFill="1" applyBorder="1" applyAlignment="1">
      <alignment/>
    </xf>
    <xf numFmtId="49" fontId="0" fillId="0" borderId="3" xfId="0" applyNumberFormat="1" applyFont="1" applyBorder="1" applyAlignment="1">
      <alignment/>
    </xf>
    <xf numFmtId="3" fontId="10" fillId="0" borderId="3" xfId="0" applyNumberFormat="1" applyFont="1" applyBorder="1" applyAlignment="1">
      <alignment/>
    </xf>
    <xf numFmtId="200" fontId="0" fillId="0" borderId="3"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left"/>
    </xf>
    <xf numFmtId="49" fontId="0" fillId="0" borderId="0" xfId="0" applyNumberFormat="1" applyFont="1" applyAlignment="1">
      <alignment/>
    </xf>
    <xf numFmtId="200" fontId="0" fillId="0" borderId="0" xfId="0" applyNumberFormat="1" applyFont="1" applyAlignment="1">
      <alignment/>
    </xf>
    <xf numFmtId="49"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49" fontId="1" fillId="2" borderId="0" xfId="0" applyNumberFormat="1" applyFont="1" applyFill="1" applyAlignment="1">
      <alignment/>
    </xf>
    <xf numFmtId="3" fontId="1" fillId="2" borderId="0" xfId="0" applyNumberFormat="1" applyFont="1" applyFill="1" applyAlignment="1">
      <alignment/>
    </xf>
    <xf numFmtId="49" fontId="1" fillId="2" borderId="0" xfId="0" applyNumberFormat="1" applyFont="1" applyFill="1" applyAlignment="1">
      <alignment horizontal="left"/>
    </xf>
    <xf numFmtId="3" fontId="0"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3" fontId="1" fillId="2" borderId="0" xfId="0" applyNumberFormat="1" applyFont="1" applyFill="1" applyAlignment="1">
      <alignment/>
    </xf>
    <xf numFmtId="49" fontId="1" fillId="2" borderId="0" xfId="0" applyNumberFormat="1" applyFont="1" applyFill="1" applyAlignment="1">
      <alignment horizontal="center"/>
    </xf>
    <xf numFmtId="200" fontId="1" fillId="2" borderId="0" xfId="0" applyNumberFormat="1" applyFont="1" applyFill="1" applyAlignment="1">
      <alignment/>
    </xf>
    <xf numFmtId="0" fontId="1" fillId="2" borderId="0" xfId="0" applyFont="1" applyFill="1" applyAlignment="1">
      <alignment/>
    </xf>
    <xf numFmtId="3" fontId="0" fillId="2" borderId="0" xfId="0" applyNumberFormat="1" applyFill="1" applyAlignment="1">
      <alignment/>
    </xf>
    <xf numFmtId="200" fontId="0" fillId="2" borderId="0" xfId="0" applyNumberFormat="1" applyFill="1" applyAlignment="1">
      <alignment/>
    </xf>
    <xf numFmtId="0" fontId="0" fillId="2" borderId="0" xfId="0" applyFill="1" applyAlignment="1">
      <alignment/>
    </xf>
    <xf numFmtId="49" fontId="0" fillId="2" borderId="0" xfId="0" applyNumberFormat="1" applyFill="1" applyAlignment="1">
      <alignment/>
    </xf>
    <xf numFmtId="3" fontId="0" fillId="2" borderId="0" xfId="0" applyNumberFormat="1" applyFont="1" applyFill="1" applyAlignment="1">
      <alignment/>
    </xf>
    <xf numFmtId="49" fontId="0" fillId="2" borderId="0" xfId="0" applyNumberFormat="1" applyFill="1" applyAlignment="1">
      <alignment horizontal="center"/>
    </xf>
    <xf numFmtId="200" fontId="0" fillId="2" borderId="0" xfId="0" applyNumberFormat="1" applyFill="1" applyAlignment="1">
      <alignment/>
    </xf>
    <xf numFmtId="0" fontId="0" fillId="2" borderId="0" xfId="0" applyFill="1" applyAlignment="1">
      <alignment/>
    </xf>
    <xf numFmtId="49" fontId="0" fillId="0" borderId="0" xfId="0" applyNumberFormat="1" applyFont="1" applyAlignment="1">
      <alignment horizontal="center"/>
    </xf>
    <xf numFmtId="49" fontId="0" fillId="2" borderId="0" xfId="0" applyNumberFormat="1" applyFont="1" applyFill="1" applyAlignment="1">
      <alignment/>
    </xf>
    <xf numFmtId="49" fontId="1" fillId="2" borderId="0" xfId="0" applyNumberFormat="1" applyFont="1" applyFill="1" applyAlignment="1">
      <alignment horizontal="center"/>
    </xf>
    <xf numFmtId="200" fontId="1" fillId="2" borderId="0" xfId="0" applyNumberFormat="1" applyFont="1" applyFill="1" applyAlignment="1">
      <alignment/>
    </xf>
    <xf numFmtId="49" fontId="1" fillId="2" borderId="0" xfId="0" applyNumberFormat="1" applyFont="1" applyFill="1" applyAlignment="1">
      <alignment horizontal="left"/>
    </xf>
    <xf numFmtId="0" fontId="0" fillId="0" borderId="0" xfId="0" applyFont="1" applyFill="1" applyAlignment="1">
      <alignment/>
    </xf>
    <xf numFmtId="0" fontId="1" fillId="0" borderId="0" xfId="0" applyFont="1" applyAlignment="1">
      <alignment/>
    </xf>
    <xf numFmtId="49" fontId="0" fillId="2" borderId="0" xfId="0" applyNumberFormat="1" applyFont="1" applyFill="1" applyAlignment="1">
      <alignment/>
    </xf>
    <xf numFmtId="49" fontId="0" fillId="2" borderId="0" xfId="0" applyNumberFormat="1" applyFont="1" applyFill="1" applyAlignment="1">
      <alignment horizontal="center"/>
    </xf>
    <xf numFmtId="0" fontId="0" fillId="2" borderId="0" xfId="0" applyFont="1" applyFill="1" applyAlignment="1">
      <alignment/>
    </xf>
    <xf numFmtId="49" fontId="0" fillId="2" borderId="0" xfId="0" applyNumberFormat="1" applyFont="1" applyFill="1" applyAlignment="1">
      <alignment horizontal="center"/>
    </xf>
    <xf numFmtId="3" fontId="1" fillId="0" borderId="0" xfId="0" applyNumberFormat="1" applyFont="1" applyFill="1" applyAlignment="1">
      <alignment/>
    </xf>
    <xf numFmtId="0" fontId="11" fillId="2" borderId="0" xfId="0" applyFont="1" applyFill="1" applyAlignment="1">
      <alignment/>
    </xf>
    <xf numFmtId="49" fontId="0" fillId="2" borderId="0" xfId="0" applyNumberFormat="1" applyFont="1" applyFill="1" applyAlignment="1">
      <alignment horizontal="center"/>
    </xf>
    <xf numFmtId="49" fontId="0" fillId="0" borderId="0" xfId="0" applyNumberFormat="1" applyFill="1" applyAlignment="1">
      <alignment/>
    </xf>
    <xf numFmtId="49" fontId="0" fillId="0" borderId="0" xfId="0" applyNumberFormat="1" applyFill="1" applyAlignment="1">
      <alignment horizontal="center"/>
    </xf>
    <xf numFmtId="0" fontId="0" fillId="0" borderId="0" xfId="0" applyFill="1" applyAlignment="1">
      <alignment/>
    </xf>
    <xf numFmtId="0" fontId="0" fillId="2" borderId="0" xfId="0" applyFont="1" applyFill="1" applyAlignment="1">
      <alignment/>
    </xf>
    <xf numFmtId="49" fontId="0" fillId="2" borderId="0" xfId="0" applyNumberFormat="1" applyFont="1" applyFill="1" applyAlignment="1">
      <alignment horizontal="left"/>
    </xf>
    <xf numFmtId="49" fontId="0" fillId="2" borderId="0" xfId="0" applyNumberFormat="1" applyFont="1" applyFill="1" applyAlignment="1">
      <alignment/>
    </xf>
    <xf numFmtId="3" fontId="0" fillId="0" borderId="3" xfId="0" applyNumberFormat="1" applyFont="1" applyBorder="1" applyAlignment="1">
      <alignment/>
    </xf>
    <xf numFmtId="0" fontId="0" fillId="0" borderId="3" xfId="0" applyFont="1" applyBorder="1" applyAlignment="1">
      <alignment/>
    </xf>
    <xf numFmtId="3" fontId="12" fillId="0" borderId="0" xfId="0" applyNumberFormat="1" applyFont="1" applyAlignment="1">
      <alignment/>
    </xf>
    <xf numFmtId="49" fontId="0" fillId="0" borderId="3" xfId="0" applyNumberFormat="1" applyFont="1" applyBorder="1" applyAlignment="1">
      <alignment horizontal="left"/>
    </xf>
    <xf numFmtId="3" fontId="0" fillId="0" borderId="3" xfId="0" applyNumberFormat="1" applyFont="1" applyFill="1" applyBorder="1" applyAlignment="1">
      <alignment/>
    </xf>
    <xf numFmtId="200" fontId="0" fillId="0" borderId="3" xfId="0" applyNumberFormat="1" applyFont="1" applyFill="1" applyBorder="1" applyAlignment="1">
      <alignment/>
    </xf>
    <xf numFmtId="3" fontId="0" fillId="0" borderId="0" xfId="0" applyNumberFormat="1" applyFont="1" applyFill="1" applyAlignment="1">
      <alignment/>
    </xf>
    <xf numFmtId="49" fontId="0" fillId="0" borderId="0" xfId="19" applyNumberFormat="1" applyFont="1" applyFill="1">
      <alignment/>
      <protection/>
    </xf>
    <xf numFmtId="3" fontId="0" fillId="0" borderId="0" xfId="0" applyNumberFormat="1" applyFont="1" applyFill="1" applyBorder="1" applyAlignment="1">
      <alignment/>
    </xf>
    <xf numFmtId="200" fontId="0" fillId="2" borderId="0" xfId="0" applyNumberFormat="1" applyFont="1" applyFill="1" applyAlignment="1">
      <alignment/>
    </xf>
    <xf numFmtId="49" fontId="0" fillId="0" borderId="0" xfId="0" applyNumberFormat="1" applyFont="1" applyAlignment="1">
      <alignment/>
    </xf>
    <xf numFmtId="49" fontId="0" fillId="2" borderId="0" xfId="0" applyNumberFormat="1" applyFont="1" applyFill="1" applyAlignment="1">
      <alignment/>
    </xf>
    <xf numFmtId="0" fontId="0" fillId="2" borderId="0" xfId="0" applyFont="1" applyFill="1" applyAlignment="1">
      <alignment/>
    </xf>
    <xf numFmtId="49" fontId="0" fillId="2" borderId="0" xfId="0" applyNumberFormat="1" applyFont="1" applyFill="1" applyBorder="1" applyAlignment="1">
      <alignment horizontal="left"/>
    </xf>
    <xf numFmtId="49" fontId="0" fillId="0" borderId="0" xfId="0" applyNumberFormat="1" applyFont="1" applyBorder="1" applyAlignment="1">
      <alignment horizontal="left"/>
    </xf>
    <xf numFmtId="3" fontId="0" fillId="2" borderId="0" xfId="0" applyNumberFormat="1" applyFont="1" applyFill="1" applyBorder="1" applyAlignment="1">
      <alignment/>
    </xf>
    <xf numFmtId="200" fontId="0" fillId="2" borderId="0" xfId="0" applyNumberFormat="1" applyFont="1" applyFill="1" applyAlignment="1">
      <alignment/>
    </xf>
    <xf numFmtId="49"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200" fontId="1" fillId="0" borderId="0" xfId="0" applyNumberFormat="1" applyFont="1" applyFill="1" applyAlignment="1">
      <alignment/>
    </xf>
    <xf numFmtId="0" fontId="1" fillId="0" borderId="0" xfId="0" applyFont="1" applyFill="1" applyAlignment="1">
      <alignment/>
    </xf>
    <xf numFmtId="49" fontId="0" fillId="0" borderId="3" xfId="0" applyNumberFormat="1" applyFont="1" applyBorder="1" applyAlignment="1">
      <alignment horizontal="center"/>
    </xf>
    <xf numFmtId="49" fontId="1" fillId="2" borderId="0" xfId="0" applyNumberFormat="1" applyFont="1" applyFill="1" applyAlignment="1">
      <alignment/>
    </xf>
    <xf numFmtId="49" fontId="0" fillId="2" borderId="0" xfId="0" applyNumberFormat="1" applyFill="1" applyAlignment="1">
      <alignment horizontal="left"/>
    </xf>
    <xf numFmtId="49" fontId="0" fillId="0" borderId="3" xfId="0" applyNumberFormat="1" applyBorder="1" applyAlignment="1">
      <alignment horizontal="left"/>
    </xf>
    <xf numFmtId="200" fontId="14" fillId="0" borderId="3" xfId="0" applyNumberFormat="1" applyFont="1" applyBorder="1" applyAlignment="1">
      <alignment/>
    </xf>
    <xf numFmtId="0" fontId="15" fillId="0" borderId="0" xfId="0" applyFont="1" applyFill="1" applyAlignment="1">
      <alignment/>
    </xf>
    <xf numFmtId="49" fontId="0" fillId="0" borderId="0" xfId="0" applyNumberFormat="1" applyFont="1" applyFill="1" applyAlignment="1">
      <alignment horizontal="left"/>
    </xf>
    <xf numFmtId="3" fontId="0" fillId="0" borderId="2" xfId="0" applyNumberFormat="1" applyFont="1" applyBorder="1" applyAlignment="1">
      <alignment/>
    </xf>
    <xf numFmtId="49" fontId="0" fillId="0" borderId="2" xfId="0" applyNumberFormat="1" applyBorder="1" applyAlignment="1">
      <alignment/>
    </xf>
    <xf numFmtId="49" fontId="0" fillId="0" borderId="2" xfId="0" applyNumberFormat="1" applyFont="1" applyBorder="1" applyAlignment="1">
      <alignment horizontal="left"/>
    </xf>
    <xf numFmtId="49" fontId="0" fillId="0" borderId="2" xfId="0" applyNumberFormat="1" applyBorder="1" applyAlignment="1">
      <alignment horizontal="left"/>
    </xf>
    <xf numFmtId="3" fontId="0" fillId="0" borderId="2" xfId="0" applyNumberFormat="1" applyBorder="1" applyAlignment="1">
      <alignment/>
    </xf>
    <xf numFmtId="200" fontId="0" fillId="0" borderId="2" xfId="0" applyNumberFormat="1" applyBorder="1" applyAlignment="1">
      <alignment/>
    </xf>
    <xf numFmtId="200" fontId="0" fillId="0" borderId="0" xfId="0" applyNumberFormat="1" applyBorder="1" applyAlignment="1">
      <alignment/>
    </xf>
    <xf numFmtId="49" fontId="16" fillId="0" borderId="0" xfId="0" applyNumberFormat="1" applyFont="1" applyFill="1" applyAlignment="1">
      <alignment/>
    </xf>
    <xf numFmtId="3" fontId="17" fillId="0" borderId="2" xfId="0" applyNumberFormat="1" applyFont="1" applyFill="1" applyBorder="1" applyAlignment="1">
      <alignment/>
    </xf>
    <xf numFmtId="49" fontId="17" fillId="0" borderId="2" xfId="0" applyNumberFormat="1" applyFont="1" applyFill="1" applyBorder="1" applyAlignment="1">
      <alignment/>
    </xf>
    <xf numFmtId="49" fontId="16" fillId="0" borderId="2" xfId="0" applyNumberFormat="1" applyFont="1" applyBorder="1" applyAlignment="1">
      <alignment horizontal="left"/>
    </xf>
    <xf numFmtId="49" fontId="15" fillId="0" borderId="0" xfId="0" applyNumberFormat="1" applyFont="1" applyFill="1" applyAlignment="1">
      <alignment/>
    </xf>
    <xf numFmtId="3" fontId="15" fillId="0" borderId="2" xfId="0" applyNumberFormat="1" applyFont="1" applyFill="1" applyBorder="1" applyAlignment="1">
      <alignment/>
    </xf>
    <xf numFmtId="49" fontId="15" fillId="0" borderId="2" xfId="0" applyNumberFormat="1" applyFont="1" applyFill="1" applyBorder="1" applyAlignment="1">
      <alignment/>
    </xf>
    <xf numFmtId="49" fontId="15" fillId="0" borderId="2" xfId="0" applyNumberFormat="1" applyFont="1" applyBorder="1" applyAlignment="1">
      <alignment horizontal="left"/>
    </xf>
    <xf numFmtId="3" fontId="15" fillId="0" borderId="2" xfId="0" applyNumberFormat="1" applyFont="1" applyBorder="1" applyAlignment="1">
      <alignment/>
    </xf>
    <xf numFmtId="200" fontId="15" fillId="0" borderId="2" xfId="0" applyNumberFormat="1" applyFont="1" applyBorder="1" applyAlignment="1">
      <alignment/>
    </xf>
    <xf numFmtId="200" fontId="15" fillId="0" borderId="0" xfId="0" applyNumberFormat="1" applyFont="1" applyBorder="1" applyAlignment="1">
      <alignment/>
    </xf>
    <xf numFmtId="0" fontId="15" fillId="0" borderId="0" xfId="0" applyFont="1" applyAlignment="1">
      <alignment/>
    </xf>
    <xf numFmtId="0" fontId="15" fillId="2" borderId="0" xfId="0" applyFont="1" applyFill="1" applyAlignment="1">
      <alignment/>
    </xf>
    <xf numFmtId="3" fontId="12" fillId="0" borderId="0" xfId="0" applyNumberFormat="1" applyFont="1" applyFill="1" applyAlignment="1">
      <alignment/>
    </xf>
    <xf numFmtId="3" fontId="12" fillId="0" borderId="2" xfId="0" applyNumberFormat="1" applyFont="1" applyFill="1" applyBorder="1" applyAlignment="1">
      <alignment/>
    </xf>
    <xf numFmtId="49" fontId="12" fillId="0" borderId="2" xfId="0" applyNumberFormat="1" applyFont="1" applyFill="1" applyBorder="1" applyAlignment="1">
      <alignment/>
    </xf>
    <xf numFmtId="49" fontId="12" fillId="0" borderId="2" xfId="0" applyNumberFormat="1" applyFont="1" applyFill="1" applyBorder="1" applyAlignment="1">
      <alignment horizontal="left"/>
    </xf>
    <xf numFmtId="3" fontId="12" fillId="0" borderId="2" xfId="0" applyNumberFormat="1" applyFont="1" applyBorder="1" applyAlignment="1">
      <alignment/>
    </xf>
    <xf numFmtId="200" fontId="12" fillId="0" borderId="2" xfId="0" applyNumberFormat="1" applyFont="1" applyBorder="1" applyAlignment="1">
      <alignment/>
    </xf>
    <xf numFmtId="200" fontId="12" fillId="0" borderId="0" xfId="0" applyNumberFormat="1" applyFont="1" applyFill="1" applyBorder="1" applyAlignment="1">
      <alignment/>
    </xf>
    <xf numFmtId="0" fontId="12" fillId="0" borderId="0" xfId="0" applyFont="1" applyAlignment="1">
      <alignment/>
    </xf>
    <xf numFmtId="3" fontId="18" fillId="0" borderId="0" xfId="0" applyNumberFormat="1" applyFont="1" applyFill="1" applyAlignment="1">
      <alignment/>
    </xf>
    <xf numFmtId="3" fontId="18" fillId="0" borderId="2" xfId="0" applyNumberFormat="1" applyFont="1" applyFill="1" applyBorder="1" applyAlignment="1">
      <alignment/>
    </xf>
    <xf numFmtId="49" fontId="18" fillId="0" borderId="2" xfId="0" applyNumberFormat="1" applyFont="1" applyFill="1" applyBorder="1" applyAlignment="1">
      <alignment/>
    </xf>
    <xf numFmtId="49" fontId="18" fillId="0" borderId="2" xfId="0" applyNumberFormat="1" applyFont="1" applyFill="1" applyBorder="1" applyAlignment="1">
      <alignment horizontal="left"/>
    </xf>
    <xf numFmtId="3" fontId="18" fillId="0" borderId="2" xfId="0" applyNumberFormat="1" applyFont="1" applyBorder="1" applyAlignment="1">
      <alignment/>
    </xf>
    <xf numFmtId="200" fontId="18" fillId="0" borderId="2" xfId="0" applyNumberFormat="1" applyFont="1" applyBorder="1" applyAlignment="1">
      <alignment/>
    </xf>
    <xf numFmtId="200" fontId="18" fillId="0" borderId="0" xfId="0" applyNumberFormat="1" applyFont="1" applyFill="1" applyBorder="1" applyAlignment="1">
      <alignment/>
    </xf>
    <xf numFmtId="0" fontId="18" fillId="0" borderId="0" xfId="0" applyFont="1" applyAlignment="1">
      <alignment/>
    </xf>
    <xf numFmtId="3" fontId="19" fillId="0" borderId="0" xfId="0" applyNumberFormat="1" applyFont="1" applyFill="1" applyAlignment="1">
      <alignment/>
    </xf>
    <xf numFmtId="3" fontId="19" fillId="0" borderId="2" xfId="0" applyNumberFormat="1" applyFont="1" applyFill="1" applyBorder="1" applyAlignment="1">
      <alignment/>
    </xf>
    <xf numFmtId="49" fontId="19" fillId="0" borderId="2" xfId="0" applyNumberFormat="1" applyFont="1" applyFill="1" applyBorder="1" applyAlignment="1">
      <alignment/>
    </xf>
    <xf numFmtId="49" fontId="19" fillId="0" borderId="2" xfId="0" applyNumberFormat="1" applyFont="1" applyFill="1" applyBorder="1" applyAlignment="1">
      <alignment horizontal="left"/>
    </xf>
    <xf numFmtId="200" fontId="19" fillId="0" borderId="2" xfId="0" applyNumberFormat="1" applyFont="1" applyBorder="1" applyAlignment="1">
      <alignment/>
    </xf>
    <xf numFmtId="200" fontId="19" fillId="0" borderId="0" xfId="0" applyNumberFormat="1" applyFont="1" applyFill="1" applyBorder="1" applyAlignment="1">
      <alignment/>
    </xf>
    <xf numFmtId="0" fontId="19" fillId="0" borderId="0" xfId="0" applyFont="1" applyAlignment="1">
      <alignment/>
    </xf>
    <xf numFmtId="49" fontId="20" fillId="0" borderId="0" xfId="0" applyNumberFormat="1" applyFont="1" applyFill="1" applyAlignment="1">
      <alignment/>
    </xf>
    <xf numFmtId="3" fontId="20" fillId="0" borderId="2" xfId="0" applyNumberFormat="1" applyFont="1" applyFill="1" applyBorder="1" applyAlignment="1">
      <alignment/>
    </xf>
    <xf numFmtId="49" fontId="20" fillId="0" borderId="2" xfId="0" applyNumberFormat="1" applyFont="1" applyFill="1" applyBorder="1" applyAlignment="1">
      <alignment/>
    </xf>
    <xf numFmtId="49" fontId="20" fillId="0" borderId="2" xfId="0" applyNumberFormat="1" applyFont="1" applyFill="1" applyBorder="1" applyAlignment="1">
      <alignment horizontal="left"/>
    </xf>
    <xf numFmtId="3" fontId="20" fillId="0" borderId="2" xfId="0" applyNumberFormat="1" applyFont="1" applyBorder="1" applyAlignment="1">
      <alignment/>
    </xf>
    <xf numFmtId="200" fontId="20" fillId="0" borderId="2" xfId="0" applyNumberFormat="1" applyFont="1" applyBorder="1" applyAlignment="1">
      <alignment/>
    </xf>
    <xf numFmtId="200" fontId="20" fillId="0" borderId="0" xfId="0" applyNumberFormat="1" applyFont="1" applyFill="1" applyBorder="1" applyAlignment="1">
      <alignment/>
    </xf>
    <xf numFmtId="0" fontId="20" fillId="0" borderId="0" xfId="0" applyFont="1" applyAlignment="1">
      <alignment/>
    </xf>
    <xf numFmtId="3" fontId="21" fillId="0" borderId="2" xfId="0" applyNumberFormat="1" applyFont="1" applyBorder="1" applyAlignment="1">
      <alignment/>
    </xf>
    <xf numFmtId="3" fontId="3" fillId="0" borderId="0" xfId="0" applyNumberFormat="1" applyFont="1" applyFill="1" applyAlignment="1">
      <alignment/>
    </xf>
    <xf numFmtId="3" fontId="3" fillId="0" borderId="2" xfId="0" applyNumberFormat="1" applyFont="1" applyFill="1" applyBorder="1" applyAlignment="1">
      <alignment/>
    </xf>
    <xf numFmtId="49" fontId="3" fillId="0" borderId="2" xfId="0" applyNumberFormat="1" applyFont="1" applyFill="1" applyBorder="1" applyAlignment="1">
      <alignment/>
    </xf>
    <xf numFmtId="49" fontId="3" fillId="0" borderId="2" xfId="0" applyNumberFormat="1" applyFont="1" applyFill="1" applyBorder="1" applyAlignment="1">
      <alignment horizontal="left"/>
    </xf>
    <xf numFmtId="200" fontId="3" fillId="0" borderId="2" xfId="0" applyNumberFormat="1" applyFont="1" applyBorder="1" applyAlignment="1">
      <alignment/>
    </xf>
    <xf numFmtId="200" fontId="3" fillId="0" borderId="0" xfId="0" applyNumberFormat="1" applyFont="1" applyFill="1" applyBorder="1" applyAlignment="1">
      <alignment/>
    </xf>
    <xf numFmtId="0" fontId="3" fillId="0" borderId="0" xfId="0" applyFont="1" applyAlignment="1">
      <alignment/>
    </xf>
    <xf numFmtId="49" fontId="0" fillId="0" borderId="2" xfId="0" applyNumberFormat="1" applyFont="1" applyBorder="1" applyAlignment="1">
      <alignment/>
    </xf>
    <xf numFmtId="49" fontId="3" fillId="0" borderId="2" xfId="0" applyNumberFormat="1" applyFont="1" applyBorder="1" applyAlignment="1">
      <alignment/>
    </xf>
    <xf numFmtId="49" fontId="3" fillId="0" borderId="2" xfId="0" applyNumberFormat="1" applyFont="1" applyBorder="1" applyAlignment="1">
      <alignment horizontal="left"/>
    </xf>
    <xf numFmtId="200" fontId="14" fillId="0" borderId="0" xfId="0" applyNumberFormat="1" applyFont="1" applyBorder="1" applyAlignment="1">
      <alignment/>
    </xf>
    <xf numFmtId="49" fontId="0" fillId="0" borderId="0" xfId="0" applyNumberFormat="1" applyFont="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3" fontId="10" fillId="0" borderId="0" xfId="0" applyNumberFormat="1" applyFont="1" applyBorder="1" applyAlignment="1">
      <alignment/>
    </xf>
    <xf numFmtId="3" fontId="22" fillId="0" borderId="0" xfId="0" applyNumberFormat="1" applyFont="1" applyAlignment="1">
      <alignment/>
    </xf>
    <xf numFmtId="49" fontId="17" fillId="0" borderId="0" xfId="0" applyNumberFormat="1" applyFont="1" applyFill="1" applyAlignment="1">
      <alignment/>
    </xf>
    <xf numFmtId="3" fontId="17" fillId="0" borderId="0" xfId="0" applyNumberFormat="1" applyFont="1" applyAlignment="1">
      <alignment/>
    </xf>
    <xf numFmtId="49" fontId="17" fillId="0" borderId="0" xfId="0" applyNumberFormat="1" applyFont="1" applyAlignment="1">
      <alignment/>
    </xf>
    <xf numFmtId="49" fontId="17" fillId="0" borderId="0" xfId="0" applyNumberFormat="1" applyFont="1" applyFill="1" applyAlignment="1">
      <alignment horizontal="left"/>
    </xf>
    <xf numFmtId="200" fontId="23" fillId="0" borderId="0" xfId="0" applyNumberFormat="1" applyFont="1" applyFill="1" applyAlignment="1">
      <alignment/>
    </xf>
    <xf numFmtId="200" fontId="17" fillId="0" borderId="0" xfId="0" applyNumberFormat="1" applyFont="1" applyFill="1" applyAlignment="1">
      <alignment/>
    </xf>
    <xf numFmtId="0" fontId="17" fillId="0" borderId="0" xfId="0" applyFont="1" applyFill="1" applyAlignment="1">
      <alignment/>
    </xf>
    <xf numFmtId="3" fontId="17"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3" fontId="24" fillId="2" borderId="0" xfId="0" applyNumberFormat="1" applyFont="1" applyFill="1" applyAlignment="1">
      <alignment/>
    </xf>
    <xf numFmtId="49" fontId="17" fillId="2"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left"/>
    </xf>
    <xf numFmtId="3" fontId="22" fillId="2" borderId="0" xfId="0" applyNumberFormat="1" applyFont="1" applyFill="1" applyAlignment="1">
      <alignment/>
    </xf>
    <xf numFmtId="200" fontId="23" fillId="2" borderId="0" xfId="0" applyNumberFormat="1" applyFont="1" applyFill="1" applyAlignment="1">
      <alignment/>
    </xf>
    <xf numFmtId="200" fontId="14" fillId="2" borderId="0" xfId="0" applyNumberFormat="1" applyFont="1" applyFill="1" applyAlignment="1">
      <alignment/>
    </xf>
    <xf numFmtId="0" fontId="12" fillId="2" borderId="0" xfId="0" applyFont="1" applyFill="1" applyAlignment="1">
      <alignment/>
    </xf>
    <xf numFmtId="49" fontId="18" fillId="0" borderId="0" xfId="0" applyNumberFormat="1" applyFont="1" applyFill="1" applyAlignment="1">
      <alignment/>
    </xf>
    <xf numFmtId="49" fontId="18" fillId="0" borderId="0" xfId="0" applyNumberFormat="1" applyFont="1" applyFill="1" applyAlignment="1">
      <alignment horizontal="left"/>
    </xf>
    <xf numFmtId="49" fontId="15" fillId="0" borderId="0" xfId="0" applyNumberFormat="1" applyFont="1" applyFill="1" applyAlignment="1">
      <alignment/>
    </xf>
    <xf numFmtId="3" fontId="15" fillId="0" borderId="0" xfId="0" applyNumberFormat="1" applyFont="1" applyFill="1" applyAlignment="1">
      <alignment/>
    </xf>
    <xf numFmtId="49" fontId="15" fillId="0" borderId="0" xfId="0" applyNumberFormat="1" applyFont="1" applyFill="1" applyAlignment="1">
      <alignment horizontal="left"/>
    </xf>
    <xf numFmtId="200" fontId="15" fillId="0" borderId="0" xfId="0" applyNumberFormat="1" applyFont="1" applyFill="1" applyAlignment="1">
      <alignment/>
    </xf>
    <xf numFmtId="0" fontId="15" fillId="0" borderId="0" xfId="0" applyFont="1" applyFill="1" applyBorder="1" applyAlignment="1">
      <alignment/>
    </xf>
    <xf numFmtId="0" fontId="15" fillId="0" borderId="0" xfId="0" applyFont="1" applyFill="1" applyAlignment="1">
      <alignment/>
    </xf>
    <xf numFmtId="49" fontId="15" fillId="2" borderId="0" xfId="0" applyNumberFormat="1" applyFont="1" applyFill="1" applyAlignment="1">
      <alignment/>
    </xf>
    <xf numFmtId="3" fontId="23" fillId="2" borderId="0" xfId="0" applyNumberFormat="1" applyFont="1" applyFill="1" applyAlignment="1">
      <alignment/>
    </xf>
    <xf numFmtId="49" fontId="15" fillId="2" borderId="0" xfId="0" applyNumberFormat="1" applyFont="1" applyFill="1" applyAlignment="1">
      <alignment horizontal="left"/>
    </xf>
    <xf numFmtId="0" fontId="15" fillId="2" borderId="0" xfId="0" applyFont="1" applyFill="1" applyAlignment="1">
      <alignment/>
    </xf>
    <xf numFmtId="49" fontId="20" fillId="0" borderId="0" xfId="0" applyNumberFormat="1" applyFont="1" applyAlignment="1">
      <alignment/>
    </xf>
    <xf numFmtId="3" fontId="20" fillId="0" borderId="0" xfId="0" applyNumberFormat="1" applyFont="1" applyAlignment="1">
      <alignment/>
    </xf>
    <xf numFmtId="49" fontId="20" fillId="0" borderId="0" xfId="0" applyNumberFormat="1" applyFont="1" applyFill="1" applyAlignment="1">
      <alignment/>
    </xf>
    <xf numFmtId="49" fontId="20" fillId="0" borderId="0" xfId="0" applyNumberFormat="1" applyFont="1" applyAlignment="1">
      <alignment horizontal="left"/>
    </xf>
    <xf numFmtId="198" fontId="20" fillId="0" borderId="0" xfId="0" applyNumberFormat="1" applyFont="1" applyAlignment="1">
      <alignment/>
    </xf>
    <xf numFmtId="0" fontId="20" fillId="0" borderId="0" xfId="0" applyFont="1" applyAlignment="1">
      <alignment/>
    </xf>
    <xf numFmtId="49" fontId="20" fillId="2" borderId="0" xfId="0" applyNumberFormat="1" applyFont="1" applyFill="1" applyAlignment="1">
      <alignment/>
    </xf>
    <xf numFmtId="3" fontId="20" fillId="2" borderId="0" xfId="0" applyNumberFormat="1" applyFont="1" applyFill="1" applyAlignment="1">
      <alignment/>
    </xf>
    <xf numFmtId="49" fontId="20" fillId="2" borderId="0" xfId="0" applyNumberFormat="1" applyFont="1" applyFill="1" applyAlignment="1">
      <alignment horizontal="left"/>
    </xf>
    <xf numFmtId="198" fontId="20" fillId="2" borderId="0" xfId="0" applyNumberFormat="1" applyFont="1" applyFill="1" applyAlignment="1">
      <alignment/>
    </xf>
    <xf numFmtId="0" fontId="20" fillId="2" borderId="0" xfId="0" applyFont="1" applyFill="1" applyAlignment="1">
      <alignment/>
    </xf>
    <xf numFmtId="49" fontId="12" fillId="0" borderId="0" xfId="0" applyNumberFormat="1" applyFont="1" applyAlignment="1">
      <alignment/>
    </xf>
    <xf numFmtId="3" fontId="12" fillId="0" borderId="0" xfId="0" applyNumberFormat="1" applyFont="1" applyAlignment="1">
      <alignment/>
    </xf>
    <xf numFmtId="49" fontId="12" fillId="0" borderId="0" xfId="0" applyNumberFormat="1" applyFont="1" applyAlignment="1">
      <alignment horizontal="left"/>
    </xf>
    <xf numFmtId="198" fontId="12" fillId="0" borderId="0" xfId="0" applyNumberFormat="1" applyFont="1" applyAlignment="1">
      <alignment/>
    </xf>
    <xf numFmtId="0" fontId="12" fillId="0" borderId="0" xfId="0" applyFont="1" applyAlignment="1">
      <alignment/>
    </xf>
    <xf numFmtId="0" fontId="12" fillId="0" borderId="0" xfId="0" applyFont="1" applyFill="1" applyBorder="1" applyAlignment="1">
      <alignment/>
    </xf>
    <xf numFmtId="0" fontId="12" fillId="0" borderId="0" xfId="0" applyFont="1" applyFill="1" applyAlignment="1">
      <alignment/>
    </xf>
    <xf numFmtId="49" fontId="12" fillId="2" borderId="0" xfId="0" applyNumberFormat="1" applyFont="1" applyFill="1" applyAlignment="1">
      <alignment/>
    </xf>
    <xf numFmtId="3" fontId="12" fillId="2" borderId="0" xfId="0" applyNumberFormat="1" applyFont="1" applyFill="1" applyAlignment="1">
      <alignment/>
    </xf>
    <xf numFmtId="49" fontId="12" fillId="2" borderId="0" xfId="0" applyNumberFormat="1" applyFont="1" applyFill="1" applyAlignment="1">
      <alignment horizontal="left"/>
    </xf>
    <xf numFmtId="49" fontId="12" fillId="2" borderId="0" xfId="0" applyNumberFormat="1" applyFont="1" applyFill="1" applyAlignment="1">
      <alignment horizontal="center"/>
    </xf>
    <xf numFmtId="200" fontId="25" fillId="2" borderId="0" xfId="0" applyNumberFormat="1" applyFont="1" applyFill="1" applyAlignment="1">
      <alignment/>
    </xf>
    <xf numFmtId="3"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198" fontId="3" fillId="0" borderId="0" xfId="0" applyNumberFormat="1" applyFont="1" applyFill="1" applyAlignment="1">
      <alignment/>
    </xf>
    <xf numFmtId="0" fontId="3" fillId="0" borderId="0" xfId="0" applyFont="1" applyFill="1" applyAlignment="1">
      <alignment/>
    </xf>
    <xf numFmtId="49" fontId="3" fillId="2" borderId="0" xfId="0" applyNumberFormat="1" applyFont="1" applyFill="1" applyAlignment="1">
      <alignment/>
    </xf>
    <xf numFmtId="3" fontId="3" fillId="2" borderId="0" xfId="0" applyNumberFormat="1" applyFont="1" applyFill="1" applyAlignment="1">
      <alignment/>
    </xf>
    <xf numFmtId="49" fontId="3" fillId="2" borderId="0" xfId="0" applyNumberFormat="1" applyFont="1" applyFill="1" applyAlignment="1">
      <alignment horizontal="left"/>
    </xf>
    <xf numFmtId="49" fontId="3" fillId="2" borderId="0" xfId="0" applyNumberFormat="1" applyFont="1" applyFill="1" applyAlignment="1">
      <alignment horizontal="center"/>
    </xf>
    <xf numFmtId="198" fontId="3" fillId="2" borderId="0" xfId="0" applyNumberFormat="1" applyFont="1" applyFill="1" applyAlignment="1">
      <alignment/>
    </xf>
    <xf numFmtId="0" fontId="3" fillId="2" borderId="0" xfId="0" applyFont="1" applyFill="1" applyAlignment="1">
      <alignment/>
    </xf>
    <xf numFmtId="49" fontId="12" fillId="0" borderId="0" xfId="0" applyNumberFormat="1" applyFont="1" applyFill="1" applyAlignment="1">
      <alignment/>
    </xf>
    <xf numFmtId="3" fontId="12" fillId="0" borderId="0" xfId="0" applyNumberFormat="1" applyFont="1" applyFill="1" applyAlignment="1">
      <alignment/>
    </xf>
    <xf numFmtId="49" fontId="12" fillId="0" borderId="0" xfId="0" applyNumberFormat="1" applyFont="1" applyFill="1" applyAlignment="1">
      <alignment horizontal="left"/>
    </xf>
    <xf numFmtId="49" fontId="12" fillId="0" borderId="0" xfId="0" applyNumberFormat="1" applyFont="1" applyFill="1" applyAlignment="1">
      <alignment horizontal="center"/>
    </xf>
    <xf numFmtId="200" fontId="25" fillId="0" borderId="0" xfId="0" applyNumberFormat="1" applyFont="1" applyFill="1" applyAlignment="1">
      <alignment/>
    </xf>
    <xf numFmtId="49" fontId="26" fillId="0" borderId="0" xfId="0" applyNumberFormat="1" applyFont="1" applyFill="1" applyAlignment="1">
      <alignment/>
    </xf>
    <xf numFmtId="3" fontId="27" fillId="0" borderId="0" xfId="0" applyNumberFormat="1" applyFont="1" applyFill="1" applyAlignment="1">
      <alignment/>
    </xf>
    <xf numFmtId="49" fontId="28" fillId="0" borderId="0" xfId="0" applyNumberFormat="1" applyFont="1" applyFill="1" applyAlignment="1">
      <alignment/>
    </xf>
    <xf numFmtId="49" fontId="26" fillId="0" borderId="0" xfId="0" applyNumberFormat="1" applyFont="1" applyFill="1" applyAlignment="1">
      <alignment horizontal="left"/>
    </xf>
    <xf numFmtId="3" fontId="26" fillId="0" borderId="0" xfId="0" applyNumberFormat="1" applyFont="1" applyFill="1" applyAlignment="1">
      <alignment/>
    </xf>
    <xf numFmtId="202" fontId="26" fillId="0" borderId="0" xfId="0" applyNumberFormat="1" applyFont="1" applyFill="1" applyAlignment="1">
      <alignment/>
    </xf>
    <xf numFmtId="0" fontId="26" fillId="0" borderId="0" xfId="0" applyFont="1" applyFill="1" applyAlignment="1">
      <alignment/>
    </xf>
    <xf numFmtId="0" fontId="26" fillId="0" borderId="0" xfId="0" applyFont="1" applyFill="1" applyBorder="1" applyAlignment="1">
      <alignment/>
    </xf>
    <xf numFmtId="49" fontId="19" fillId="0" borderId="0" xfId="0" applyNumberFormat="1" applyFont="1" applyAlignment="1">
      <alignment/>
    </xf>
    <xf numFmtId="3" fontId="19" fillId="0" borderId="0" xfId="0" applyNumberFormat="1" applyFont="1" applyAlignment="1">
      <alignment/>
    </xf>
    <xf numFmtId="49" fontId="19" fillId="0" borderId="0" xfId="0" applyNumberFormat="1" applyFont="1" applyAlignment="1">
      <alignment horizontal="left"/>
    </xf>
    <xf numFmtId="198" fontId="19" fillId="0" borderId="0" xfId="0" applyNumberFormat="1" applyFont="1" applyAlignment="1">
      <alignment/>
    </xf>
    <xf numFmtId="0" fontId="19" fillId="0" borderId="0" xfId="0" applyFont="1" applyAlignment="1">
      <alignment/>
    </xf>
    <xf numFmtId="49" fontId="19" fillId="2" borderId="0" xfId="0" applyNumberFormat="1" applyFont="1" applyFill="1" applyAlignment="1">
      <alignment/>
    </xf>
    <xf numFmtId="3" fontId="19" fillId="2" borderId="0" xfId="0" applyNumberFormat="1" applyFont="1" applyFill="1" applyAlignment="1">
      <alignment/>
    </xf>
    <xf numFmtId="49" fontId="19" fillId="2" borderId="0" xfId="0" applyNumberFormat="1" applyFont="1" applyFill="1" applyAlignment="1">
      <alignment horizontal="left"/>
    </xf>
    <xf numFmtId="49" fontId="19" fillId="2" borderId="0" xfId="0" applyNumberFormat="1" applyFont="1" applyFill="1" applyAlignment="1">
      <alignment horizontal="center"/>
    </xf>
    <xf numFmtId="200" fontId="29" fillId="2" borderId="0" xfId="0" applyNumberFormat="1" applyFont="1" applyFill="1" applyAlignment="1">
      <alignment/>
    </xf>
    <xf numFmtId="0" fontId="19" fillId="2" borderId="0" xfId="0" applyFont="1" applyFill="1" applyAlignment="1">
      <alignment/>
    </xf>
    <xf numFmtId="49" fontId="18" fillId="0" borderId="0" xfId="0" applyNumberFormat="1" applyFont="1" applyAlignment="1">
      <alignment/>
    </xf>
    <xf numFmtId="3" fontId="18" fillId="0" borderId="0" xfId="0" applyNumberFormat="1" applyFont="1" applyAlignment="1">
      <alignment/>
    </xf>
    <xf numFmtId="49" fontId="18" fillId="0" borderId="0" xfId="0" applyNumberFormat="1" applyFont="1" applyAlignment="1">
      <alignment horizontal="left"/>
    </xf>
    <xf numFmtId="198" fontId="18" fillId="0" borderId="0" xfId="0" applyNumberFormat="1" applyFont="1" applyAlignment="1">
      <alignment/>
    </xf>
    <xf numFmtId="0" fontId="18" fillId="0" borderId="0" xfId="0" applyFont="1" applyAlignment="1">
      <alignment/>
    </xf>
    <xf numFmtId="49" fontId="18" fillId="2" borderId="0" xfId="0" applyNumberFormat="1" applyFont="1" applyFill="1" applyAlignment="1">
      <alignment/>
    </xf>
    <xf numFmtId="3" fontId="18" fillId="2" borderId="0" xfId="0" applyNumberFormat="1" applyFont="1" applyFill="1" applyAlignment="1">
      <alignment/>
    </xf>
    <xf numFmtId="49" fontId="18" fillId="2" borderId="0" xfId="0" applyNumberFormat="1" applyFont="1" applyFill="1" applyAlignment="1">
      <alignment horizontal="left"/>
    </xf>
    <xf numFmtId="49" fontId="18" fillId="2" borderId="0" xfId="0" applyNumberFormat="1" applyFont="1" applyFill="1" applyAlignment="1">
      <alignment horizontal="center"/>
    </xf>
    <xf numFmtId="200" fontId="30" fillId="2" borderId="0" xfId="0" applyNumberFormat="1" applyFont="1" applyFill="1" applyAlignment="1">
      <alignment/>
    </xf>
    <xf numFmtId="0" fontId="18" fillId="2" borderId="0" xfId="0" applyFont="1" applyFill="1" applyAlignment="1">
      <alignment/>
    </xf>
    <xf numFmtId="49" fontId="21" fillId="0" borderId="0" xfId="0" applyNumberFormat="1" applyFont="1" applyAlignment="1">
      <alignment/>
    </xf>
    <xf numFmtId="3" fontId="21" fillId="0" borderId="0" xfId="0" applyNumberFormat="1" applyFont="1" applyAlignment="1">
      <alignment/>
    </xf>
    <xf numFmtId="49" fontId="21" fillId="0" borderId="0" xfId="0" applyNumberFormat="1" applyFont="1" applyAlignment="1">
      <alignment horizontal="left"/>
    </xf>
    <xf numFmtId="198" fontId="21" fillId="0" borderId="0" xfId="0" applyNumberFormat="1" applyFont="1" applyAlignment="1">
      <alignment/>
    </xf>
    <xf numFmtId="0" fontId="21" fillId="0" borderId="0" xfId="0" applyFont="1" applyAlignment="1">
      <alignment/>
    </xf>
    <xf numFmtId="49" fontId="21" fillId="0" borderId="0" xfId="0" applyNumberFormat="1" applyFont="1" applyAlignment="1">
      <alignment horizontal="center"/>
    </xf>
    <xf numFmtId="0" fontId="21" fillId="0" borderId="0" xfId="0" applyFont="1" applyBorder="1" applyAlignment="1">
      <alignment/>
    </xf>
    <xf numFmtId="3" fontId="17" fillId="2" borderId="0" xfId="0" applyNumberFormat="1" applyFont="1" applyFill="1" applyAlignment="1">
      <alignment/>
    </xf>
    <xf numFmtId="3" fontId="3" fillId="0" borderId="0" xfId="0" applyNumberFormat="1" applyFont="1" applyAlignment="1">
      <alignment/>
    </xf>
    <xf numFmtId="3" fontId="3" fillId="2" borderId="0" xfId="0" applyNumberFormat="1" applyFont="1" applyFill="1" applyAlignment="1" quotePrefix="1">
      <alignment/>
    </xf>
    <xf numFmtId="3" fontId="31" fillId="0" borderId="3" xfId="0" applyNumberFormat="1" applyFont="1" applyBorder="1" applyAlignment="1">
      <alignment/>
    </xf>
    <xf numFmtId="3" fontId="17" fillId="0" borderId="0" xfId="0" applyNumberFormat="1" applyFont="1" applyAlignment="1">
      <alignment/>
    </xf>
    <xf numFmtId="3" fontId="17" fillId="2" borderId="0" xfId="0" applyNumberFormat="1" applyFont="1" applyFill="1" applyAlignment="1">
      <alignment/>
    </xf>
    <xf numFmtId="3" fontId="32" fillId="2" borderId="0" xfId="0" applyNumberFormat="1" applyFont="1" applyFill="1" applyAlignment="1">
      <alignment/>
    </xf>
    <xf numFmtId="3" fontId="32" fillId="0" borderId="0" xfId="0" applyNumberFormat="1" applyFont="1" applyFill="1" applyAlignment="1">
      <alignment/>
    </xf>
    <xf numFmtId="3" fontId="3" fillId="2" borderId="0" xfId="0" applyNumberFormat="1" applyFont="1" applyFill="1" applyAlignment="1">
      <alignment/>
    </xf>
    <xf numFmtId="3" fontId="3" fillId="0" borderId="0" xfId="0" applyNumberFormat="1" applyFont="1" applyAlignment="1" quotePrefix="1">
      <alignment/>
    </xf>
    <xf numFmtId="3" fontId="18" fillId="2" borderId="0" xfId="0" applyNumberFormat="1" applyFont="1" applyFill="1" applyAlignment="1">
      <alignment/>
    </xf>
    <xf numFmtId="3" fontId="32" fillId="2" borderId="0" xfId="0" applyNumberFormat="1" applyFont="1" applyFill="1" applyAlignment="1">
      <alignment/>
    </xf>
    <xf numFmtId="3" fontId="3" fillId="2" borderId="0" xfId="0" applyNumberFormat="1" applyFont="1" applyFill="1" applyAlignment="1">
      <alignment/>
    </xf>
    <xf numFmtId="3" fontId="17" fillId="2" borderId="0" xfId="0" applyNumberFormat="1" applyFont="1" applyFill="1" applyAlignment="1">
      <alignment/>
    </xf>
    <xf numFmtId="3" fontId="33" fillId="2" borderId="0" xfId="0" applyNumberFormat="1" applyFont="1" applyFill="1" applyAlignment="1">
      <alignment/>
    </xf>
    <xf numFmtId="3" fontId="12" fillId="2" borderId="0" xfId="0" applyNumberFormat="1" applyFont="1" applyFill="1" applyAlignment="1">
      <alignment/>
    </xf>
    <xf numFmtId="3" fontId="34" fillId="2" borderId="0" xfId="0" applyNumberFormat="1" applyFont="1" applyFill="1" applyAlignment="1">
      <alignment/>
    </xf>
    <xf numFmtId="3" fontId="15" fillId="0" borderId="0" xfId="0" applyNumberFormat="1" applyFont="1" applyAlignment="1">
      <alignment/>
    </xf>
    <xf numFmtId="3" fontId="35" fillId="2" borderId="0" xfId="0" applyNumberFormat="1" applyFont="1" applyFill="1" applyAlignment="1">
      <alignment/>
    </xf>
    <xf numFmtId="3" fontId="19" fillId="0" borderId="0" xfId="0" applyNumberFormat="1" applyFont="1" applyAlignment="1">
      <alignment/>
    </xf>
    <xf numFmtId="3" fontId="19" fillId="2" borderId="0" xfId="0" applyNumberFormat="1" applyFont="1" applyFill="1" applyAlignment="1">
      <alignment/>
    </xf>
    <xf numFmtId="3" fontId="19" fillId="2" borderId="0" xfId="0" applyNumberFormat="1" applyFont="1" applyFill="1" applyAlignment="1">
      <alignment/>
    </xf>
    <xf numFmtId="49" fontId="13" fillId="0" borderId="0" xfId="0" applyNumberFormat="1" applyFont="1" applyAlignment="1">
      <alignment/>
    </xf>
    <xf numFmtId="3" fontId="13" fillId="0" borderId="0" xfId="0" applyNumberFormat="1" applyFont="1" applyAlignment="1">
      <alignment/>
    </xf>
    <xf numFmtId="49" fontId="13" fillId="0" borderId="0" xfId="0" applyNumberFormat="1" applyFont="1" applyAlignment="1">
      <alignment horizontal="left"/>
    </xf>
    <xf numFmtId="198" fontId="13" fillId="0" borderId="0" xfId="0" applyNumberFormat="1" applyFont="1" applyAlignment="1">
      <alignment/>
    </xf>
    <xf numFmtId="0" fontId="13" fillId="0" borderId="0" xfId="0" applyFont="1" applyAlignment="1">
      <alignment/>
    </xf>
    <xf numFmtId="49" fontId="13" fillId="2" borderId="0" xfId="0" applyNumberFormat="1" applyFont="1" applyFill="1" applyAlignment="1">
      <alignment/>
    </xf>
    <xf numFmtId="3" fontId="13" fillId="2" borderId="0" xfId="0" applyNumberFormat="1" applyFont="1" applyFill="1" applyAlignment="1">
      <alignment/>
    </xf>
    <xf numFmtId="49" fontId="13" fillId="2" borderId="0" xfId="0" applyNumberFormat="1" applyFont="1" applyFill="1" applyAlignment="1">
      <alignment horizontal="left"/>
    </xf>
    <xf numFmtId="49" fontId="13" fillId="2" borderId="0" xfId="0" applyNumberFormat="1" applyFont="1" applyFill="1" applyAlignment="1">
      <alignment horizontal="center"/>
    </xf>
    <xf numFmtId="200" fontId="36" fillId="2" borderId="0" xfId="0" applyNumberFormat="1" applyFont="1" applyFill="1" applyAlignment="1">
      <alignment/>
    </xf>
    <xf numFmtId="0" fontId="13" fillId="2" borderId="0" xfId="0" applyFont="1" applyFill="1" applyAlignment="1">
      <alignment/>
    </xf>
    <xf numFmtId="3" fontId="37" fillId="2" borderId="0" xfId="0" applyNumberFormat="1" applyFont="1" applyFill="1" applyAlignment="1">
      <alignment/>
    </xf>
    <xf numFmtId="3" fontId="13" fillId="0" borderId="0" xfId="0" applyNumberFormat="1" applyFont="1" applyAlignment="1">
      <alignment/>
    </xf>
    <xf numFmtId="3" fontId="13" fillId="2" borderId="0" xfId="0" applyNumberFormat="1" applyFont="1" applyFill="1" applyAlignment="1">
      <alignment/>
    </xf>
    <xf numFmtId="3" fontId="15" fillId="0" borderId="0" xfId="0" applyNumberFormat="1" applyFont="1" applyAlignment="1">
      <alignment/>
    </xf>
    <xf numFmtId="3" fontId="15" fillId="2" borderId="0" xfId="0" applyNumberFormat="1" applyFont="1" applyFill="1" applyAlignment="1">
      <alignment/>
    </xf>
    <xf numFmtId="3" fontId="15" fillId="2" borderId="0" xfId="0" applyNumberFormat="1" applyFont="1" applyFill="1" applyAlignment="1" quotePrefix="1">
      <alignment/>
    </xf>
    <xf numFmtId="3" fontId="15" fillId="0" borderId="0" xfId="0" applyNumberFormat="1" applyFont="1" applyFill="1" applyAlignment="1" quotePrefix="1">
      <alignment/>
    </xf>
    <xf numFmtId="3" fontId="33" fillId="0" borderId="3" xfId="0" applyNumberFormat="1" applyFont="1" applyBorder="1" applyAlignment="1">
      <alignment/>
    </xf>
    <xf numFmtId="49" fontId="13" fillId="0" borderId="0" xfId="0" applyNumberFormat="1" applyFont="1" applyFill="1" applyAlignment="1">
      <alignment/>
    </xf>
    <xf numFmtId="3" fontId="13" fillId="0" borderId="2" xfId="0" applyNumberFormat="1" applyFont="1" applyFill="1" applyBorder="1" applyAlignment="1">
      <alignment/>
    </xf>
    <xf numFmtId="49" fontId="13" fillId="0" borderId="2" xfId="0" applyNumberFormat="1" applyFont="1" applyFill="1" applyBorder="1" applyAlignment="1">
      <alignment/>
    </xf>
    <xf numFmtId="49" fontId="13" fillId="0" borderId="2" xfId="0" applyNumberFormat="1" applyFont="1" applyFill="1" applyBorder="1" applyAlignment="1">
      <alignment horizontal="left"/>
    </xf>
    <xf numFmtId="3" fontId="13" fillId="0" borderId="2" xfId="0" applyNumberFormat="1" applyFont="1" applyBorder="1" applyAlignment="1">
      <alignment/>
    </xf>
    <xf numFmtId="200" fontId="13" fillId="0" borderId="2" xfId="0" applyNumberFormat="1" applyFont="1" applyBorder="1" applyAlignment="1">
      <alignment/>
    </xf>
    <xf numFmtId="200" fontId="13" fillId="0" borderId="0" xfId="0" applyNumberFormat="1" applyFont="1" applyFill="1" applyBorder="1" applyAlignment="1">
      <alignment/>
    </xf>
    <xf numFmtId="0" fontId="13" fillId="0" borderId="0" xfId="0" applyFont="1" applyBorder="1" applyAlignment="1">
      <alignment/>
    </xf>
    <xf numFmtId="0" fontId="13" fillId="0" borderId="0" xfId="0" applyFont="1" applyAlignment="1">
      <alignment/>
    </xf>
    <xf numFmtId="3" fontId="37" fillId="0" borderId="3" xfId="0" applyNumberFormat="1" applyFont="1" applyBorder="1" applyAlignment="1">
      <alignment/>
    </xf>
    <xf numFmtId="3" fontId="13" fillId="0" borderId="0" xfId="0" applyNumberFormat="1" applyFont="1" applyAlignment="1" quotePrefix="1">
      <alignment/>
    </xf>
    <xf numFmtId="3" fontId="38" fillId="2" borderId="0" xfId="0" applyNumberFormat="1" applyFont="1" applyFill="1" applyAlignment="1">
      <alignment/>
    </xf>
    <xf numFmtId="3" fontId="20" fillId="0" borderId="0" xfId="0" applyNumberFormat="1" applyFont="1" applyAlignment="1">
      <alignment/>
    </xf>
    <xf numFmtId="3" fontId="38" fillId="0" borderId="0" xfId="0" applyNumberFormat="1" applyFont="1" applyFill="1" applyAlignment="1">
      <alignment/>
    </xf>
    <xf numFmtId="3" fontId="20" fillId="2" borderId="0" xfId="0" applyNumberFormat="1" applyFont="1" applyFill="1" applyAlignment="1">
      <alignment/>
    </xf>
    <xf numFmtId="3" fontId="32" fillId="0" borderId="3" xfId="0" applyNumberFormat="1" applyFont="1" applyBorder="1" applyAlignment="1">
      <alignment/>
    </xf>
    <xf numFmtId="3" fontId="3" fillId="0" borderId="0" xfId="0" applyNumberFormat="1" applyFont="1" applyFill="1" applyAlignment="1">
      <alignment/>
    </xf>
    <xf numFmtId="3" fontId="12" fillId="0" borderId="0" xfId="0" applyNumberFormat="1" applyFont="1" applyAlignment="1" quotePrefix="1">
      <alignment/>
    </xf>
    <xf numFmtId="49" fontId="12" fillId="0" borderId="0" xfId="0" applyNumberFormat="1" applyFont="1" applyAlignment="1">
      <alignment horizontal="center"/>
    </xf>
    <xf numFmtId="200" fontId="12" fillId="0" borderId="0" xfId="0" applyNumberFormat="1" applyFont="1" applyFill="1" applyAlignment="1">
      <alignment/>
    </xf>
    <xf numFmtId="0" fontId="12" fillId="0" borderId="0" xfId="0" applyFont="1" applyBorder="1" applyAlignment="1">
      <alignment/>
    </xf>
    <xf numFmtId="49" fontId="33" fillId="0" borderId="0" xfId="0" applyNumberFormat="1" applyFont="1" applyFill="1" applyAlignment="1">
      <alignment/>
    </xf>
    <xf numFmtId="198" fontId="12" fillId="0" borderId="0" xfId="0" applyNumberFormat="1" applyFont="1" applyFill="1" applyAlignment="1">
      <alignment/>
    </xf>
    <xf numFmtId="3" fontId="39" fillId="0" borderId="0" xfId="0" applyNumberFormat="1" applyFont="1" applyFill="1" applyAlignment="1">
      <alignment/>
    </xf>
    <xf numFmtId="203" fontId="12" fillId="0" borderId="0" xfId="0" applyNumberFormat="1" applyFont="1" applyFill="1" applyAlignment="1">
      <alignment/>
    </xf>
    <xf numFmtId="204" fontId="12" fillId="0" borderId="0" xfId="0" applyNumberFormat="1" applyFont="1" applyFill="1" applyBorder="1" applyAlignment="1">
      <alignment/>
    </xf>
    <xf numFmtId="205" fontId="12" fillId="0" borderId="0" xfId="0" applyNumberFormat="1" applyFont="1" applyFill="1" applyAlignment="1">
      <alignment/>
    </xf>
    <xf numFmtId="202" fontId="12" fillId="0" borderId="0" xfId="0" applyNumberFormat="1" applyFont="1" applyFill="1" applyAlignment="1">
      <alignment/>
    </xf>
    <xf numFmtId="3" fontId="0" fillId="2" borderId="0" xfId="0" applyNumberFormat="1" applyFill="1" applyAlignment="1">
      <alignment/>
    </xf>
    <xf numFmtId="1" fontId="3" fillId="0" borderId="0" xfId="0" applyNumberFormat="1" applyFont="1" applyAlignment="1">
      <alignment/>
    </xf>
    <xf numFmtId="1" fontId="0" fillId="0" borderId="0" xfId="0" applyNumberFormat="1" applyFill="1" applyAlignment="1">
      <alignment/>
    </xf>
    <xf numFmtId="1" fontId="0" fillId="0" borderId="0" xfId="0" applyNumberFormat="1" applyAlignment="1">
      <alignment/>
    </xf>
    <xf numFmtId="1" fontId="0" fillId="0" borderId="0" xfId="0" applyNumberFormat="1" applyBorder="1" applyAlignment="1">
      <alignment/>
    </xf>
    <xf numFmtId="49" fontId="0" fillId="0" borderId="0" xfId="0" applyNumberFormat="1" applyFont="1" applyAlignment="1">
      <alignment horizontal="center"/>
    </xf>
    <xf numFmtId="49" fontId="2" fillId="2" borderId="0" xfId="0" applyNumberFormat="1" applyFont="1" applyFill="1" applyAlignment="1">
      <alignment/>
    </xf>
    <xf numFmtId="200" fontId="0" fillId="0" borderId="0" xfId="0" applyNumberFormat="1" applyAlignment="1">
      <alignment horizontal="center"/>
    </xf>
    <xf numFmtId="200" fontId="0" fillId="2" borderId="0" xfId="0" applyNumberFormat="1" applyFill="1" applyAlignment="1">
      <alignment horizontal="center"/>
    </xf>
    <xf numFmtId="200" fontId="0" fillId="0" borderId="0" xfId="0" applyNumberFormat="1" applyFill="1" applyAlignment="1">
      <alignment horizontal="center"/>
    </xf>
    <xf numFmtId="49" fontId="0" fillId="0" borderId="0" xfId="0" applyNumberFormat="1" applyFont="1" applyAlignment="1">
      <alignment/>
    </xf>
    <xf numFmtId="3" fontId="3" fillId="2" borderId="0" xfId="0" applyNumberFormat="1" applyFont="1" applyFill="1" applyAlignment="1" quotePrefix="1">
      <alignment/>
    </xf>
    <xf numFmtId="3" fontId="3" fillId="0" borderId="0" xfId="0" applyNumberFormat="1" applyFont="1" applyFill="1" applyAlignment="1" quotePrefix="1">
      <alignment/>
    </xf>
    <xf numFmtId="49" fontId="0" fillId="0" borderId="0" xfId="0" applyNumberFormat="1" applyFont="1" applyFill="1" applyAlignment="1">
      <alignment/>
    </xf>
    <xf numFmtId="49" fontId="0" fillId="3" borderId="0" xfId="0" applyNumberFormat="1" applyFont="1" applyFill="1" applyAlignment="1">
      <alignment horizontal="center"/>
    </xf>
    <xf numFmtId="0" fontId="40" fillId="2" borderId="0" xfId="0" applyFont="1" applyFill="1" applyAlignment="1">
      <alignment/>
    </xf>
    <xf numFmtId="1" fontId="0" fillId="2" borderId="0" xfId="0" applyNumberFormat="1" applyFill="1" applyAlignment="1">
      <alignment/>
    </xf>
    <xf numFmtId="1" fontId="0" fillId="2" borderId="0" xfId="0" applyNumberFormat="1" applyFill="1" applyBorder="1" applyAlignment="1">
      <alignment/>
    </xf>
    <xf numFmtId="49" fontId="0" fillId="0" borderId="0" xfId="0" applyNumberFormat="1" applyFont="1" applyAlignment="1">
      <alignment horizontal="left"/>
    </xf>
    <xf numFmtId="3" fontId="13" fillId="2" borderId="0" xfId="0" applyNumberFormat="1" applyFont="1" applyFill="1" applyAlignment="1">
      <alignment/>
    </xf>
    <xf numFmtId="3" fontId="13" fillId="0" borderId="0" xfId="0" applyNumberFormat="1" applyFont="1" applyFill="1" applyAlignment="1">
      <alignment/>
    </xf>
    <xf numFmtId="49" fontId="0" fillId="0" borderId="0" xfId="0" applyNumberFormat="1" applyFont="1" applyFill="1" applyAlignment="1">
      <alignment horizontal="center"/>
    </xf>
    <xf numFmtId="3" fontId="37" fillId="0" borderId="0" xfId="0" applyNumberFormat="1" applyFont="1" applyFill="1" applyAlignment="1">
      <alignment/>
    </xf>
    <xf numFmtId="3" fontId="17" fillId="0" borderId="0" xfId="0" applyNumberFormat="1" applyFont="1" applyAlignment="1" quotePrefix="1">
      <alignment/>
    </xf>
    <xf numFmtId="3" fontId="17" fillId="0" borderId="0" xfId="0" applyNumberFormat="1" applyFont="1" applyFill="1" applyAlignment="1">
      <alignment/>
    </xf>
    <xf numFmtId="1" fontId="0" fillId="0" borderId="0" xfId="0" applyNumberFormat="1" applyFill="1" applyBorder="1" applyAlignment="1">
      <alignment/>
    </xf>
    <xf numFmtId="3" fontId="17" fillId="0" borderId="0" xfId="0" applyNumberFormat="1" applyFont="1" applyAlignment="1" quotePrefix="1">
      <alignment/>
    </xf>
    <xf numFmtId="0" fontId="8" fillId="0" borderId="0" xfId="0" applyFont="1" applyFill="1" applyAlignment="1">
      <alignment/>
    </xf>
    <xf numFmtId="3" fontId="3" fillId="0" borderId="0" xfId="19" applyNumberFormat="1" applyFont="1" applyFill="1">
      <alignment/>
      <protection/>
    </xf>
    <xf numFmtId="3" fontId="18" fillId="0" borderId="0" xfId="0" applyNumberFormat="1" applyFont="1" applyFill="1" applyBorder="1" applyAlignment="1">
      <alignment/>
    </xf>
    <xf numFmtId="3" fontId="18" fillId="0" borderId="0" xfId="0" applyNumberFormat="1" applyFont="1" applyFill="1" applyAlignment="1">
      <alignment/>
    </xf>
    <xf numFmtId="1" fontId="18" fillId="0" borderId="0" xfId="0" applyNumberFormat="1" applyFont="1" applyAlignment="1">
      <alignment/>
    </xf>
    <xf numFmtId="3"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center"/>
    </xf>
    <xf numFmtId="49" fontId="0" fillId="0" borderId="0" xfId="0" applyNumberFormat="1" applyFill="1" applyBorder="1" applyAlignment="1">
      <alignment horizontal="left"/>
    </xf>
    <xf numFmtId="49" fontId="0" fillId="0" borderId="0" xfId="0" applyNumberFormat="1" applyBorder="1" applyAlignment="1">
      <alignment horizontal="left"/>
    </xf>
    <xf numFmtId="3" fontId="41" fillId="0" borderId="0" xfId="0" applyNumberFormat="1" applyFont="1" applyAlignment="1">
      <alignment/>
    </xf>
    <xf numFmtId="49" fontId="0" fillId="0" borderId="0" xfId="0" applyNumberFormat="1" applyFont="1" applyFill="1" applyBorder="1" applyAlignment="1">
      <alignment/>
    </xf>
    <xf numFmtId="3" fontId="18" fillId="0" borderId="0" xfId="0" applyNumberFormat="1" applyFont="1" applyFill="1" applyBorder="1" applyAlignment="1" quotePrefix="1">
      <alignment/>
    </xf>
    <xf numFmtId="3" fontId="15" fillId="2" borderId="0" xfId="0" applyNumberFormat="1" applyFont="1" applyFill="1" applyAlignment="1">
      <alignment/>
    </xf>
    <xf numFmtId="3" fontId="20" fillId="0" borderId="0" xfId="0" applyNumberFormat="1" applyFont="1" applyFill="1" applyAlignment="1">
      <alignment/>
    </xf>
    <xf numFmtId="3" fontId="19" fillId="0" borderId="0" xfId="0" applyNumberFormat="1" applyFont="1" applyAlignment="1" quotePrefix="1">
      <alignment/>
    </xf>
    <xf numFmtId="49" fontId="13" fillId="0" borderId="0" xfId="0" applyNumberFormat="1" applyFont="1" applyFill="1" applyAlignment="1">
      <alignment horizontal="center"/>
    </xf>
    <xf numFmtId="49" fontId="8" fillId="0" borderId="0" xfId="0" applyNumberFormat="1" applyFont="1" applyFill="1" applyAlignment="1">
      <alignment/>
    </xf>
    <xf numFmtId="3" fontId="19" fillId="0" borderId="0" xfId="19" applyNumberFormat="1" applyFont="1" applyFill="1">
      <alignment/>
      <protection/>
    </xf>
    <xf numFmtId="3" fontId="15" fillId="0" borderId="0" xfId="0" applyNumberFormat="1" applyFont="1" applyAlignment="1">
      <alignment/>
    </xf>
    <xf numFmtId="0" fontId="0" fillId="0" borderId="0" xfId="0" applyAlignment="1">
      <alignment/>
    </xf>
    <xf numFmtId="14" fontId="0" fillId="0" borderId="0" xfId="0" applyNumberFormat="1" applyAlignment="1">
      <alignment horizontal="center"/>
    </xf>
    <xf numFmtId="3" fontId="12" fillId="0" borderId="0" xfId="0" applyNumberFormat="1" applyFont="1" applyAlignment="1">
      <alignment/>
    </xf>
    <xf numFmtId="14" fontId="0" fillId="0" borderId="0" xfId="0" applyNumberFormat="1" applyAlignment="1">
      <alignment/>
    </xf>
    <xf numFmtId="1" fontId="17" fillId="0" borderId="0" xfId="0" applyNumberFormat="1" applyFont="1" applyAlignment="1">
      <alignment/>
    </xf>
    <xf numFmtId="49" fontId="0" fillId="0" borderId="0" xfId="0" applyNumberFormat="1" applyFont="1" applyFill="1" applyAlignment="1">
      <alignment/>
    </xf>
    <xf numFmtId="0" fontId="0" fillId="0" borderId="0" xfId="0" applyFont="1" applyFill="1" applyAlignment="1">
      <alignment/>
    </xf>
    <xf numFmtId="0" fontId="0" fillId="2" borderId="0" xfId="0" applyFill="1" applyAlignment="1">
      <alignment horizontal="center"/>
    </xf>
  </cellXfs>
  <cellStyles count="7">
    <cellStyle name="Normal" xfId="0"/>
    <cellStyle name="Comma" xfId="15"/>
    <cellStyle name="Comma [0]" xfId="16"/>
    <cellStyle name="Currency" xfId="17"/>
    <cellStyle name="Currency [0]" xfId="18"/>
    <cellStyle name="Normal 2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38"/>
  <sheetViews>
    <sheetView workbookViewId="0" topLeftCell="A1">
      <pane ySplit="5" topLeftCell="BM6" activePane="bottomLeft" state="frozen"/>
      <selection pane="topLeft" activeCell="A1" sqref="A1"/>
      <selection pane="bottomLeft" activeCell="B19" sqref="B19"/>
    </sheetView>
  </sheetViews>
  <sheetFormatPr defaultColWidth="9.140625" defaultRowHeight="12.75" zeroHeight="1"/>
  <cols>
    <col min="1" max="1" width="5.140625" style="1" customWidth="1"/>
    <col min="2" max="2" width="11.421875" style="6" customWidth="1"/>
    <col min="3" max="3" width="14.00390625" style="1" customWidth="1"/>
    <col min="4" max="4" width="14.57421875" style="1" customWidth="1"/>
    <col min="5" max="5" width="9.57421875" style="1" customWidth="1"/>
    <col min="6" max="6" width="9.140625" style="30" customWidth="1"/>
    <col min="7" max="7" width="8.140625" style="30" customWidth="1"/>
    <col min="8" max="8" width="11.8515625" style="6" customWidth="1"/>
    <col min="9" max="9" width="9.8515625" style="5"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20"/>
      <c r="B1" s="11"/>
      <c r="C1" s="12"/>
      <c r="D1" s="12"/>
      <c r="E1" s="13"/>
      <c r="F1" s="12"/>
      <c r="G1" s="12"/>
      <c r="H1" s="11"/>
      <c r="I1" s="4"/>
    </row>
    <row r="2" spans="1:9" ht="17.25" customHeight="1">
      <c r="A2" s="14"/>
      <c r="B2" s="452" t="s">
        <v>236</v>
      </c>
      <c r="C2" s="452"/>
      <c r="D2" s="452"/>
      <c r="E2" s="452"/>
      <c r="F2" s="452"/>
      <c r="G2" s="452"/>
      <c r="H2" s="452"/>
      <c r="I2" s="24"/>
    </row>
    <row r="3" spans="1:9" s="18" customFormat="1" ht="18" customHeight="1">
      <c r="A3" s="15"/>
      <c r="B3" s="16"/>
      <c r="C3" s="16"/>
      <c r="D3" s="16"/>
      <c r="E3" s="16"/>
      <c r="F3" s="16"/>
      <c r="G3" s="16"/>
      <c r="H3" s="16"/>
      <c r="I3" s="17"/>
    </row>
    <row r="4" spans="1:9" ht="15" customHeight="1">
      <c r="A4" s="14"/>
      <c r="B4" s="22" t="s">
        <v>1</v>
      </c>
      <c r="C4" s="21" t="s">
        <v>7</v>
      </c>
      <c r="D4" s="21" t="s">
        <v>2</v>
      </c>
      <c r="E4" s="21" t="s">
        <v>8</v>
      </c>
      <c r="F4" s="21" t="s">
        <v>3</v>
      </c>
      <c r="G4" s="19" t="s">
        <v>5</v>
      </c>
      <c r="H4" s="22" t="s">
        <v>4</v>
      </c>
      <c r="I4" s="23" t="s">
        <v>6</v>
      </c>
    </row>
    <row r="5" spans="1:13" ht="18.75" customHeight="1">
      <c r="A5" s="26"/>
      <c r="B5" s="26" t="s">
        <v>225</v>
      </c>
      <c r="C5" s="26"/>
      <c r="D5" s="26"/>
      <c r="E5" s="26"/>
      <c r="F5" s="31"/>
      <c r="G5" s="29"/>
      <c r="H5" s="27">
        <v>0</v>
      </c>
      <c r="I5" s="28">
        <v>510</v>
      </c>
      <c r="K5" t="s">
        <v>9</v>
      </c>
      <c r="L5" t="s">
        <v>10</v>
      </c>
      <c r="M5" s="2">
        <v>510</v>
      </c>
    </row>
    <row r="6" spans="2:13" ht="12.75">
      <c r="B6" s="32"/>
      <c r="C6" s="15"/>
      <c r="D6" s="15"/>
      <c r="E6" s="15"/>
      <c r="F6" s="33"/>
      <c r="H6" s="6">
        <v>0</v>
      </c>
      <c r="I6" s="25">
        <v>0</v>
      </c>
      <c r="M6" s="2">
        <v>510</v>
      </c>
    </row>
    <row r="7" spans="4:13" ht="12.75">
      <c r="D7" s="15"/>
      <c r="H7" s="6">
        <v>0</v>
      </c>
      <c r="I7" s="25">
        <v>0</v>
      </c>
      <c r="M7" s="2">
        <v>510</v>
      </c>
    </row>
    <row r="8" spans="4:13" ht="12.75">
      <c r="D8" s="15"/>
      <c r="H8" s="6">
        <v>0</v>
      </c>
      <c r="I8" s="25">
        <v>0</v>
      </c>
      <c r="M8" s="2">
        <v>510</v>
      </c>
    </row>
    <row r="9" spans="1:13" s="18" customFormat="1" ht="12.75">
      <c r="A9" s="45"/>
      <c r="B9" s="46">
        <v>2481700</v>
      </c>
      <c r="C9" s="47"/>
      <c r="D9" s="48" t="s">
        <v>11</v>
      </c>
      <c r="E9" s="49" t="s">
        <v>177</v>
      </c>
      <c r="F9" s="50"/>
      <c r="G9" s="51"/>
      <c r="H9" s="52">
        <v>2481700</v>
      </c>
      <c r="I9" s="53">
        <v>4866.078431372549</v>
      </c>
      <c r="J9" s="39"/>
      <c r="K9" s="54"/>
      <c r="L9" s="39"/>
      <c r="M9" s="2">
        <v>510</v>
      </c>
    </row>
    <row r="10" spans="1:13" s="18" customFormat="1" ht="12.75">
      <c r="A10" s="45"/>
      <c r="B10" s="46">
        <v>854500</v>
      </c>
      <c r="C10" s="47"/>
      <c r="D10" s="48" t="s">
        <v>12</v>
      </c>
      <c r="E10" s="49" t="s">
        <v>133</v>
      </c>
      <c r="F10" s="50"/>
      <c r="G10" s="51"/>
      <c r="H10" s="52">
        <v>854500</v>
      </c>
      <c r="I10" s="53">
        <v>1675.4901960784314</v>
      </c>
      <c r="J10" s="39"/>
      <c r="K10" s="54"/>
      <c r="L10" s="39"/>
      <c r="M10" s="2">
        <v>510</v>
      </c>
    </row>
    <row r="11" spans="1:13" s="18" customFormat="1" ht="12.75">
      <c r="A11" s="45"/>
      <c r="B11" s="46">
        <v>2573860</v>
      </c>
      <c r="C11" s="47"/>
      <c r="D11" s="48" t="s">
        <v>13</v>
      </c>
      <c r="E11" s="49" t="s">
        <v>134</v>
      </c>
      <c r="F11" s="50"/>
      <c r="G11" s="51"/>
      <c r="H11" s="52">
        <v>2573860</v>
      </c>
      <c r="I11" s="53">
        <v>5046.78431372549</v>
      </c>
      <c r="J11" s="39"/>
      <c r="K11" s="54"/>
      <c r="L11" s="39"/>
      <c r="M11" s="2">
        <v>510</v>
      </c>
    </row>
    <row r="12" spans="1:13" s="18" customFormat="1" ht="12.75">
      <c r="A12" s="45"/>
      <c r="B12" s="46">
        <v>1382335</v>
      </c>
      <c r="C12" s="47"/>
      <c r="D12" s="48" t="s">
        <v>14</v>
      </c>
      <c r="E12" s="49" t="s">
        <v>135</v>
      </c>
      <c r="F12" s="50"/>
      <c r="G12" s="51"/>
      <c r="H12" s="52">
        <v>1382335</v>
      </c>
      <c r="I12" s="53">
        <v>2710.4607843137255</v>
      </c>
      <c r="J12" s="39"/>
      <c r="K12" s="55"/>
      <c r="L12" s="39"/>
      <c r="M12" s="2">
        <v>510</v>
      </c>
    </row>
    <row r="13" spans="1:13" s="18" customFormat="1" ht="12.75">
      <c r="A13" s="45"/>
      <c r="B13" s="46">
        <v>3956455</v>
      </c>
      <c r="C13" s="47"/>
      <c r="D13" s="48" t="s">
        <v>15</v>
      </c>
      <c r="E13" s="49" t="s">
        <v>169</v>
      </c>
      <c r="F13" s="50"/>
      <c r="G13" s="51"/>
      <c r="H13" s="52">
        <v>3956455</v>
      </c>
      <c r="I13" s="53">
        <v>7757.754901960784</v>
      </c>
      <c r="J13" s="39"/>
      <c r="K13" s="54"/>
      <c r="L13" s="39"/>
      <c r="M13" s="2">
        <v>510</v>
      </c>
    </row>
    <row r="14" spans="1:13" s="18" customFormat="1" ht="12.75">
      <c r="A14" s="45"/>
      <c r="B14" s="46">
        <v>922400</v>
      </c>
      <c r="C14" s="47"/>
      <c r="D14" s="48" t="s">
        <v>16</v>
      </c>
      <c r="E14" s="47" t="s">
        <v>17</v>
      </c>
      <c r="F14" s="50"/>
      <c r="G14" s="51" t="s">
        <v>18</v>
      </c>
      <c r="H14" s="52">
        <v>922400</v>
      </c>
      <c r="I14" s="53">
        <v>1808.6274509803923</v>
      </c>
      <c r="J14" s="39"/>
      <c r="K14" s="54"/>
      <c r="L14" s="39"/>
      <c r="M14" s="2">
        <v>510</v>
      </c>
    </row>
    <row r="15" spans="1:13" s="18" customFormat="1" ht="12.75">
      <c r="A15" s="45"/>
      <c r="B15" s="46">
        <v>1618523</v>
      </c>
      <c r="C15" s="47"/>
      <c r="D15" s="48" t="s">
        <v>19</v>
      </c>
      <c r="E15" s="47"/>
      <c r="F15" s="50"/>
      <c r="G15" s="51"/>
      <c r="H15" s="52">
        <v>1618523</v>
      </c>
      <c r="I15" s="53">
        <v>3173.5745098039215</v>
      </c>
      <c r="J15" s="39"/>
      <c r="K15" s="54"/>
      <c r="L15" s="39"/>
      <c r="M15" s="2">
        <v>510</v>
      </c>
    </row>
    <row r="16" spans="1:13" s="18" customFormat="1" ht="12.75">
      <c r="A16" s="45"/>
      <c r="B16" s="46">
        <v>62500</v>
      </c>
      <c r="C16" s="47"/>
      <c r="D16" s="48" t="s">
        <v>20</v>
      </c>
      <c r="E16" s="47"/>
      <c r="F16" s="50"/>
      <c r="G16" s="51"/>
      <c r="H16" s="52">
        <v>62500</v>
      </c>
      <c r="I16" s="53">
        <v>122.54901960784314</v>
      </c>
      <c r="J16" s="39"/>
      <c r="K16" s="54"/>
      <c r="L16" s="39"/>
      <c r="M16" s="2">
        <v>510</v>
      </c>
    </row>
    <row r="17" spans="1:13" s="18" customFormat="1" ht="12.75">
      <c r="A17" s="45"/>
      <c r="B17" s="46">
        <v>13852273</v>
      </c>
      <c r="C17" s="48" t="s">
        <v>23</v>
      </c>
      <c r="D17" s="47"/>
      <c r="E17" s="47"/>
      <c r="F17" s="50"/>
      <c r="G17" s="51"/>
      <c r="H17" s="52">
        <v>0</v>
      </c>
      <c r="I17" s="53">
        <v>27161.319607843136</v>
      </c>
      <c r="J17" s="39"/>
      <c r="K17" s="54"/>
      <c r="L17" s="39"/>
      <c r="M17" s="2">
        <v>510</v>
      </c>
    </row>
    <row r="18" spans="1:13" s="18" customFormat="1" ht="12.75">
      <c r="A18" s="15"/>
      <c r="B18" s="35"/>
      <c r="C18" s="15"/>
      <c r="D18" s="15"/>
      <c r="E18" s="15"/>
      <c r="F18" s="56"/>
      <c r="G18" s="57"/>
      <c r="H18" s="32"/>
      <c r="I18" s="58"/>
      <c r="K18" s="59"/>
      <c r="M18" s="2">
        <v>510</v>
      </c>
    </row>
    <row r="19" spans="1:13" s="68" customFormat="1" ht="13.5" thickBot="1">
      <c r="A19" s="60"/>
      <c r="B19" s="61">
        <v>13852273</v>
      </c>
      <c r="C19" s="62" t="s">
        <v>21</v>
      </c>
      <c r="D19" s="63"/>
      <c r="E19" s="63"/>
      <c r="F19" s="64"/>
      <c r="G19" s="65"/>
      <c r="H19" s="66"/>
      <c r="I19" s="67"/>
      <c r="K19" s="69"/>
      <c r="M19" s="2">
        <v>510</v>
      </c>
    </row>
    <row r="20" spans="2:13" ht="12.75">
      <c r="B20" s="40"/>
      <c r="D20" s="15"/>
      <c r="F20" s="70"/>
      <c r="G20" s="71"/>
      <c r="I20" s="25"/>
      <c r="K20" s="72"/>
      <c r="M20" s="2">
        <v>510</v>
      </c>
    </row>
    <row r="21" spans="2:13" ht="12.75">
      <c r="B21" s="40"/>
      <c r="D21" s="15"/>
      <c r="F21" s="70"/>
      <c r="G21" s="71"/>
      <c r="I21" s="25"/>
      <c r="K21" s="72"/>
      <c r="M21" s="2">
        <v>510</v>
      </c>
    </row>
    <row r="22" spans="1:13" s="68" customFormat="1" ht="13.5" thickBot="1">
      <c r="A22" s="60"/>
      <c r="B22" s="385">
        <v>2481700</v>
      </c>
      <c r="C22" s="74"/>
      <c r="D22" s="75" t="s">
        <v>11</v>
      </c>
      <c r="E22" s="76"/>
      <c r="F22" s="64"/>
      <c r="G22" s="77"/>
      <c r="H22" s="78"/>
      <c r="I22" s="79">
        <v>4866.078431372549</v>
      </c>
      <c r="K22" s="69"/>
      <c r="M22" s="2">
        <v>510</v>
      </c>
    </row>
    <row r="23" spans="2:13" ht="12.75">
      <c r="B23" s="10"/>
      <c r="C23" s="80"/>
      <c r="D23" s="36"/>
      <c r="E23" s="80"/>
      <c r="F23" s="81"/>
      <c r="G23" s="82"/>
      <c r="H23" s="40">
        <v>0</v>
      </c>
      <c r="I23" s="83">
        <v>0</v>
      </c>
      <c r="K23" s="72"/>
      <c r="M23" s="2">
        <v>510</v>
      </c>
    </row>
    <row r="24" spans="1:13" s="85" customFormat="1" ht="12.75">
      <c r="A24" s="80"/>
      <c r="B24" s="206"/>
      <c r="C24" s="36"/>
      <c r="D24" s="36"/>
      <c r="E24" s="36"/>
      <c r="F24" s="81"/>
      <c r="G24" s="84"/>
      <c r="H24" s="40">
        <v>0</v>
      </c>
      <c r="I24" s="83">
        <v>0</v>
      </c>
      <c r="K24" s="86"/>
      <c r="M24" s="2">
        <v>510</v>
      </c>
    </row>
    <row r="25" spans="1:13" s="96" customFormat="1" ht="12.75">
      <c r="A25" s="92"/>
      <c r="B25" s="340">
        <v>45600</v>
      </c>
      <c r="C25" s="92" t="s">
        <v>22</v>
      </c>
      <c r="D25" s="92" t="s">
        <v>24</v>
      </c>
      <c r="E25" s="92" t="s">
        <v>25</v>
      </c>
      <c r="F25" s="94" t="s">
        <v>26</v>
      </c>
      <c r="G25" s="109" t="s">
        <v>137</v>
      </c>
      <c r="H25" s="93"/>
      <c r="I25" s="95">
        <v>89.41176470588235</v>
      </c>
      <c r="M25" s="2">
        <v>510</v>
      </c>
    </row>
    <row r="26" spans="2:13" ht="12.75">
      <c r="B26" s="10"/>
      <c r="D26" s="15"/>
      <c r="H26" s="6">
        <v>0</v>
      </c>
      <c r="I26" s="25">
        <v>0</v>
      </c>
      <c r="M26" s="2">
        <v>510</v>
      </c>
    </row>
    <row r="27" spans="1:13" s="91" customFormat="1" ht="12.75">
      <c r="A27" s="87"/>
      <c r="B27" s="335">
        <v>34700</v>
      </c>
      <c r="C27" s="87" t="s">
        <v>33</v>
      </c>
      <c r="D27" s="87" t="s">
        <v>34</v>
      </c>
      <c r="E27" s="87" t="s">
        <v>36</v>
      </c>
      <c r="F27" s="107" t="s">
        <v>35</v>
      </c>
      <c r="G27" s="89" t="s">
        <v>85</v>
      </c>
      <c r="H27" s="88"/>
      <c r="I27" s="108">
        <v>68.03921568627452</v>
      </c>
      <c r="M27" s="2">
        <v>510</v>
      </c>
    </row>
    <row r="28" spans="2:13" ht="12.75">
      <c r="B28" s="10"/>
      <c r="D28" s="15"/>
      <c r="H28" s="6">
        <v>0</v>
      </c>
      <c r="I28" s="25">
        <v>0</v>
      </c>
      <c r="M28" s="2">
        <v>510</v>
      </c>
    </row>
    <row r="29" spans="1:13" s="91" customFormat="1" ht="12.75">
      <c r="A29" s="87"/>
      <c r="B29" s="335">
        <v>32900</v>
      </c>
      <c r="C29" s="87" t="s">
        <v>37</v>
      </c>
      <c r="D29" s="87" t="s">
        <v>38</v>
      </c>
      <c r="E29" s="87" t="s">
        <v>39</v>
      </c>
      <c r="F29" s="107" t="s">
        <v>40</v>
      </c>
      <c r="G29" s="107" t="s">
        <v>41</v>
      </c>
      <c r="H29" s="88"/>
      <c r="I29" s="108">
        <v>64.50980392156863</v>
      </c>
      <c r="L29" s="117"/>
      <c r="M29" s="2">
        <v>510</v>
      </c>
    </row>
    <row r="30" spans="2:13" ht="12.75">
      <c r="B30" s="10"/>
      <c r="C30" s="3"/>
      <c r="H30" s="6">
        <v>0</v>
      </c>
      <c r="I30" s="25">
        <v>0</v>
      </c>
      <c r="M30" s="2">
        <v>510</v>
      </c>
    </row>
    <row r="31" spans="1:13" s="91" customFormat="1" ht="12.75">
      <c r="A31" s="87"/>
      <c r="B31" s="335">
        <v>9700</v>
      </c>
      <c r="C31" s="87" t="s">
        <v>42</v>
      </c>
      <c r="D31" s="87" t="s">
        <v>43</v>
      </c>
      <c r="E31" s="87" t="s">
        <v>44</v>
      </c>
      <c r="F31" s="107" t="s">
        <v>45</v>
      </c>
      <c r="G31" s="107" t="s">
        <v>41</v>
      </c>
      <c r="H31" s="88"/>
      <c r="I31" s="108">
        <v>19.019607843137255</v>
      </c>
      <c r="M31" s="2">
        <v>510</v>
      </c>
    </row>
    <row r="32" spans="2:13" ht="12.75">
      <c r="B32" s="10"/>
      <c r="H32" s="6">
        <v>0</v>
      </c>
      <c r="I32" s="25">
        <v>0</v>
      </c>
      <c r="M32" s="2">
        <v>510</v>
      </c>
    </row>
    <row r="33" spans="1:13" s="91" customFormat="1" ht="12.75">
      <c r="A33" s="87"/>
      <c r="B33" s="335">
        <v>54300</v>
      </c>
      <c r="C33" s="87" t="s">
        <v>46</v>
      </c>
      <c r="D33" s="87" t="s">
        <v>47</v>
      </c>
      <c r="E33" s="87" t="s">
        <v>48</v>
      </c>
      <c r="F33" s="107" t="s">
        <v>49</v>
      </c>
      <c r="G33" s="89" t="s">
        <v>85</v>
      </c>
      <c r="H33" s="88"/>
      <c r="I33" s="108">
        <v>106.47058823529412</v>
      </c>
      <c r="M33" s="2">
        <v>510</v>
      </c>
    </row>
    <row r="34" spans="2:13" ht="12.75">
      <c r="B34" s="10"/>
      <c r="H34" s="6">
        <v>0</v>
      </c>
      <c r="I34" s="25">
        <v>0</v>
      </c>
      <c r="M34" s="2">
        <v>510</v>
      </c>
    </row>
    <row r="35" spans="1:13" s="91" customFormat="1" ht="12.75">
      <c r="A35" s="87"/>
      <c r="B35" s="335">
        <v>94000</v>
      </c>
      <c r="C35" s="87" t="s">
        <v>50</v>
      </c>
      <c r="D35" s="87" t="s">
        <v>185</v>
      </c>
      <c r="E35" s="87" t="s">
        <v>51</v>
      </c>
      <c r="F35" s="89" t="s">
        <v>52</v>
      </c>
      <c r="G35" s="107" t="s">
        <v>41</v>
      </c>
      <c r="H35" s="88"/>
      <c r="I35" s="108">
        <v>184.31372549019608</v>
      </c>
      <c r="J35" s="117"/>
      <c r="M35" s="2">
        <v>510</v>
      </c>
    </row>
    <row r="36" spans="2:13" ht="12.75">
      <c r="B36" s="338"/>
      <c r="H36" s="6">
        <v>0</v>
      </c>
      <c r="I36" s="25">
        <v>0</v>
      </c>
      <c r="M36" s="2">
        <v>510</v>
      </c>
    </row>
    <row r="37" spans="1:13" s="96" customFormat="1" ht="12.75">
      <c r="A37" s="92"/>
      <c r="B37" s="340">
        <v>46200</v>
      </c>
      <c r="C37" s="92" t="s">
        <v>53</v>
      </c>
      <c r="D37" s="92" t="s">
        <v>54</v>
      </c>
      <c r="E37" s="92" t="s">
        <v>25</v>
      </c>
      <c r="F37" s="94" t="s">
        <v>26</v>
      </c>
      <c r="G37" s="109" t="s">
        <v>55</v>
      </c>
      <c r="H37" s="93"/>
      <c r="I37" s="95">
        <v>90.58823529411765</v>
      </c>
      <c r="M37" s="2">
        <v>510</v>
      </c>
    </row>
    <row r="38" spans="2:13" ht="12.75">
      <c r="B38" s="10"/>
      <c r="H38" s="6">
        <v>0</v>
      </c>
      <c r="I38" s="25">
        <v>0</v>
      </c>
      <c r="M38" s="2">
        <v>510</v>
      </c>
    </row>
    <row r="39" spans="1:13" s="111" customFormat="1" ht="12.75">
      <c r="A39" s="87"/>
      <c r="B39" s="335">
        <v>49000</v>
      </c>
      <c r="C39" s="87" t="s">
        <v>56</v>
      </c>
      <c r="D39" s="87" t="s">
        <v>184</v>
      </c>
      <c r="E39" s="87" t="s">
        <v>57</v>
      </c>
      <c r="F39" s="89" t="s">
        <v>58</v>
      </c>
      <c r="G39" s="89" t="s">
        <v>59</v>
      </c>
      <c r="H39" s="97">
        <v>-49000</v>
      </c>
      <c r="I39" s="98">
        <v>96.07843137254902</v>
      </c>
      <c r="J39" s="91"/>
      <c r="K39" s="91"/>
      <c r="L39" s="91"/>
      <c r="M39" s="2">
        <v>510</v>
      </c>
    </row>
    <row r="40" spans="2:13" ht="12.75">
      <c r="B40" s="10"/>
      <c r="H40" s="6">
        <v>-49000</v>
      </c>
      <c r="I40" s="25">
        <v>0</v>
      </c>
      <c r="M40" s="2">
        <v>510</v>
      </c>
    </row>
    <row r="41" spans="1:13" s="91" customFormat="1" ht="12.75">
      <c r="A41" s="87"/>
      <c r="B41" s="335">
        <v>107500</v>
      </c>
      <c r="C41" s="87" t="s">
        <v>60</v>
      </c>
      <c r="D41" s="87" t="s">
        <v>183</v>
      </c>
      <c r="E41" s="87" t="s">
        <v>61</v>
      </c>
      <c r="F41" s="89" t="s">
        <v>62</v>
      </c>
      <c r="G41" s="89" t="s">
        <v>63</v>
      </c>
      <c r="H41" s="88"/>
      <c r="I41" s="108">
        <v>210.7843137254902</v>
      </c>
      <c r="M41" s="2">
        <v>510</v>
      </c>
    </row>
    <row r="42" spans="2:13" ht="12.75">
      <c r="B42" s="10"/>
      <c r="H42" s="6">
        <v>0</v>
      </c>
      <c r="I42" s="25">
        <v>0</v>
      </c>
      <c r="M42" s="2">
        <v>510</v>
      </c>
    </row>
    <row r="43" spans="1:13" s="91" customFormat="1" ht="12.75">
      <c r="A43" s="87"/>
      <c r="B43" s="335">
        <v>84000</v>
      </c>
      <c r="C43" s="87" t="s">
        <v>64</v>
      </c>
      <c r="D43" s="87" t="s">
        <v>65</v>
      </c>
      <c r="E43" s="87" t="s">
        <v>35</v>
      </c>
      <c r="F43" s="107" t="s">
        <v>66</v>
      </c>
      <c r="G43" s="89" t="s">
        <v>67</v>
      </c>
      <c r="H43" s="88"/>
      <c r="I43" s="108">
        <v>164.7058823529412</v>
      </c>
      <c r="M43" s="2">
        <v>510</v>
      </c>
    </row>
    <row r="44" spans="2:13" ht="12.75">
      <c r="B44" s="10"/>
      <c r="H44" s="6">
        <v>0</v>
      </c>
      <c r="I44" s="25">
        <v>0</v>
      </c>
      <c r="M44" s="2">
        <v>510</v>
      </c>
    </row>
    <row r="45" spans="1:13" s="91" customFormat="1" ht="12.75">
      <c r="A45" s="87"/>
      <c r="B45" s="335">
        <v>65000</v>
      </c>
      <c r="C45" s="87" t="s">
        <v>68</v>
      </c>
      <c r="D45" s="87" t="s">
        <v>69</v>
      </c>
      <c r="E45" s="87" t="s">
        <v>39</v>
      </c>
      <c r="F45" s="107" t="s">
        <v>40</v>
      </c>
      <c r="G45" s="107" t="s">
        <v>41</v>
      </c>
      <c r="H45" s="88"/>
      <c r="I45" s="108">
        <v>127.45098039215686</v>
      </c>
      <c r="J45" s="117"/>
      <c r="M45" s="2">
        <v>510</v>
      </c>
    </row>
    <row r="46" spans="2:13" ht="12.75">
      <c r="B46" s="10"/>
      <c r="H46" s="6">
        <v>0</v>
      </c>
      <c r="I46" s="25">
        <v>0</v>
      </c>
      <c r="M46" s="2">
        <v>510</v>
      </c>
    </row>
    <row r="47" spans="1:13" s="96" customFormat="1" ht="12.75">
      <c r="A47" s="92"/>
      <c r="B47" s="340">
        <v>126300</v>
      </c>
      <c r="C47" s="92" t="s">
        <v>70</v>
      </c>
      <c r="D47" s="92" t="s">
        <v>182</v>
      </c>
      <c r="E47" s="92" t="s">
        <v>71</v>
      </c>
      <c r="F47" s="94" t="s">
        <v>72</v>
      </c>
      <c r="G47" s="109" t="s">
        <v>85</v>
      </c>
      <c r="H47" s="93"/>
      <c r="I47" s="95">
        <v>247.64705882352942</v>
      </c>
      <c r="M47" s="2">
        <v>510</v>
      </c>
    </row>
    <row r="48" spans="2:13" ht="12.75">
      <c r="B48" s="10"/>
      <c r="H48" s="6">
        <v>0</v>
      </c>
      <c r="I48" s="25">
        <v>0</v>
      </c>
      <c r="M48" s="2">
        <v>510</v>
      </c>
    </row>
    <row r="49" spans="1:13" s="91" customFormat="1" ht="12.75">
      <c r="A49" s="87"/>
      <c r="B49" s="335">
        <v>113000</v>
      </c>
      <c r="C49" s="87" t="s">
        <v>74</v>
      </c>
      <c r="D49" s="87" t="s">
        <v>76</v>
      </c>
      <c r="E49" s="87" t="s">
        <v>72</v>
      </c>
      <c r="F49" s="107" t="s">
        <v>71</v>
      </c>
      <c r="G49" s="107" t="s">
        <v>59</v>
      </c>
      <c r="H49" s="88"/>
      <c r="I49" s="108">
        <v>221.5686274509804</v>
      </c>
      <c r="J49" s="117"/>
      <c r="M49" s="2">
        <v>510</v>
      </c>
    </row>
    <row r="50" spans="2:13" ht="12.75">
      <c r="B50" s="10"/>
      <c r="H50" s="6">
        <v>0</v>
      </c>
      <c r="I50" s="25">
        <v>0</v>
      </c>
      <c r="M50" s="2">
        <v>510</v>
      </c>
    </row>
    <row r="51" spans="1:13" s="91" customFormat="1" ht="12.75">
      <c r="A51" s="87"/>
      <c r="B51" s="335">
        <v>109100</v>
      </c>
      <c r="C51" s="87" t="s">
        <v>75</v>
      </c>
      <c r="D51" s="87" t="s">
        <v>76</v>
      </c>
      <c r="E51" s="87" t="s">
        <v>72</v>
      </c>
      <c r="F51" s="89" t="s">
        <v>71</v>
      </c>
      <c r="G51" s="89" t="s">
        <v>59</v>
      </c>
      <c r="H51" s="97"/>
      <c r="I51" s="98">
        <v>213.92156862745097</v>
      </c>
      <c r="M51" s="2">
        <v>510</v>
      </c>
    </row>
    <row r="52" spans="2:13" ht="12.75">
      <c r="B52" s="10"/>
      <c r="H52" s="6">
        <v>0</v>
      </c>
      <c r="I52" s="25">
        <v>0</v>
      </c>
      <c r="M52" s="2">
        <v>510</v>
      </c>
    </row>
    <row r="53" spans="1:13" s="91" customFormat="1" ht="12.75">
      <c r="A53" s="87"/>
      <c r="B53" s="335">
        <v>38000</v>
      </c>
      <c r="C53" s="87" t="s">
        <v>77</v>
      </c>
      <c r="D53" s="87" t="s">
        <v>181</v>
      </c>
      <c r="E53" s="87" t="s">
        <v>78</v>
      </c>
      <c r="F53" s="89" t="s">
        <v>45</v>
      </c>
      <c r="G53" s="89" t="s">
        <v>63</v>
      </c>
      <c r="H53" s="88"/>
      <c r="I53" s="108">
        <v>74.50980392156863</v>
      </c>
      <c r="M53" s="2">
        <v>510</v>
      </c>
    </row>
    <row r="54" spans="2:13" ht="12.75">
      <c r="B54" s="10"/>
      <c r="H54" s="6">
        <v>0</v>
      </c>
      <c r="I54" s="25">
        <v>0</v>
      </c>
      <c r="M54" s="2">
        <v>510</v>
      </c>
    </row>
    <row r="55" spans="1:13" s="91" customFormat="1" ht="12.75">
      <c r="A55" s="87"/>
      <c r="B55" s="335">
        <v>76600</v>
      </c>
      <c r="C55" s="87" t="s">
        <v>79</v>
      </c>
      <c r="D55" s="87" t="s">
        <v>180</v>
      </c>
      <c r="E55" s="87" t="s">
        <v>39</v>
      </c>
      <c r="F55" s="89" t="s">
        <v>80</v>
      </c>
      <c r="G55" s="89" t="s">
        <v>172</v>
      </c>
      <c r="H55" s="88"/>
      <c r="I55" s="108">
        <v>150.19607843137254</v>
      </c>
      <c r="M55" s="2">
        <v>510</v>
      </c>
    </row>
    <row r="56" spans="2:13" ht="12.75">
      <c r="B56" s="10"/>
      <c r="H56" s="6">
        <v>0</v>
      </c>
      <c r="I56" s="25">
        <v>0</v>
      </c>
      <c r="M56" s="2">
        <v>510</v>
      </c>
    </row>
    <row r="57" spans="1:13" s="96" customFormat="1" ht="12.75">
      <c r="A57" s="92"/>
      <c r="B57" s="340">
        <v>59400</v>
      </c>
      <c r="C57" s="92" t="s">
        <v>81</v>
      </c>
      <c r="D57" s="92" t="s">
        <v>82</v>
      </c>
      <c r="E57" s="92" t="s">
        <v>83</v>
      </c>
      <c r="F57" s="109" t="s">
        <v>84</v>
      </c>
      <c r="G57" s="109" t="s">
        <v>59</v>
      </c>
      <c r="H57" s="93"/>
      <c r="I57" s="95">
        <v>116.47058823529412</v>
      </c>
      <c r="M57" s="2">
        <v>510</v>
      </c>
    </row>
    <row r="58" spans="2:13" ht="12.75">
      <c r="B58" s="10"/>
      <c r="H58" s="6">
        <v>0</v>
      </c>
      <c r="I58" s="25">
        <v>0</v>
      </c>
      <c r="M58" s="2">
        <v>510</v>
      </c>
    </row>
    <row r="59" spans="1:13" s="91" customFormat="1" ht="12.75">
      <c r="A59" s="87"/>
      <c r="B59" s="335">
        <v>68100</v>
      </c>
      <c r="C59" s="87" t="s">
        <v>86</v>
      </c>
      <c r="D59" s="87" t="s">
        <v>87</v>
      </c>
      <c r="E59" s="87" t="s">
        <v>83</v>
      </c>
      <c r="F59" s="89" t="s">
        <v>84</v>
      </c>
      <c r="G59" s="107" t="s">
        <v>41</v>
      </c>
      <c r="H59" s="88"/>
      <c r="I59" s="108">
        <v>133.52941176470588</v>
      </c>
      <c r="J59" s="117"/>
      <c r="M59" s="2">
        <v>510</v>
      </c>
    </row>
    <row r="60" spans="2:13" ht="12.75">
      <c r="B60" s="10"/>
      <c r="H60" s="6">
        <v>0</v>
      </c>
      <c r="I60" s="25">
        <v>0</v>
      </c>
      <c r="M60" s="2">
        <v>510</v>
      </c>
    </row>
    <row r="61" spans="1:13" s="111" customFormat="1" ht="12.75">
      <c r="A61" s="87"/>
      <c r="B61" s="335">
        <v>52800</v>
      </c>
      <c r="C61" s="87" t="s">
        <v>88</v>
      </c>
      <c r="D61" s="87" t="s">
        <v>89</v>
      </c>
      <c r="E61" s="87" t="s">
        <v>83</v>
      </c>
      <c r="F61" s="89" t="s">
        <v>84</v>
      </c>
      <c r="G61" s="89" t="s">
        <v>85</v>
      </c>
      <c r="H61" s="97"/>
      <c r="I61" s="98">
        <v>103.52941176470588</v>
      </c>
      <c r="J61" s="91"/>
      <c r="K61" s="91"/>
      <c r="L61" s="91"/>
      <c r="M61" s="2">
        <v>510</v>
      </c>
    </row>
    <row r="62" spans="2:13" ht="12.75">
      <c r="B62" s="10"/>
      <c r="H62" s="6">
        <v>0</v>
      </c>
      <c r="I62" s="25">
        <v>0</v>
      </c>
      <c r="M62" s="2">
        <v>510</v>
      </c>
    </row>
    <row r="63" spans="1:13" s="91" customFormat="1" ht="12.75">
      <c r="A63" s="87"/>
      <c r="B63" s="335">
        <v>48400</v>
      </c>
      <c r="C63" s="87" t="s">
        <v>90</v>
      </c>
      <c r="D63" s="87" t="s">
        <v>91</v>
      </c>
      <c r="E63" s="87" t="s">
        <v>39</v>
      </c>
      <c r="F63" s="107" t="s">
        <v>40</v>
      </c>
      <c r="G63" s="107" t="s">
        <v>41</v>
      </c>
      <c r="H63" s="88"/>
      <c r="I63" s="108">
        <v>94.90196078431373</v>
      </c>
      <c r="J63" s="117"/>
      <c r="M63" s="2">
        <v>510</v>
      </c>
    </row>
    <row r="64" spans="2:13" ht="12.75">
      <c r="B64" s="10"/>
      <c r="H64" s="6">
        <v>0</v>
      </c>
      <c r="I64" s="25">
        <v>0</v>
      </c>
      <c r="M64" s="2">
        <v>510</v>
      </c>
    </row>
    <row r="65" spans="1:13" s="91" customFormat="1" ht="12.75">
      <c r="A65" s="87"/>
      <c r="B65" s="335">
        <v>43300</v>
      </c>
      <c r="C65" s="87" t="s">
        <v>92</v>
      </c>
      <c r="D65" s="87" t="s">
        <v>179</v>
      </c>
      <c r="E65" s="87" t="s">
        <v>25</v>
      </c>
      <c r="F65" s="107" t="s">
        <v>36</v>
      </c>
      <c r="G65" s="89" t="s">
        <v>178</v>
      </c>
      <c r="H65" s="88"/>
      <c r="I65" s="108">
        <v>84.90196078431373</v>
      </c>
      <c r="M65" s="2">
        <v>510</v>
      </c>
    </row>
    <row r="66" spans="2:13" ht="12.75">
      <c r="B66" s="10"/>
      <c r="H66" s="6">
        <v>0</v>
      </c>
      <c r="I66" s="25">
        <v>0</v>
      </c>
      <c r="M66" s="2">
        <v>510</v>
      </c>
    </row>
    <row r="67" spans="1:13" s="96" customFormat="1" ht="12.75">
      <c r="A67" s="92"/>
      <c r="B67" s="340">
        <v>71300</v>
      </c>
      <c r="C67" s="92" t="s">
        <v>93</v>
      </c>
      <c r="D67" s="92" t="s">
        <v>94</v>
      </c>
      <c r="E67" s="92" t="s">
        <v>95</v>
      </c>
      <c r="F67" s="109" t="s">
        <v>96</v>
      </c>
      <c r="G67" s="109" t="s">
        <v>97</v>
      </c>
      <c r="H67" s="93"/>
      <c r="I67" s="95">
        <v>139.80392156862746</v>
      </c>
      <c r="M67" s="2">
        <v>510</v>
      </c>
    </row>
    <row r="68" spans="2:13" ht="12.75">
      <c r="B68" s="10"/>
      <c r="H68" s="6">
        <v>0</v>
      </c>
      <c r="I68" s="25">
        <v>0</v>
      </c>
      <c r="M68" s="2">
        <v>510</v>
      </c>
    </row>
    <row r="69" spans="1:13" s="91" customFormat="1" ht="12.75">
      <c r="A69" s="87"/>
      <c r="B69" s="335">
        <v>17400</v>
      </c>
      <c r="C69" s="87" t="s">
        <v>99</v>
      </c>
      <c r="D69" s="87" t="s">
        <v>100</v>
      </c>
      <c r="E69" s="87" t="s">
        <v>25</v>
      </c>
      <c r="F69" s="107" t="s">
        <v>36</v>
      </c>
      <c r="G69" s="89" t="s">
        <v>178</v>
      </c>
      <c r="H69" s="97"/>
      <c r="I69" s="98">
        <v>0</v>
      </c>
      <c r="M69" s="2">
        <v>510</v>
      </c>
    </row>
    <row r="70" spans="2:13" ht="12.75">
      <c r="B70" s="10"/>
      <c r="H70" s="6">
        <v>0</v>
      </c>
      <c r="I70" s="25">
        <v>0</v>
      </c>
      <c r="M70" s="2">
        <v>510</v>
      </c>
    </row>
    <row r="71" spans="1:13" s="111" customFormat="1" ht="12.75">
      <c r="A71" s="87"/>
      <c r="B71" s="335">
        <v>75000</v>
      </c>
      <c r="C71" s="87" t="s">
        <v>101</v>
      </c>
      <c r="D71" s="87" t="s">
        <v>102</v>
      </c>
      <c r="E71" s="87" t="s">
        <v>57</v>
      </c>
      <c r="F71" s="89" t="s">
        <v>103</v>
      </c>
      <c r="G71" s="89" t="s">
        <v>85</v>
      </c>
      <c r="H71" s="88"/>
      <c r="I71" s="108">
        <v>147.05882352941177</v>
      </c>
      <c r="J71" s="91"/>
      <c r="K71" s="91"/>
      <c r="L71" s="91"/>
      <c r="M71" s="2">
        <v>510</v>
      </c>
    </row>
    <row r="72" spans="2:13" ht="12.75">
      <c r="B72" s="10"/>
      <c r="H72" s="6">
        <v>0</v>
      </c>
      <c r="I72" s="25">
        <v>0</v>
      </c>
      <c r="M72" s="2">
        <v>510</v>
      </c>
    </row>
    <row r="73" spans="1:13" s="96" customFormat="1" ht="12.75">
      <c r="A73" s="92"/>
      <c r="B73" s="340">
        <v>73900</v>
      </c>
      <c r="C73" s="92" t="s">
        <v>104</v>
      </c>
      <c r="D73" s="92" t="s">
        <v>105</v>
      </c>
      <c r="E73" s="92" t="s">
        <v>78</v>
      </c>
      <c r="F73" s="94" t="s">
        <v>45</v>
      </c>
      <c r="G73" s="94" t="s">
        <v>19</v>
      </c>
      <c r="H73" s="93"/>
      <c r="I73" s="95">
        <v>144.90196078431373</v>
      </c>
      <c r="M73" s="2">
        <v>510</v>
      </c>
    </row>
    <row r="74" spans="2:13" ht="12.75">
      <c r="B74" s="10"/>
      <c r="H74" s="6">
        <v>0</v>
      </c>
      <c r="I74" s="25">
        <v>0</v>
      </c>
      <c r="M74" s="2">
        <v>510</v>
      </c>
    </row>
    <row r="75" spans="1:13" s="111" customFormat="1" ht="12.75">
      <c r="A75" s="87"/>
      <c r="B75" s="335">
        <v>56400</v>
      </c>
      <c r="C75" s="87" t="s">
        <v>107</v>
      </c>
      <c r="D75" s="87" t="s">
        <v>108</v>
      </c>
      <c r="E75" s="87" t="s">
        <v>61</v>
      </c>
      <c r="F75" s="89" t="s">
        <v>109</v>
      </c>
      <c r="G75" s="89" t="s">
        <v>59</v>
      </c>
      <c r="H75" s="88"/>
      <c r="I75" s="103">
        <v>110.58823529411765</v>
      </c>
      <c r="J75" s="91"/>
      <c r="K75" s="91"/>
      <c r="L75" s="91"/>
      <c r="M75" s="2">
        <v>510</v>
      </c>
    </row>
    <row r="76" spans="2:13" ht="12.75">
      <c r="B76" s="10"/>
      <c r="H76" s="6">
        <v>0</v>
      </c>
      <c r="I76" s="25">
        <v>0</v>
      </c>
      <c r="M76" s="2">
        <v>510</v>
      </c>
    </row>
    <row r="77" spans="1:13" s="91" customFormat="1" ht="12.75">
      <c r="A77" s="87"/>
      <c r="B77" s="335">
        <v>63000</v>
      </c>
      <c r="C77" s="87" t="s">
        <v>110</v>
      </c>
      <c r="D77" s="87" t="s">
        <v>176</v>
      </c>
      <c r="E77" s="87" t="s">
        <v>61</v>
      </c>
      <c r="F77" s="89" t="s">
        <v>111</v>
      </c>
      <c r="G77" s="89" t="s">
        <v>59</v>
      </c>
      <c r="H77" s="88"/>
      <c r="I77" s="108">
        <v>123.52941176470588</v>
      </c>
      <c r="M77" s="2">
        <v>510</v>
      </c>
    </row>
    <row r="78" spans="2:13" ht="12.75">
      <c r="B78" s="10"/>
      <c r="H78" s="6">
        <v>0</v>
      </c>
      <c r="I78" s="25">
        <v>0</v>
      </c>
      <c r="M78" s="2">
        <v>510</v>
      </c>
    </row>
    <row r="79" spans="1:13" s="104" customFormat="1" ht="12.75">
      <c r="A79" s="100"/>
      <c r="B79" s="341">
        <v>30000</v>
      </c>
      <c r="C79" s="100"/>
      <c r="D79" s="100"/>
      <c r="E79" s="100" t="s">
        <v>106</v>
      </c>
      <c r="F79" s="102"/>
      <c r="G79" s="102"/>
      <c r="H79" s="97">
        <v>0</v>
      </c>
      <c r="I79" s="98">
        <v>58.8235294117647</v>
      </c>
      <c r="M79" s="2">
        <v>510</v>
      </c>
    </row>
    <row r="80" spans="1:13" s="121" customFormat="1" ht="12.75">
      <c r="A80" s="119"/>
      <c r="B80" s="386"/>
      <c r="C80" s="119"/>
      <c r="D80" s="119"/>
      <c r="E80" s="119"/>
      <c r="F80" s="120"/>
      <c r="G80" s="120"/>
      <c r="H80" s="6">
        <v>0</v>
      </c>
      <c r="I80" s="25">
        <v>0</v>
      </c>
      <c r="M80" s="2">
        <v>510</v>
      </c>
    </row>
    <row r="81" spans="1:13" s="114" customFormat="1" ht="12.75">
      <c r="A81" s="112"/>
      <c r="B81" s="337">
        <v>736800</v>
      </c>
      <c r="C81" s="112" t="s">
        <v>113</v>
      </c>
      <c r="D81" s="112"/>
      <c r="E81" s="112"/>
      <c r="F81" s="123"/>
      <c r="G81" s="124"/>
      <c r="H81" s="97">
        <v>0</v>
      </c>
      <c r="I81" s="98">
        <v>1444.7058823529412</v>
      </c>
      <c r="M81" s="2">
        <v>510</v>
      </c>
    </row>
    <row r="82" spans="8:13" ht="12.75">
      <c r="H82" s="6">
        <v>0</v>
      </c>
      <c r="I82" s="25">
        <v>0</v>
      </c>
      <c r="M82" s="2">
        <v>510</v>
      </c>
    </row>
    <row r="83" spans="8:13" ht="12.75">
      <c r="H83" s="6">
        <v>0</v>
      </c>
      <c r="I83" s="25">
        <v>0</v>
      </c>
      <c r="M83" s="2">
        <v>510</v>
      </c>
    </row>
    <row r="84" spans="8:13" ht="12.75">
      <c r="H84" s="6">
        <v>0</v>
      </c>
      <c r="I84" s="25">
        <v>0</v>
      </c>
      <c r="M84" s="2">
        <v>510</v>
      </c>
    </row>
    <row r="85" spans="8:13" ht="12.75">
      <c r="H85" s="6">
        <v>0</v>
      </c>
      <c r="I85" s="25">
        <v>0</v>
      </c>
      <c r="M85" s="2">
        <v>510</v>
      </c>
    </row>
    <row r="86" spans="1:13" s="114" customFormat="1" ht="13.5" thickBot="1">
      <c r="A86" s="74"/>
      <c r="B86" s="379">
        <v>854500</v>
      </c>
      <c r="C86" s="74"/>
      <c r="D86" s="75" t="s">
        <v>12</v>
      </c>
      <c r="E86" s="76"/>
      <c r="F86" s="64"/>
      <c r="G86" s="77"/>
      <c r="H86" s="125"/>
      <c r="I86" s="79">
        <v>924.468085106383</v>
      </c>
      <c r="J86" s="126"/>
      <c r="K86" s="126"/>
      <c r="L86" s="126"/>
      <c r="M86" s="2">
        <v>510</v>
      </c>
    </row>
    <row r="87" spans="2:13" ht="12.75">
      <c r="B87" s="363"/>
      <c r="D87" s="15"/>
      <c r="H87" s="6">
        <v>0</v>
      </c>
      <c r="I87" s="25">
        <v>0</v>
      </c>
      <c r="M87" s="2">
        <v>510</v>
      </c>
    </row>
    <row r="88" spans="2:13" ht="12.75">
      <c r="B88" s="363"/>
      <c r="D88" s="15"/>
      <c r="H88" s="6">
        <v>0</v>
      </c>
      <c r="I88" s="25">
        <v>0</v>
      </c>
      <c r="M88" s="2">
        <v>510</v>
      </c>
    </row>
    <row r="89" spans="1:13" s="91" customFormat="1" ht="12.75">
      <c r="A89" s="87"/>
      <c r="B89" s="362">
        <v>193000</v>
      </c>
      <c r="C89" s="87" t="s">
        <v>42</v>
      </c>
      <c r="D89" s="87" t="s">
        <v>43</v>
      </c>
      <c r="E89" s="87" t="s">
        <v>44</v>
      </c>
      <c r="F89" s="107" t="s">
        <v>45</v>
      </c>
      <c r="G89" s="89" t="s">
        <v>115</v>
      </c>
      <c r="H89" s="88"/>
      <c r="I89" s="108">
        <v>378.4313725490196</v>
      </c>
      <c r="M89" s="2">
        <v>510</v>
      </c>
    </row>
    <row r="90" spans="2:13" ht="12.75">
      <c r="B90" s="363"/>
      <c r="H90" s="6">
        <v>0</v>
      </c>
      <c r="I90" s="25">
        <v>0</v>
      </c>
      <c r="M90" s="2">
        <v>510</v>
      </c>
    </row>
    <row r="91" spans="1:13" s="111" customFormat="1" ht="12.75">
      <c r="A91" s="87"/>
      <c r="B91" s="362">
        <v>411000</v>
      </c>
      <c r="C91" s="87" t="s">
        <v>90</v>
      </c>
      <c r="D91" s="87" t="s">
        <v>116</v>
      </c>
      <c r="E91" s="87" t="s">
        <v>39</v>
      </c>
      <c r="F91" s="89" t="s">
        <v>40</v>
      </c>
      <c r="G91" s="89" t="s">
        <v>114</v>
      </c>
      <c r="H91" s="88"/>
      <c r="I91" s="108">
        <v>805.8823529411765</v>
      </c>
      <c r="J91" s="91"/>
      <c r="K91" s="91"/>
      <c r="L91" s="91"/>
      <c r="M91" s="2">
        <v>510</v>
      </c>
    </row>
    <row r="92" spans="2:13" ht="12.75">
      <c r="B92" s="380"/>
      <c r="H92" s="6">
        <v>0</v>
      </c>
      <c r="I92" s="25">
        <v>0</v>
      </c>
      <c r="M92" s="2">
        <v>510</v>
      </c>
    </row>
    <row r="93" spans="1:13" s="91" customFormat="1" ht="12.75">
      <c r="A93" s="87"/>
      <c r="B93" s="362">
        <v>80500</v>
      </c>
      <c r="C93" s="87" t="s">
        <v>90</v>
      </c>
      <c r="D93" s="87" t="s">
        <v>117</v>
      </c>
      <c r="E93" s="87" t="s">
        <v>39</v>
      </c>
      <c r="F93" s="89" t="s">
        <v>40</v>
      </c>
      <c r="G93" s="89" t="s">
        <v>118</v>
      </c>
      <c r="H93" s="88"/>
      <c r="I93" s="108">
        <v>157.84313725490196</v>
      </c>
      <c r="M93" s="2">
        <v>510</v>
      </c>
    </row>
    <row r="94" spans="2:13" ht="12.75">
      <c r="B94" s="363"/>
      <c r="H94" s="6">
        <v>0</v>
      </c>
      <c r="I94" s="25">
        <v>0</v>
      </c>
      <c r="M94" s="2">
        <v>510</v>
      </c>
    </row>
    <row r="95" spans="1:13" s="114" customFormat="1" ht="12.75">
      <c r="A95" s="112"/>
      <c r="B95" s="364">
        <v>170000</v>
      </c>
      <c r="C95" s="112" t="s">
        <v>113</v>
      </c>
      <c r="D95" s="112"/>
      <c r="E95" s="112"/>
      <c r="F95" s="123"/>
      <c r="G95" s="124"/>
      <c r="H95" s="90">
        <v>0</v>
      </c>
      <c r="I95" s="134">
        <v>333.3333333333333</v>
      </c>
      <c r="M95" s="2">
        <v>510</v>
      </c>
    </row>
    <row r="96" spans="1:13" s="110" customFormat="1" ht="12.75">
      <c r="A96" s="36"/>
      <c r="B96" s="35"/>
      <c r="C96" s="36"/>
      <c r="D96" s="36"/>
      <c r="E96" s="36"/>
      <c r="F96" s="56"/>
      <c r="G96" s="84"/>
      <c r="H96" s="6">
        <v>0</v>
      </c>
      <c r="I96" s="25">
        <v>0</v>
      </c>
      <c r="M96" s="2">
        <v>510</v>
      </c>
    </row>
    <row r="97" spans="1:13" s="110" customFormat="1" ht="12.75">
      <c r="A97" s="36"/>
      <c r="B97" s="35"/>
      <c r="C97" s="36"/>
      <c r="D97" s="36"/>
      <c r="E97" s="36"/>
      <c r="F97" s="56"/>
      <c r="G97" s="84"/>
      <c r="H97" s="6">
        <v>0</v>
      </c>
      <c r="I97" s="25">
        <v>0</v>
      </c>
      <c r="M97" s="2">
        <v>510</v>
      </c>
    </row>
    <row r="98" spans="1:13" s="110" customFormat="1" ht="12.75">
      <c r="A98" s="36"/>
      <c r="B98" s="35"/>
      <c r="C98" s="36"/>
      <c r="D98" s="36"/>
      <c r="E98" s="36"/>
      <c r="F98" s="56"/>
      <c r="G98" s="84"/>
      <c r="H98" s="6">
        <v>0</v>
      </c>
      <c r="I98" s="25">
        <v>0</v>
      </c>
      <c r="M98" s="2">
        <v>510</v>
      </c>
    </row>
    <row r="99" spans="4:13" ht="12.75">
      <c r="D99" s="15"/>
      <c r="H99" s="6">
        <v>0</v>
      </c>
      <c r="I99" s="25">
        <v>0</v>
      </c>
      <c r="M99" s="2">
        <v>510</v>
      </c>
    </row>
    <row r="100" spans="1:13" s="85" customFormat="1" ht="13.5" thickBot="1">
      <c r="A100" s="76"/>
      <c r="B100" s="73">
        <v>2573860</v>
      </c>
      <c r="C100" s="76"/>
      <c r="D100" s="75" t="s">
        <v>13</v>
      </c>
      <c r="E100" s="128"/>
      <c r="F100" s="128"/>
      <c r="G100" s="77"/>
      <c r="H100" s="129"/>
      <c r="I100" s="130">
        <v>5046.78431372549</v>
      </c>
      <c r="J100" s="126"/>
      <c r="K100" s="126"/>
      <c r="L100" s="126"/>
      <c r="M100" s="2">
        <v>510</v>
      </c>
    </row>
    <row r="101" spans="2:13" ht="12.75">
      <c r="B101" s="35"/>
      <c r="C101" s="36"/>
      <c r="D101" s="15"/>
      <c r="E101" s="36"/>
      <c r="G101" s="34"/>
      <c r="H101" s="6">
        <v>0</v>
      </c>
      <c r="I101" s="25">
        <v>0</v>
      </c>
      <c r="M101" s="2">
        <v>510</v>
      </c>
    </row>
    <row r="102" spans="2:13" ht="12.75">
      <c r="B102" s="131"/>
      <c r="C102" s="36"/>
      <c r="D102" s="15"/>
      <c r="E102" s="37"/>
      <c r="G102" s="38"/>
      <c r="H102" s="6">
        <v>0</v>
      </c>
      <c r="I102" s="25">
        <v>0</v>
      </c>
      <c r="M102" s="2">
        <v>510</v>
      </c>
    </row>
    <row r="103" spans="1:13" s="99" customFormat="1" ht="12.75">
      <c r="A103" s="14"/>
      <c r="B103" s="334">
        <v>326500</v>
      </c>
      <c r="C103" s="14" t="s">
        <v>27</v>
      </c>
      <c r="D103" s="14"/>
      <c r="E103" s="14"/>
      <c r="F103" s="21"/>
      <c r="G103" s="21"/>
      <c r="H103" s="97">
        <v>0</v>
      </c>
      <c r="I103" s="98">
        <v>640.1960784313726</v>
      </c>
      <c r="M103" s="2">
        <v>510</v>
      </c>
    </row>
    <row r="104" spans="8:13" ht="12.75">
      <c r="H104" s="6">
        <v>0</v>
      </c>
      <c r="I104" s="25">
        <v>0</v>
      </c>
      <c r="M104" s="2">
        <v>510</v>
      </c>
    </row>
    <row r="105" spans="1:13" s="104" customFormat="1" ht="12.75">
      <c r="A105" s="106"/>
      <c r="B105" s="342">
        <v>224500</v>
      </c>
      <c r="C105" s="106" t="s">
        <v>132</v>
      </c>
      <c r="D105" s="106"/>
      <c r="E105" s="106"/>
      <c r="F105" s="118"/>
      <c r="G105" s="118"/>
      <c r="H105" s="101">
        <v>0</v>
      </c>
      <c r="I105" s="141">
        <v>440.19607843137254</v>
      </c>
      <c r="J105" s="122"/>
      <c r="K105" s="122"/>
      <c r="L105" s="122"/>
      <c r="M105" s="2">
        <v>510</v>
      </c>
    </row>
    <row r="106" spans="1:13" s="18" customFormat="1" ht="12.75">
      <c r="A106" s="36"/>
      <c r="B106" s="229"/>
      <c r="C106" s="36"/>
      <c r="D106" s="36"/>
      <c r="E106" s="36"/>
      <c r="F106" s="34"/>
      <c r="G106" s="34"/>
      <c r="H106" s="40">
        <v>0</v>
      </c>
      <c r="I106" s="83">
        <v>0</v>
      </c>
      <c r="J106" s="110"/>
      <c r="K106" s="110"/>
      <c r="L106" s="110"/>
      <c r="M106" s="2">
        <v>510</v>
      </c>
    </row>
    <row r="107" spans="1:13" s="104" customFormat="1" ht="12.75">
      <c r="A107" s="106"/>
      <c r="B107" s="342">
        <v>136300</v>
      </c>
      <c r="C107" s="106"/>
      <c r="D107" s="106"/>
      <c r="E107" s="106" t="s">
        <v>29</v>
      </c>
      <c r="F107" s="118"/>
      <c r="G107" s="118"/>
      <c r="H107" s="101">
        <v>0</v>
      </c>
      <c r="I107" s="141">
        <v>267.2549019607843</v>
      </c>
      <c r="J107" s="122"/>
      <c r="K107" s="122"/>
      <c r="L107" s="122"/>
      <c r="M107" s="2">
        <v>510</v>
      </c>
    </row>
    <row r="108" spans="1:13" s="110" customFormat="1" ht="12.75">
      <c r="A108" s="36"/>
      <c r="B108" s="229"/>
      <c r="C108" s="36"/>
      <c r="D108" s="36"/>
      <c r="E108" s="36"/>
      <c r="F108" s="34"/>
      <c r="G108" s="34"/>
      <c r="H108" s="40">
        <v>0</v>
      </c>
      <c r="I108" s="83">
        <v>0</v>
      </c>
      <c r="M108" s="2">
        <v>510</v>
      </c>
    </row>
    <row r="109" spans="1:13" s="104" customFormat="1" ht="12.75">
      <c r="A109" s="106"/>
      <c r="B109" s="342">
        <v>152000</v>
      </c>
      <c r="C109" s="106" t="s">
        <v>30</v>
      </c>
      <c r="D109" s="100"/>
      <c r="E109" s="106"/>
      <c r="F109" s="102"/>
      <c r="G109" s="102"/>
      <c r="H109" s="101">
        <v>0</v>
      </c>
      <c r="I109" s="141">
        <v>298.03921568627453</v>
      </c>
      <c r="J109" s="122"/>
      <c r="K109" s="122"/>
      <c r="L109" s="122"/>
      <c r="M109" s="2">
        <v>510</v>
      </c>
    </row>
    <row r="110" spans="1:13" s="18" customFormat="1" ht="12.75">
      <c r="A110" s="36"/>
      <c r="B110" s="229"/>
      <c r="C110" s="15"/>
      <c r="D110" s="15"/>
      <c r="E110" s="36"/>
      <c r="F110" s="33"/>
      <c r="G110" s="33"/>
      <c r="H110" s="40">
        <v>0</v>
      </c>
      <c r="I110" s="83">
        <v>0</v>
      </c>
      <c r="J110" s="110"/>
      <c r="K110" s="110"/>
      <c r="L110" s="110"/>
      <c r="M110" s="2">
        <v>510</v>
      </c>
    </row>
    <row r="111" spans="1:13" s="122" customFormat="1" ht="12.75">
      <c r="A111" s="106"/>
      <c r="B111" s="342">
        <v>92500</v>
      </c>
      <c r="C111" s="106" t="s">
        <v>31</v>
      </c>
      <c r="D111" s="106"/>
      <c r="E111" s="106"/>
      <c r="F111" s="118"/>
      <c r="G111" s="118"/>
      <c r="H111" s="101">
        <v>0</v>
      </c>
      <c r="I111" s="141">
        <v>181.37254901960785</v>
      </c>
      <c r="M111" s="2">
        <v>510</v>
      </c>
    </row>
    <row r="112" spans="1:13" s="110" customFormat="1" ht="12.75">
      <c r="A112" s="36"/>
      <c r="B112" s="229"/>
      <c r="C112" s="132"/>
      <c r="D112" s="132"/>
      <c r="E112" s="132"/>
      <c r="F112" s="34"/>
      <c r="G112" s="34"/>
      <c r="H112" s="40">
        <v>0</v>
      </c>
      <c r="I112" s="83">
        <v>0</v>
      </c>
      <c r="M112" s="2">
        <v>510</v>
      </c>
    </row>
    <row r="113" spans="1:13" s="122" customFormat="1" ht="12.75">
      <c r="A113" s="106"/>
      <c r="B113" s="342">
        <v>53600</v>
      </c>
      <c r="C113" s="106"/>
      <c r="D113" s="106"/>
      <c r="E113" s="106" t="s">
        <v>19</v>
      </c>
      <c r="F113" s="118"/>
      <c r="G113" s="118"/>
      <c r="H113" s="101">
        <v>0</v>
      </c>
      <c r="I113" s="141">
        <v>105.09803921568627</v>
      </c>
      <c r="M113" s="2">
        <v>510</v>
      </c>
    </row>
    <row r="114" spans="1:13" s="110" customFormat="1" ht="12.75">
      <c r="A114" s="36"/>
      <c r="B114" s="35"/>
      <c r="C114" s="36"/>
      <c r="D114" s="36"/>
      <c r="E114" s="36"/>
      <c r="F114" s="34"/>
      <c r="G114" s="34"/>
      <c r="H114" s="40">
        <v>0</v>
      </c>
      <c r="I114" s="83">
        <v>0</v>
      </c>
      <c r="M114" s="2">
        <v>510</v>
      </c>
    </row>
    <row r="115" spans="1:13" s="110" customFormat="1" ht="12.75">
      <c r="A115" s="36"/>
      <c r="B115" s="35"/>
      <c r="C115" s="36"/>
      <c r="D115" s="36"/>
      <c r="E115" s="36"/>
      <c r="F115" s="34"/>
      <c r="G115" s="34"/>
      <c r="H115" s="40">
        <v>0</v>
      </c>
      <c r="I115" s="83">
        <v>0</v>
      </c>
      <c r="M115" s="2">
        <v>510</v>
      </c>
    </row>
    <row r="116" spans="1:13" s="96" customFormat="1" ht="12.75">
      <c r="A116" s="92"/>
      <c r="B116" s="340">
        <v>507500</v>
      </c>
      <c r="C116" s="93" t="s">
        <v>119</v>
      </c>
      <c r="D116" s="92"/>
      <c r="E116" s="92"/>
      <c r="F116" s="94"/>
      <c r="G116" s="94"/>
      <c r="H116" s="93">
        <v>0</v>
      </c>
      <c r="I116" s="95">
        <v>995.0980392156863</v>
      </c>
      <c r="M116" s="2">
        <v>510</v>
      </c>
    </row>
    <row r="117" spans="1:13" s="18" customFormat="1" ht="12.75">
      <c r="A117" s="36"/>
      <c r="B117" s="206"/>
      <c r="C117" s="36"/>
      <c r="D117" s="36"/>
      <c r="E117" s="36"/>
      <c r="F117" s="34"/>
      <c r="G117" s="34"/>
      <c r="H117" s="40">
        <v>0</v>
      </c>
      <c r="I117" s="83">
        <v>0</v>
      </c>
      <c r="J117" s="110"/>
      <c r="K117" s="110"/>
      <c r="L117" s="110"/>
      <c r="M117" s="2">
        <v>510</v>
      </c>
    </row>
    <row r="118" spans="1:13" s="122" customFormat="1" ht="12.75">
      <c r="A118" s="106"/>
      <c r="B118" s="341">
        <v>68000</v>
      </c>
      <c r="C118" s="106" t="s">
        <v>131</v>
      </c>
      <c r="D118" s="106"/>
      <c r="E118" s="106"/>
      <c r="F118" s="118"/>
      <c r="G118" s="118"/>
      <c r="H118" s="101">
        <v>0</v>
      </c>
      <c r="I118" s="141">
        <v>133.33333333333334</v>
      </c>
      <c r="M118" s="2">
        <v>510</v>
      </c>
    </row>
    <row r="119" spans="1:13" s="110" customFormat="1" ht="12.75">
      <c r="A119" s="36"/>
      <c r="B119" s="206"/>
      <c r="C119" s="36"/>
      <c r="D119" s="36"/>
      <c r="E119" s="36"/>
      <c r="F119" s="34"/>
      <c r="G119" s="34"/>
      <c r="H119" s="40">
        <v>0</v>
      </c>
      <c r="I119" s="83">
        <v>0</v>
      </c>
      <c r="M119" s="2">
        <v>510</v>
      </c>
    </row>
    <row r="120" spans="1:13" s="122" customFormat="1" ht="12.75">
      <c r="A120" s="100"/>
      <c r="B120" s="341">
        <v>25500</v>
      </c>
      <c r="C120" s="106" t="s">
        <v>29</v>
      </c>
      <c r="D120" s="100"/>
      <c r="E120" s="100"/>
      <c r="F120" s="118"/>
      <c r="G120" s="118"/>
      <c r="H120" s="101">
        <v>0</v>
      </c>
      <c r="I120" s="141">
        <v>50</v>
      </c>
      <c r="J120" s="104"/>
      <c r="L120" s="104"/>
      <c r="M120" s="2">
        <v>510</v>
      </c>
    </row>
    <row r="121" spans="1:13" s="110" customFormat="1" ht="12.75">
      <c r="A121" s="36"/>
      <c r="B121" s="206"/>
      <c r="C121" s="36"/>
      <c r="D121" s="36"/>
      <c r="E121" s="36"/>
      <c r="F121" s="34"/>
      <c r="G121" s="34"/>
      <c r="H121" s="40">
        <v>0</v>
      </c>
      <c r="I121" s="83">
        <v>0</v>
      </c>
      <c r="M121" s="2">
        <v>510</v>
      </c>
    </row>
    <row r="122" spans="1:13" s="122" customFormat="1" ht="12.75">
      <c r="A122" s="106"/>
      <c r="B122" s="341">
        <v>80000</v>
      </c>
      <c r="C122" s="106" t="s">
        <v>30</v>
      </c>
      <c r="D122" s="106"/>
      <c r="E122" s="106"/>
      <c r="F122" s="118"/>
      <c r="G122" s="118"/>
      <c r="H122" s="101">
        <v>0</v>
      </c>
      <c r="I122" s="141">
        <v>156.86274509803923</v>
      </c>
      <c r="M122" s="2">
        <v>510</v>
      </c>
    </row>
    <row r="123" spans="1:13" s="110" customFormat="1" ht="12.75">
      <c r="A123" s="36"/>
      <c r="B123" s="206"/>
      <c r="C123" s="36"/>
      <c r="D123" s="36"/>
      <c r="E123" s="36"/>
      <c r="F123" s="34"/>
      <c r="G123" s="34"/>
      <c r="H123" s="40">
        <v>0</v>
      </c>
      <c r="I123" s="83">
        <v>0</v>
      </c>
      <c r="M123" s="2">
        <v>510</v>
      </c>
    </row>
    <row r="124" spans="1:13" s="104" customFormat="1" ht="12.75">
      <c r="A124" s="106"/>
      <c r="B124" s="341">
        <v>34000</v>
      </c>
      <c r="C124" s="106" t="s">
        <v>31</v>
      </c>
      <c r="D124" s="106"/>
      <c r="E124" s="106"/>
      <c r="F124" s="118"/>
      <c r="G124" s="118"/>
      <c r="H124" s="101">
        <v>0</v>
      </c>
      <c r="I124" s="141">
        <v>66.66666666666667</v>
      </c>
      <c r="J124" s="122"/>
      <c r="K124" s="122"/>
      <c r="L124" s="122"/>
      <c r="M124" s="2">
        <v>510</v>
      </c>
    </row>
    <row r="125" spans="1:13" s="18" customFormat="1" ht="12.75">
      <c r="A125" s="36"/>
      <c r="B125" s="206"/>
      <c r="C125" s="36"/>
      <c r="D125" s="36"/>
      <c r="E125" s="36"/>
      <c r="F125" s="34"/>
      <c r="G125" s="34"/>
      <c r="H125" s="40">
        <v>0</v>
      </c>
      <c r="I125" s="83">
        <v>0</v>
      </c>
      <c r="J125" s="110"/>
      <c r="K125" s="110"/>
      <c r="L125" s="110"/>
      <c r="M125" s="2">
        <v>510</v>
      </c>
    </row>
    <row r="126" spans="1:13" s="122" customFormat="1" ht="12.75">
      <c r="A126" s="106"/>
      <c r="B126" s="341">
        <v>300000</v>
      </c>
      <c r="C126" s="106" t="s">
        <v>120</v>
      </c>
      <c r="D126" s="106"/>
      <c r="E126" s="106"/>
      <c r="F126" s="118"/>
      <c r="G126" s="118"/>
      <c r="H126" s="101">
        <v>0</v>
      </c>
      <c r="I126" s="141">
        <v>588.2352941176471</v>
      </c>
      <c r="M126" s="2">
        <v>510</v>
      </c>
    </row>
    <row r="127" spans="1:13" s="110" customFormat="1" ht="12.75">
      <c r="A127" s="15"/>
      <c r="B127" s="32"/>
      <c r="C127" s="36"/>
      <c r="D127" s="15"/>
      <c r="E127" s="15"/>
      <c r="F127" s="34"/>
      <c r="G127" s="34"/>
      <c r="H127" s="40">
        <v>0</v>
      </c>
      <c r="I127" s="83">
        <v>0</v>
      </c>
      <c r="J127" s="18"/>
      <c r="L127" s="18"/>
      <c r="M127" s="2">
        <v>510</v>
      </c>
    </row>
    <row r="128" spans="1:13" s="114" customFormat="1" ht="12.75">
      <c r="A128" s="112"/>
      <c r="B128" s="339">
        <v>1080960</v>
      </c>
      <c r="C128" s="112" t="s">
        <v>121</v>
      </c>
      <c r="D128" s="112"/>
      <c r="E128" s="123"/>
      <c r="F128" s="123"/>
      <c r="G128" s="123"/>
      <c r="H128" s="90">
        <v>0</v>
      </c>
      <c r="I128" s="134">
        <v>2119.529411764706</v>
      </c>
      <c r="M128" s="2">
        <v>510</v>
      </c>
    </row>
    <row r="129" spans="8:13" ht="12.75">
      <c r="H129" s="6">
        <v>0</v>
      </c>
      <c r="I129" s="25">
        <v>0</v>
      </c>
      <c r="M129" s="2">
        <v>510</v>
      </c>
    </row>
    <row r="130" spans="8:13" ht="12.75">
      <c r="H130" s="6">
        <v>0</v>
      </c>
      <c r="I130" s="25">
        <v>0</v>
      </c>
      <c r="M130" s="2">
        <v>510</v>
      </c>
    </row>
    <row r="131" spans="8:13" ht="12.75">
      <c r="H131" s="6">
        <v>0</v>
      </c>
      <c r="I131" s="25">
        <v>0</v>
      </c>
      <c r="M131" s="2">
        <v>510</v>
      </c>
    </row>
    <row r="132" spans="4:13" ht="12.75">
      <c r="D132" s="15"/>
      <c r="H132" s="6">
        <v>0</v>
      </c>
      <c r="I132" s="25">
        <v>0</v>
      </c>
      <c r="M132" s="2">
        <v>510</v>
      </c>
    </row>
    <row r="133" spans="1:13" ht="13.5" thickBot="1">
      <c r="A133" s="76"/>
      <c r="B133" s="73">
        <v>1382335</v>
      </c>
      <c r="C133" s="76"/>
      <c r="D133" s="75" t="s">
        <v>14</v>
      </c>
      <c r="E133" s="128"/>
      <c r="F133" s="128"/>
      <c r="G133" s="77"/>
      <c r="H133" s="129"/>
      <c r="I133" s="130">
        <v>2710.4607843137255</v>
      </c>
      <c r="J133" s="126"/>
      <c r="K133" s="126"/>
      <c r="L133" s="126"/>
      <c r="M133" s="2">
        <v>510</v>
      </c>
    </row>
    <row r="134" spans="4:13" ht="12.75">
      <c r="D134" s="15"/>
      <c r="H134" s="6">
        <v>0</v>
      </c>
      <c r="I134" s="25">
        <v>0</v>
      </c>
      <c r="M134" s="2">
        <v>510</v>
      </c>
    </row>
    <row r="135" spans="2:13" ht="12.75">
      <c r="B135" s="32"/>
      <c r="D135" s="15"/>
      <c r="G135" s="34"/>
      <c r="H135" s="6">
        <v>0</v>
      </c>
      <c r="I135" s="25">
        <v>0</v>
      </c>
      <c r="M135" s="2">
        <v>510</v>
      </c>
    </row>
    <row r="136" spans="1:13" s="99" customFormat="1" ht="12.75">
      <c r="A136" s="14"/>
      <c r="B136" s="334">
        <v>190000</v>
      </c>
      <c r="C136" s="14" t="s">
        <v>27</v>
      </c>
      <c r="D136" s="14"/>
      <c r="E136" s="14"/>
      <c r="F136" s="21"/>
      <c r="G136" s="21"/>
      <c r="H136" s="97">
        <v>0</v>
      </c>
      <c r="I136" s="98">
        <v>372.54901960784315</v>
      </c>
      <c r="M136" s="2">
        <v>510</v>
      </c>
    </row>
    <row r="137" spans="2:13" ht="12.75">
      <c r="B137" s="333"/>
      <c r="D137" s="15"/>
      <c r="H137" s="6">
        <v>0</v>
      </c>
      <c r="I137" s="25">
        <v>0</v>
      </c>
      <c r="M137" s="2">
        <v>510</v>
      </c>
    </row>
    <row r="138" spans="1:13" s="99" customFormat="1" ht="12.75">
      <c r="A138" s="14"/>
      <c r="B138" s="334">
        <v>3000</v>
      </c>
      <c r="C138" s="136" t="s">
        <v>0</v>
      </c>
      <c r="D138" s="14"/>
      <c r="E138" s="14"/>
      <c r="F138" s="21"/>
      <c r="G138" s="21"/>
      <c r="H138" s="97">
        <v>0</v>
      </c>
      <c r="I138" s="98">
        <v>5.882352941176471</v>
      </c>
      <c r="M138" s="2">
        <v>510</v>
      </c>
    </row>
    <row r="139" spans="3:13" ht="12.75">
      <c r="C139" s="135"/>
      <c r="D139" s="15"/>
      <c r="H139" s="6">
        <v>0</v>
      </c>
      <c r="I139" s="25">
        <v>0</v>
      </c>
      <c r="M139" s="2">
        <v>510</v>
      </c>
    </row>
    <row r="140" spans="1:13" s="137" customFormat="1" ht="12.75">
      <c r="A140" s="136"/>
      <c r="B140" s="317">
        <v>63900</v>
      </c>
      <c r="C140" s="136"/>
      <c r="D140" s="136"/>
      <c r="E140" s="136" t="s">
        <v>29</v>
      </c>
      <c r="F140" s="115"/>
      <c r="G140" s="115"/>
      <c r="H140" s="97">
        <v>0</v>
      </c>
      <c r="I140" s="98">
        <v>125.29411764705883</v>
      </c>
      <c r="M140" s="2">
        <v>510</v>
      </c>
    </row>
    <row r="141" spans="8:13" ht="12.75">
      <c r="H141" s="6">
        <v>0</v>
      </c>
      <c r="I141" s="25">
        <v>0</v>
      </c>
      <c r="M141" s="2">
        <v>510</v>
      </c>
    </row>
    <row r="142" spans="8:13" ht="12.75">
      <c r="H142" s="6">
        <v>0</v>
      </c>
      <c r="I142" s="25">
        <v>0</v>
      </c>
      <c r="M142" s="2">
        <v>510</v>
      </c>
    </row>
    <row r="143" spans="8:13" ht="12.75">
      <c r="H143" s="6">
        <v>0</v>
      </c>
      <c r="I143" s="25">
        <v>0</v>
      </c>
      <c r="M143" s="2">
        <v>510</v>
      </c>
    </row>
    <row r="144" spans="1:13" s="99" customFormat="1" ht="12.75">
      <c r="A144" s="14"/>
      <c r="B144" s="335">
        <v>385000</v>
      </c>
      <c r="C144" s="87" t="s">
        <v>122</v>
      </c>
      <c r="D144" s="14"/>
      <c r="E144" s="14"/>
      <c r="F144" s="21"/>
      <c r="G144" s="21"/>
      <c r="H144" s="97"/>
      <c r="I144" s="98">
        <v>754.9019607843137</v>
      </c>
      <c r="M144" s="2">
        <v>510</v>
      </c>
    </row>
    <row r="145" spans="1:13" s="85" customFormat="1" ht="12.75">
      <c r="A145" s="142"/>
      <c r="B145" s="336" t="s">
        <v>138</v>
      </c>
      <c r="C145" s="142"/>
      <c r="D145" s="142"/>
      <c r="E145" s="142"/>
      <c r="F145" s="143"/>
      <c r="G145" s="144"/>
      <c r="H145" s="116"/>
      <c r="I145" s="145"/>
      <c r="J145" s="146"/>
      <c r="K145" s="146"/>
      <c r="L145" s="146"/>
      <c r="M145" s="2">
        <v>510</v>
      </c>
    </row>
    <row r="146" spans="2:13" ht="12.75">
      <c r="B146" s="10"/>
      <c r="H146" s="6">
        <v>0</v>
      </c>
      <c r="I146" s="25">
        <v>0</v>
      </c>
      <c r="M146" s="2">
        <v>510</v>
      </c>
    </row>
    <row r="147" spans="1:13" s="99" customFormat="1" ht="12.75">
      <c r="A147" s="14"/>
      <c r="B147" s="337">
        <v>30000</v>
      </c>
      <c r="C147" s="14"/>
      <c r="D147" s="14"/>
      <c r="E147" s="138" t="s">
        <v>123</v>
      </c>
      <c r="F147" s="21"/>
      <c r="G147" s="21"/>
      <c r="H147" s="97"/>
      <c r="I147" s="98">
        <v>58.8235294117647</v>
      </c>
      <c r="M147" s="2">
        <v>510</v>
      </c>
    </row>
    <row r="148" spans="2:13" ht="12.75">
      <c r="B148" s="10"/>
      <c r="H148" s="6">
        <v>0</v>
      </c>
      <c r="I148" s="25">
        <v>0</v>
      </c>
      <c r="M148" s="2">
        <v>510</v>
      </c>
    </row>
    <row r="149" spans="1:13" s="99" customFormat="1" ht="12.75">
      <c r="A149" s="14"/>
      <c r="B149" s="337">
        <v>255000</v>
      </c>
      <c r="C149" s="14"/>
      <c r="D149" s="14"/>
      <c r="E149" s="138" t="s">
        <v>124</v>
      </c>
      <c r="F149" s="21"/>
      <c r="G149" s="21"/>
      <c r="H149" s="97">
        <v>0</v>
      </c>
      <c r="I149" s="98">
        <v>500</v>
      </c>
      <c r="M149" s="2">
        <v>510</v>
      </c>
    </row>
    <row r="150" spans="2:13" ht="12.75">
      <c r="B150" s="10"/>
      <c r="H150" s="6">
        <v>0</v>
      </c>
      <c r="I150" s="25">
        <v>0</v>
      </c>
      <c r="M150" s="2">
        <v>510</v>
      </c>
    </row>
    <row r="151" spans="1:13" s="99" customFormat="1" ht="12.75">
      <c r="A151" s="14"/>
      <c r="B151" s="337">
        <v>40000</v>
      </c>
      <c r="C151" s="14"/>
      <c r="D151" s="14"/>
      <c r="E151" s="138" t="s">
        <v>125</v>
      </c>
      <c r="F151" s="21"/>
      <c r="G151" s="21"/>
      <c r="H151" s="97"/>
      <c r="I151" s="98">
        <v>78.43137254901961</v>
      </c>
      <c r="M151" s="2">
        <v>510</v>
      </c>
    </row>
    <row r="152" spans="2:13" ht="12.75">
      <c r="B152" s="10"/>
      <c r="H152" s="6">
        <v>0</v>
      </c>
      <c r="I152" s="25">
        <v>0</v>
      </c>
      <c r="M152" s="2">
        <v>510</v>
      </c>
    </row>
    <row r="153" spans="1:13" s="99" customFormat="1" ht="12.75">
      <c r="A153" s="14"/>
      <c r="B153" s="337">
        <v>10000</v>
      </c>
      <c r="C153" s="14"/>
      <c r="D153" s="14"/>
      <c r="E153" s="138" t="s">
        <v>171</v>
      </c>
      <c r="F153" s="21"/>
      <c r="G153" s="21"/>
      <c r="H153" s="97"/>
      <c r="I153" s="98">
        <v>19.607843137254903</v>
      </c>
      <c r="M153" s="2">
        <v>510</v>
      </c>
    </row>
    <row r="154" spans="2:13" ht="12.75">
      <c r="B154" s="10"/>
      <c r="H154" s="6">
        <v>0</v>
      </c>
      <c r="I154" s="25">
        <v>0</v>
      </c>
      <c r="M154" s="2">
        <v>510</v>
      </c>
    </row>
    <row r="155" spans="1:13" s="99" customFormat="1" ht="12.75">
      <c r="A155" s="14"/>
      <c r="B155" s="337">
        <v>10000</v>
      </c>
      <c r="C155" s="14"/>
      <c r="D155" s="14"/>
      <c r="E155" s="138" t="s">
        <v>126</v>
      </c>
      <c r="F155" s="21"/>
      <c r="G155" s="21"/>
      <c r="H155" s="97"/>
      <c r="I155" s="98">
        <v>19.607843137254903</v>
      </c>
      <c r="M155" s="2">
        <v>510</v>
      </c>
    </row>
    <row r="156" spans="2:13" ht="12.75">
      <c r="B156" s="10"/>
      <c r="H156" s="6">
        <v>0</v>
      </c>
      <c r="I156" s="25">
        <v>0</v>
      </c>
      <c r="M156" s="2">
        <v>510</v>
      </c>
    </row>
    <row r="157" spans="1:13" s="99" customFormat="1" ht="12.75">
      <c r="A157" s="14"/>
      <c r="B157" s="337">
        <v>40000</v>
      </c>
      <c r="C157" s="14"/>
      <c r="D157" s="14"/>
      <c r="E157" s="138" t="s">
        <v>127</v>
      </c>
      <c r="F157" s="21"/>
      <c r="G157" s="21"/>
      <c r="H157" s="97">
        <v>0</v>
      </c>
      <c r="I157" s="98">
        <v>78.43137254901961</v>
      </c>
      <c r="M157" s="2">
        <v>510</v>
      </c>
    </row>
    <row r="158" spans="2:13" ht="12.75">
      <c r="B158" s="338"/>
      <c r="H158" s="6">
        <v>0</v>
      </c>
      <c r="I158" s="25">
        <v>0</v>
      </c>
      <c r="M158" s="2">
        <v>510</v>
      </c>
    </row>
    <row r="159" spans="2:13" ht="12.75">
      <c r="B159" s="10"/>
      <c r="H159" s="6">
        <v>0</v>
      </c>
      <c r="I159" s="25">
        <v>0</v>
      </c>
      <c r="M159" s="2">
        <v>510</v>
      </c>
    </row>
    <row r="160" spans="2:13" ht="12.75">
      <c r="B160" s="10"/>
      <c r="H160" s="6">
        <v>0</v>
      </c>
      <c r="I160" s="25">
        <v>0</v>
      </c>
      <c r="M160" s="2">
        <v>510</v>
      </c>
    </row>
    <row r="161" spans="1:13" s="99" customFormat="1" ht="12.75">
      <c r="A161" s="14"/>
      <c r="B161" s="335">
        <v>30000</v>
      </c>
      <c r="C161" s="87" t="s">
        <v>128</v>
      </c>
      <c r="D161" s="14"/>
      <c r="E161" s="14"/>
      <c r="F161" s="21"/>
      <c r="G161" s="21"/>
      <c r="H161" s="97"/>
      <c r="I161" s="98">
        <v>58.8235294117647</v>
      </c>
      <c r="M161" s="2">
        <v>510</v>
      </c>
    </row>
    <row r="162" spans="2:13" ht="12.75">
      <c r="B162" s="10"/>
      <c r="H162" s="6">
        <v>0</v>
      </c>
      <c r="I162" s="25">
        <v>0</v>
      </c>
      <c r="M162" s="2">
        <v>510</v>
      </c>
    </row>
    <row r="163" spans="1:13" s="99" customFormat="1" ht="12.75">
      <c r="A163" s="14"/>
      <c r="B163" s="337">
        <v>30000</v>
      </c>
      <c r="C163" s="14"/>
      <c r="D163" s="14"/>
      <c r="E163" s="138" t="s">
        <v>124</v>
      </c>
      <c r="F163" s="21"/>
      <c r="G163" s="21"/>
      <c r="H163" s="97"/>
      <c r="I163" s="98">
        <v>58.8235294117647</v>
      </c>
      <c r="M163" s="2">
        <v>510</v>
      </c>
    </row>
    <row r="164" spans="8:13" ht="12.75">
      <c r="H164" s="6">
        <v>0</v>
      </c>
      <c r="I164" s="25">
        <v>0</v>
      </c>
      <c r="M164" s="2">
        <v>510</v>
      </c>
    </row>
    <row r="165" spans="8:13" ht="12.75">
      <c r="H165" s="6">
        <v>0</v>
      </c>
      <c r="I165" s="25">
        <v>0</v>
      </c>
      <c r="M165" s="2">
        <v>510</v>
      </c>
    </row>
    <row r="166" spans="1:13" s="99" customFormat="1" ht="12.75">
      <c r="A166" s="14"/>
      <c r="B166" s="317">
        <v>53700</v>
      </c>
      <c r="C166" s="14"/>
      <c r="D166" s="14"/>
      <c r="E166" s="14" t="s">
        <v>19</v>
      </c>
      <c r="F166" s="21"/>
      <c r="G166" s="21"/>
      <c r="H166" s="97">
        <v>0</v>
      </c>
      <c r="I166" s="98">
        <v>105.29411764705883</v>
      </c>
      <c r="M166" s="2">
        <v>510</v>
      </c>
    </row>
    <row r="167" spans="2:13" ht="12.75">
      <c r="B167" s="312"/>
      <c r="H167" s="6">
        <v>0</v>
      </c>
      <c r="I167" s="25">
        <v>0</v>
      </c>
      <c r="M167" s="2">
        <v>510</v>
      </c>
    </row>
    <row r="168" spans="1:13" s="99" customFormat="1" ht="12.75">
      <c r="A168" s="14"/>
      <c r="B168" s="317">
        <v>31600</v>
      </c>
      <c r="C168" s="14"/>
      <c r="D168" s="14"/>
      <c r="E168" s="14" t="s">
        <v>129</v>
      </c>
      <c r="F168" s="21"/>
      <c r="G168" s="21"/>
      <c r="H168" s="97">
        <v>0</v>
      </c>
      <c r="I168" s="98">
        <v>61.96078431372549</v>
      </c>
      <c r="M168" s="2">
        <v>510</v>
      </c>
    </row>
    <row r="169" spans="2:13" ht="12.75">
      <c r="B169" s="312"/>
      <c r="H169" s="6">
        <v>0</v>
      </c>
      <c r="I169" s="25">
        <v>0</v>
      </c>
      <c r="M169" s="2">
        <v>510</v>
      </c>
    </row>
    <row r="170" spans="1:13" ht="12.75">
      <c r="A170" s="112"/>
      <c r="B170" s="317">
        <v>625135</v>
      </c>
      <c r="C170" s="112" t="s">
        <v>121</v>
      </c>
      <c r="D170" s="112"/>
      <c r="E170" s="112"/>
      <c r="F170" s="123"/>
      <c r="G170" s="123"/>
      <c r="H170" s="140">
        <v>0</v>
      </c>
      <c r="I170" s="134">
        <v>1225.7549019607843</v>
      </c>
      <c r="J170" s="114"/>
      <c r="K170" s="114"/>
      <c r="L170" s="114"/>
      <c r="M170" s="2">
        <v>510</v>
      </c>
    </row>
    <row r="171" spans="8:13" ht="12.75">
      <c r="H171" s="6">
        <v>0</v>
      </c>
      <c r="I171" s="25">
        <v>0</v>
      </c>
      <c r="M171" s="2">
        <v>510</v>
      </c>
    </row>
    <row r="172" spans="8:13" ht="12.75">
      <c r="H172" s="6">
        <v>0</v>
      </c>
      <c r="I172" s="25">
        <v>0</v>
      </c>
      <c r="M172" s="2">
        <v>510</v>
      </c>
    </row>
    <row r="173" spans="8:13" ht="12.75">
      <c r="H173" s="6">
        <v>0</v>
      </c>
      <c r="I173" s="25">
        <v>0</v>
      </c>
      <c r="M173" s="2">
        <v>510</v>
      </c>
    </row>
    <row r="174" spans="2:13" ht="12.75">
      <c r="B174" s="9"/>
      <c r="H174" s="6">
        <v>0</v>
      </c>
      <c r="I174" s="25">
        <v>0</v>
      </c>
      <c r="M174" s="2">
        <v>510</v>
      </c>
    </row>
    <row r="175" spans="1:13" ht="13.5" thickBot="1">
      <c r="A175" s="76"/>
      <c r="B175" s="73">
        <v>3956455</v>
      </c>
      <c r="C175" s="76"/>
      <c r="D175" s="75" t="s">
        <v>139</v>
      </c>
      <c r="E175" s="128"/>
      <c r="F175" s="128"/>
      <c r="G175" s="147"/>
      <c r="H175" s="129"/>
      <c r="I175" s="130">
        <v>7757.754901960784</v>
      </c>
      <c r="J175" s="126"/>
      <c r="K175" s="126"/>
      <c r="L175" s="126"/>
      <c r="M175" s="2">
        <v>510</v>
      </c>
    </row>
    <row r="176" spans="2:13" ht="12.75">
      <c r="B176" s="35"/>
      <c r="C176" s="36"/>
      <c r="D176" s="15"/>
      <c r="E176" s="36"/>
      <c r="G176" s="34"/>
      <c r="H176" s="6">
        <v>0</v>
      </c>
      <c r="I176" s="25">
        <v>0</v>
      </c>
      <c r="M176" s="2">
        <v>510</v>
      </c>
    </row>
    <row r="177" spans="4:13" ht="12.75">
      <c r="D177" s="15"/>
      <c r="H177" s="6">
        <v>0</v>
      </c>
      <c r="I177" s="25">
        <v>0</v>
      </c>
      <c r="M177" s="2">
        <v>510</v>
      </c>
    </row>
    <row r="178" spans="1:13" s="91" customFormat="1" ht="12.75">
      <c r="A178" s="87"/>
      <c r="B178" s="345">
        <v>7000</v>
      </c>
      <c r="C178" s="87" t="s">
        <v>140</v>
      </c>
      <c r="D178" s="87"/>
      <c r="E178" s="87" t="s">
        <v>141</v>
      </c>
      <c r="F178" s="148"/>
      <c r="G178" s="107" t="s">
        <v>142</v>
      </c>
      <c r="H178" s="88"/>
      <c r="I178" s="108"/>
      <c r="M178" s="2">
        <v>510</v>
      </c>
    </row>
    <row r="179" spans="2:13" ht="12.75">
      <c r="B179" s="346"/>
      <c r="D179" s="15"/>
      <c r="H179" s="6">
        <v>0</v>
      </c>
      <c r="I179" s="25">
        <v>0</v>
      </c>
      <c r="M179" s="2">
        <v>510</v>
      </c>
    </row>
    <row r="180" spans="1:13" s="91" customFormat="1" ht="12.75">
      <c r="A180" s="87"/>
      <c r="B180" s="345">
        <v>8000</v>
      </c>
      <c r="C180" s="87" t="s">
        <v>140</v>
      </c>
      <c r="D180" s="87"/>
      <c r="E180" s="87" t="s">
        <v>144</v>
      </c>
      <c r="F180" s="148"/>
      <c r="G180" s="107" t="s">
        <v>142</v>
      </c>
      <c r="H180" s="88"/>
      <c r="I180" s="108"/>
      <c r="M180" s="2">
        <v>510</v>
      </c>
    </row>
    <row r="181" spans="2:13" ht="12.75">
      <c r="B181" s="346"/>
      <c r="D181" s="15"/>
      <c r="H181" s="6">
        <v>0</v>
      </c>
      <c r="I181" s="25">
        <v>0</v>
      </c>
      <c r="M181" s="2">
        <v>510</v>
      </c>
    </row>
    <row r="182" spans="4:13" ht="12.75">
      <c r="D182" s="15"/>
      <c r="H182" s="6">
        <v>0</v>
      </c>
      <c r="I182" s="25">
        <v>0</v>
      </c>
      <c r="M182" s="2">
        <v>510</v>
      </c>
    </row>
    <row r="183" spans="1:13" s="91" customFormat="1" ht="12.75">
      <c r="A183" s="87"/>
      <c r="B183" s="381">
        <v>691800</v>
      </c>
      <c r="C183" s="87" t="s">
        <v>140</v>
      </c>
      <c r="D183" s="87"/>
      <c r="E183" s="87" t="s">
        <v>145</v>
      </c>
      <c r="F183" s="148"/>
      <c r="G183" s="107" t="s">
        <v>142</v>
      </c>
      <c r="H183" s="88"/>
      <c r="I183" s="108"/>
      <c r="M183" s="2">
        <v>510</v>
      </c>
    </row>
    <row r="184" spans="2:13" ht="12.75">
      <c r="B184" s="382"/>
      <c r="D184" s="15"/>
      <c r="H184" s="6">
        <v>0</v>
      </c>
      <c r="I184" s="25">
        <v>0</v>
      </c>
      <c r="M184" s="2">
        <v>510</v>
      </c>
    </row>
    <row r="185" spans="1:13" s="42" customFormat="1" ht="12.75">
      <c r="A185" s="41"/>
      <c r="B185" s="383"/>
      <c r="C185" s="44"/>
      <c r="D185" s="37"/>
      <c r="E185" s="41"/>
      <c r="F185" s="38"/>
      <c r="G185" s="38"/>
      <c r="H185" s="6">
        <v>0</v>
      </c>
      <c r="I185" s="25">
        <v>0</v>
      </c>
      <c r="M185" s="2">
        <v>510</v>
      </c>
    </row>
    <row r="186" spans="1:13" s="99" customFormat="1" ht="12.75">
      <c r="A186" s="14"/>
      <c r="B186" s="384">
        <v>23000</v>
      </c>
      <c r="C186" s="14" t="s">
        <v>143</v>
      </c>
      <c r="D186" s="14"/>
      <c r="E186" s="14" t="s">
        <v>146</v>
      </c>
      <c r="F186" s="21"/>
      <c r="G186" s="21"/>
      <c r="H186" s="97">
        <v>0</v>
      </c>
      <c r="I186" s="98">
        <v>45.09803921568628</v>
      </c>
      <c r="M186" s="2">
        <v>510</v>
      </c>
    </row>
    <row r="187" spans="2:13" ht="12.75">
      <c r="B187" s="382"/>
      <c r="D187" s="15"/>
      <c r="H187" s="6">
        <v>0</v>
      </c>
      <c r="I187" s="25">
        <v>0</v>
      </c>
      <c r="M187" s="2">
        <v>510</v>
      </c>
    </row>
    <row r="188" spans="1:13" s="99" customFormat="1" ht="12.75">
      <c r="A188" s="14"/>
      <c r="B188" s="384">
        <v>668800</v>
      </c>
      <c r="C188" s="14" t="s">
        <v>173</v>
      </c>
      <c r="D188" s="14"/>
      <c r="E188" s="14"/>
      <c r="F188" s="21"/>
      <c r="G188" s="21"/>
      <c r="H188" s="97">
        <v>0</v>
      </c>
      <c r="I188" s="98">
        <v>1311.3725490196077</v>
      </c>
      <c r="M188" s="2">
        <v>510</v>
      </c>
    </row>
    <row r="189" spans="2:13" ht="12.75">
      <c r="B189" s="32"/>
      <c r="C189" s="15"/>
      <c r="D189" s="15"/>
      <c r="E189" s="15"/>
      <c r="G189" s="33"/>
      <c r="H189" s="6">
        <v>0</v>
      </c>
      <c r="I189" s="25">
        <v>0</v>
      </c>
      <c r="M189" s="2">
        <v>510</v>
      </c>
    </row>
    <row r="190" spans="2:13" ht="12.75">
      <c r="B190" s="32"/>
      <c r="C190" s="15"/>
      <c r="D190" s="15"/>
      <c r="E190" s="15"/>
      <c r="G190" s="33"/>
      <c r="H190" s="6">
        <v>0</v>
      </c>
      <c r="I190" s="25">
        <v>0</v>
      </c>
      <c r="M190" s="2">
        <v>510</v>
      </c>
    </row>
    <row r="191" spans="4:13" ht="12.75">
      <c r="D191" s="15"/>
      <c r="H191" s="6">
        <v>0</v>
      </c>
      <c r="I191" s="25">
        <v>0</v>
      </c>
      <c r="M191" s="2">
        <v>510</v>
      </c>
    </row>
    <row r="192" spans="8:13" ht="12.75">
      <c r="H192" s="6">
        <v>0</v>
      </c>
      <c r="I192" s="25">
        <v>0</v>
      </c>
      <c r="M192" s="2">
        <v>510</v>
      </c>
    </row>
    <row r="193" spans="1:13" s="91" customFormat="1" ht="12.75">
      <c r="A193" s="87"/>
      <c r="B193" s="343">
        <v>199300</v>
      </c>
      <c r="C193" s="87" t="s">
        <v>140</v>
      </c>
      <c r="D193" s="87"/>
      <c r="E193" s="87" t="s">
        <v>147</v>
      </c>
      <c r="F193" s="148"/>
      <c r="G193" s="107" t="s">
        <v>165</v>
      </c>
      <c r="H193" s="88"/>
      <c r="I193" s="108"/>
      <c r="M193" s="2">
        <v>510</v>
      </c>
    </row>
    <row r="194" spans="2:13" ht="12.75">
      <c r="B194" s="127"/>
      <c r="H194" s="6">
        <v>0</v>
      </c>
      <c r="I194" s="25">
        <v>0</v>
      </c>
      <c r="M194" s="2">
        <v>510</v>
      </c>
    </row>
    <row r="195" spans="1:13" s="99" customFormat="1" ht="12.75">
      <c r="A195" s="14"/>
      <c r="B195" s="344">
        <v>12500</v>
      </c>
      <c r="C195" s="14" t="s">
        <v>143</v>
      </c>
      <c r="D195" s="14"/>
      <c r="E195" s="14" t="s">
        <v>170</v>
      </c>
      <c r="F195" s="21"/>
      <c r="G195" s="21"/>
      <c r="H195" s="97">
        <v>0</v>
      </c>
      <c r="I195" s="98">
        <v>24.50980392156863</v>
      </c>
      <c r="M195" s="2">
        <v>510</v>
      </c>
    </row>
    <row r="196" spans="2:13" ht="12.75">
      <c r="B196" s="127"/>
      <c r="H196" s="6">
        <v>0</v>
      </c>
      <c r="I196" s="25">
        <v>0</v>
      </c>
      <c r="M196" s="2">
        <v>510</v>
      </c>
    </row>
    <row r="197" spans="1:13" s="99" customFormat="1" ht="12.75">
      <c r="A197" s="14"/>
      <c r="B197" s="344">
        <v>145800</v>
      </c>
      <c r="C197" s="14" t="s">
        <v>148</v>
      </c>
      <c r="D197" s="14"/>
      <c r="E197" s="14"/>
      <c r="F197" s="21"/>
      <c r="G197" s="21"/>
      <c r="H197" s="97">
        <v>0</v>
      </c>
      <c r="I197" s="98">
        <v>285.88235294117646</v>
      </c>
      <c r="M197" s="2">
        <v>510</v>
      </c>
    </row>
    <row r="198" spans="2:13" ht="12.75">
      <c r="B198" s="127"/>
      <c r="H198" s="6">
        <v>0</v>
      </c>
      <c r="I198" s="25">
        <v>0</v>
      </c>
      <c r="M198" s="2">
        <v>510</v>
      </c>
    </row>
    <row r="199" spans="1:13" s="99" customFormat="1" ht="12.75">
      <c r="A199" s="14"/>
      <c r="B199" s="344">
        <v>41000</v>
      </c>
      <c r="C199" s="14" t="s">
        <v>30</v>
      </c>
      <c r="D199" s="14"/>
      <c r="E199" s="14"/>
      <c r="F199" s="21"/>
      <c r="G199" s="21"/>
      <c r="H199" s="97"/>
      <c r="I199" s="98"/>
      <c r="M199" s="2">
        <v>510</v>
      </c>
    </row>
    <row r="200" spans="2:13" ht="12.75">
      <c r="B200" s="7"/>
      <c r="H200" s="6">
        <v>0</v>
      </c>
      <c r="I200" s="25">
        <v>0</v>
      </c>
      <c r="M200" s="2">
        <v>510</v>
      </c>
    </row>
    <row r="201" spans="8:13" ht="12.75">
      <c r="H201" s="6">
        <v>0</v>
      </c>
      <c r="I201" s="25">
        <v>0</v>
      </c>
      <c r="M201" s="2">
        <v>510</v>
      </c>
    </row>
    <row r="202" spans="8:13" ht="12.75">
      <c r="H202" s="6">
        <v>0</v>
      </c>
      <c r="I202" s="25">
        <v>0</v>
      </c>
      <c r="M202" s="2">
        <v>510</v>
      </c>
    </row>
    <row r="203" spans="8:13" ht="12.75">
      <c r="H203" s="6">
        <v>0</v>
      </c>
      <c r="I203" s="25">
        <v>0</v>
      </c>
      <c r="M203" s="2">
        <v>510</v>
      </c>
    </row>
    <row r="204" spans="1:13" s="91" customFormat="1" ht="12.75">
      <c r="A204" s="87"/>
      <c r="B204" s="347">
        <v>898900</v>
      </c>
      <c r="C204" s="87" t="s">
        <v>140</v>
      </c>
      <c r="D204" s="87"/>
      <c r="E204" s="87" t="s">
        <v>149</v>
      </c>
      <c r="F204" s="148"/>
      <c r="G204" s="107" t="s">
        <v>142</v>
      </c>
      <c r="H204" s="88"/>
      <c r="I204" s="108"/>
      <c r="M204" s="2">
        <v>510</v>
      </c>
    </row>
    <row r="205" spans="2:13" ht="12.75">
      <c r="B205" s="348"/>
      <c r="D205" s="15"/>
      <c r="H205" s="6">
        <v>0</v>
      </c>
      <c r="I205" s="25">
        <v>0</v>
      </c>
      <c r="M205" s="2">
        <v>510</v>
      </c>
    </row>
    <row r="206" spans="1:13" s="122" customFormat="1" ht="12.75">
      <c r="A206" s="106"/>
      <c r="B206" s="349">
        <v>117000</v>
      </c>
      <c r="C206" s="106" t="s">
        <v>143</v>
      </c>
      <c r="D206" s="106"/>
      <c r="E206" s="106" t="s">
        <v>167</v>
      </c>
      <c r="F206" s="118"/>
      <c r="G206" s="118"/>
      <c r="H206" s="101">
        <v>0</v>
      </c>
      <c r="I206" s="141">
        <v>229.41176470588235</v>
      </c>
      <c r="M206" s="2">
        <v>510</v>
      </c>
    </row>
    <row r="207" spans="1:13" s="110" customFormat="1" ht="12.75">
      <c r="A207" s="36"/>
      <c r="B207" s="190"/>
      <c r="C207" s="36"/>
      <c r="D207" s="36"/>
      <c r="E207" s="36"/>
      <c r="F207" s="34"/>
      <c r="G207" s="34"/>
      <c r="H207" s="40">
        <v>0</v>
      </c>
      <c r="I207" s="83">
        <v>0</v>
      </c>
      <c r="M207" s="2">
        <v>510</v>
      </c>
    </row>
    <row r="208" spans="1:13" s="114" customFormat="1" ht="12.75">
      <c r="A208" s="14"/>
      <c r="B208" s="350">
        <v>5000</v>
      </c>
      <c r="C208" s="112" t="s">
        <v>0</v>
      </c>
      <c r="D208" s="14"/>
      <c r="E208" s="14"/>
      <c r="F208" s="113"/>
      <c r="G208" s="21"/>
      <c r="H208" s="90"/>
      <c r="I208" s="134"/>
      <c r="J208" s="99"/>
      <c r="L208" s="99"/>
      <c r="M208" s="2">
        <v>510</v>
      </c>
    </row>
    <row r="209" spans="1:13" s="110" customFormat="1" ht="12.75">
      <c r="A209" s="1"/>
      <c r="B209" s="348"/>
      <c r="C209" s="80"/>
      <c r="D209" s="15"/>
      <c r="E209" s="1"/>
      <c r="F209" s="105"/>
      <c r="G209" s="30"/>
      <c r="H209" s="40"/>
      <c r="I209" s="83"/>
      <c r="J209"/>
      <c r="K209" s="85"/>
      <c r="L209"/>
      <c r="M209" s="2">
        <v>510</v>
      </c>
    </row>
    <row r="210" spans="1:13" s="122" customFormat="1" ht="12.75">
      <c r="A210" s="106"/>
      <c r="B210" s="349">
        <v>97500</v>
      </c>
      <c r="C210" s="106" t="s">
        <v>163</v>
      </c>
      <c r="D210" s="106"/>
      <c r="E210" s="106"/>
      <c r="F210" s="118"/>
      <c r="G210" s="118"/>
      <c r="H210" s="101">
        <v>0</v>
      </c>
      <c r="I210" s="141">
        <v>191.1764705882353</v>
      </c>
      <c r="M210" s="2">
        <v>510</v>
      </c>
    </row>
    <row r="211" spans="1:13" s="110" customFormat="1" ht="12.75">
      <c r="A211" s="36"/>
      <c r="B211" s="190"/>
      <c r="C211" s="36"/>
      <c r="D211" s="36"/>
      <c r="E211" s="36"/>
      <c r="F211" s="34"/>
      <c r="G211" s="34"/>
      <c r="H211" s="40">
        <v>0</v>
      </c>
      <c r="I211" s="83">
        <v>0</v>
      </c>
      <c r="M211" s="2">
        <v>510</v>
      </c>
    </row>
    <row r="212" spans="1:13" s="122" customFormat="1" ht="12.75">
      <c r="A212" s="106"/>
      <c r="B212" s="349">
        <v>64500</v>
      </c>
      <c r="C212" s="106"/>
      <c r="D212" s="106"/>
      <c r="E212" s="106" t="s">
        <v>29</v>
      </c>
      <c r="F212" s="118"/>
      <c r="G212" s="118"/>
      <c r="H212" s="101">
        <v>0</v>
      </c>
      <c r="I212" s="141">
        <v>126.47058823529412</v>
      </c>
      <c r="M212" s="2">
        <v>510</v>
      </c>
    </row>
    <row r="213" spans="1:13" s="110" customFormat="1" ht="12.75">
      <c r="A213" s="36"/>
      <c r="B213" s="190"/>
      <c r="C213" s="36"/>
      <c r="D213" s="36"/>
      <c r="E213" s="36"/>
      <c r="F213" s="34"/>
      <c r="G213" s="34"/>
      <c r="H213" s="40">
        <v>0</v>
      </c>
      <c r="I213" s="83">
        <v>0</v>
      </c>
      <c r="M213" s="2">
        <v>510</v>
      </c>
    </row>
    <row r="214" spans="1:13" s="122" customFormat="1" ht="12.75">
      <c r="A214" s="106"/>
      <c r="B214" s="349">
        <v>269000</v>
      </c>
      <c r="C214" s="106" t="s">
        <v>30</v>
      </c>
      <c r="D214" s="106"/>
      <c r="E214" s="106"/>
      <c r="F214" s="118"/>
      <c r="G214" s="118"/>
      <c r="H214" s="101">
        <v>0</v>
      </c>
      <c r="I214" s="141">
        <v>527.4509803921569</v>
      </c>
      <c r="M214" s="2">
        <v>510</v>
      </c>
    </row>
    <row r="215" spans="1:13" s="110" customFormat="1" ht="12.75">
      <c r="A215" s="36"/>
      <c r="B215" s="190"/>
      <c r="C215" s="36"/>
      <c r="D215" s="36"/>
      <c r="E215" s="36"/>
      <c r="F215" s="34"/>
      <c r="G215" s="34"/>
      <c r="H215" s="40">
        <v>0</v>
      </c>
      <c r="I215" s="83">
        <v>0</v>
      </c>
      <c r="M215" s="2">
        <v>510</v>
      </c>
    </row>
    <row r="216" spans="1:13" s="122" customFormat="1" ht="12.75">
      <c r="A216" s="106"/>
      <c r="B216" s="349">
        <v>63000</v>
      </c>
      <c r="C216" s="106" t="s">
        <v>31</v>
      </c>
      <c r="D216" s="106"/>
      <c r="E216" s="106"/>
      <c r="F216" s="118"/>
      <c r="G216" s="118"/>
      <c r="H216" s="101">
        <v>0</v>
      </c>
      <c r="I216" s="141">
        <v>123.52941176470588</v>
      </c>
      <c r="M216" s="2">
        <v>510</v>
      </c>
    </row>
    <row r="217" spans="1:13" s="110" customFormat="1" ht="12.75">
      <c r="A217" s="36"/>
      <c r="B217" s="190"/>
      <c r="C217" s="36"/>
      <c r="D217" s="36"/>
      <c r="E217" s="36"/>
      <c r="F217" s="34"/>
      <c r="G217" s="34"/>
      <c r="H217" s="40">
        <v>0</v>
      </c>
      <c r="I217" s="83">
        <v>0</v>
      </c>
      <c r="M217" s="2">
        <v>510</v>
      </c>
    </row>
    <row r="218" spans="1:13" s="122" customFormat="1" ht="12.75">
      <c r="A218" s="106"/>
      <c r="B218" s="349">
        <v>900</v>
      </c>
      <c r="C218" s="106"/>
      <c r="D218" s="106"/>
      <c r="E218" s="106" t="s">
        <v>19</v>
      </c>
      <c r="F218" s="118"/>
      <c r="G218" s="118"/>
      <c r="H218" s="101">
        <v>0</v>
      </c>
      <c r="I218" s="141">
        <v>1.7647058823529411</v>
      </c>
      <c r="M218" s="2">
        <v>510</v>
      </c>
    </row>
    <row r="219" spans="1:13" s="110" customFormat="1" ht="12.75">
      <c r="A219" s="36"/>
      <c r="B219" s="190"/>
      <c r="C219" s="36"/>
      <c r="D219" s="36"/>
      <c r="E219" s="36"/>
      <c r="F219" s="34"/>
      <c r="G219" s="34"/>
      <c r="H219" s="40">
        <v>0</v>
      </c>
      <c r="I219" s="83">
        <v>0</v>
      </c>
      <c r="M219" s="2">
        <v>510</v>
      </c>
    </row>
    <row r="220" spans="1:13" s="122" customFormat="1" ht="12.75">
      <c r="A220" s="106"/>
      <c r="B220" s="349">
        <v>2000</v>
      </c>
      <c r="C220" s="106" t="s">
        <v>32</v>
      </c>
      <c r="D220" s="106"/>
      <c r="E220" s="106"/>
      <c r="F220" s="118"/>
      <c r="G220" s="118"/>
      <c r="H220" s="101">
        <v>0</v>
      </c>
      <c r="I220" s="141">
        <v>3.9215686274509802</v>
      </c>
      <c r="M220" s="2">
        <v>510</v>
      </c>
    </row>
    <row r="221" spans="1:13" s="85" customFormat="1" ht="12.75">
      <c r="A221" s="80"/>
      <c r="B221" s="190"/>
      <c r="C221" s="80"/>
      <c r="D221" s="80"/>
      <c r="E221" s="80"/>
      <c r="F221" s="105"/>
      <c r="G221" s="105"/>
      <c r="H221" s="40">
        <v>0</v>
      </c>
      <c r="I221" s="83">
        <v>0</v>
      </c>
      <c r="M221" s="2">
        <v>510</v>
      </c>
    </row>
    <row r="222" spans="1:13" s="122" customFormat="1" ht="12.75">
      <c r="A222" s="106"/>
      <c r="B222" s="349">
        <v>100000</v>
      </c>
      <c r="C222" s="106" t="s">
        <v>120</v>
      </c>
      <c r="D222" s="106"/>
      <c r="E222" s="106"/>
      <c r="F222" s="118"/>
      <c r="G222" s="118"/>
      <c r="H222" s="101">
        <v>0</v>
      </c>
      <c r="I222" s="141">
        <v>196.07843137254903</v>
      </c>
      <c r="M222" s="2">
        <v>510</v>
      </c>
    </row>
    <row r="223" spans="2:13" ht="12.75">
      <c r="B223" s="348"/>
      <c r="H223" s="6">
        <v>0</v>
      </c>
      <c r="I223" s="25">
        <v>0</v>
      </c>
      <c r="M223" s="2">
        <v>510</v>
      </c>
    </row>
    <row r="224" spans="1:13" s="99" customFormat="1" ht="12.75">
      <c r="A224" s="14"/>
      <c r="B224" s="350">
        <v>180000</v>
      </c>
      <c r="C224" s="14"/>
      <c r="D224" s="14"/>
      <c r="E224" s="14" t="s">
        <v>112</v>
      </c>
      <c r="F224" s="21"/>
      <c r="G224" s="21"/>
      <c r="H224" s="97">
        <v>0</v>
      </c>
      <c r="I224" s="98">
        <v>352.94117647058823</v>
      </c>
      <c r="M224" s="2">
        <v>510</v>
      </c>
    </row>
    <row r="225" spans="8:13" ht="12.75">
      <c r="H225" s="6">
        <v>0</v>
      </c>
      <c r="I225" s="25">
        <v>0</v>
      </c>
      <c r="M225" s="2">
        <v>510</v>
      </c>
    </row>
    <row r="226" spans="8:13" ht="12.75">
      <c r="H226" s="6">
        <v>0</v>
      </c>
      <c r="I226" s="25">
        <v>0</v>
      </c>
      <c r="M226" s="2">
        <v>510</v>
      </c>
    </row>
    <row r="227" spans="8:13" ht="12.75">
      <c r="H227" s="6">
        <v>0</v>
      </c>
      <c r="I227" s="25">
        <v>0</v>
      </c>
      <c r="M227" s="2">
        <v>510</v>
      </c>
    </row>
    <row r="228" spans="8:13" ht="12.75">
      <c r="H228" s="6">
        <v>0</v>
      </c>
      <c r="I228" s="25">
        <v>0</v>
      </c>
      <c r="M228" s="2">
        <v>510</v>
      </c>
    </row>
    <row r="229" spans="1:13" s="91" customFormat="1" ht="12.75">
      <c r="A229" s="87"/>
      <c r="B229" s="343">
        <v>280735</v>
      </c>
      <c r="C229" s="87" t="s">
        <v>168</v>
      </c>
      <c r="D229" s="87"/>
      <c r="E229" s="87" t="s">
        <v>151</v>
      </c>
      <c r="F229" s="148"/>
      <c r="G229" s="107"/>
      <c r="H229" s="88"/>
      <c r="I229" s="108"/>
      <c r="M229" s="2">
        <v>510</v>
      </c>
    </row>
    <row r="230" spans="2:13" ht="12.75">
      <c r="B230" s="127"/>
      <c r="H230" s="6">
        <v>0</v>
      </c>
      <c r="I230" s="25">
        <v>0</v>
      </c>
      <c r="M230" s="2">
        <v>510</v>
      </c>
    </row>
    <row r="231" spans="1:13" s="99" customFormat="1" ht="12.75">
      <c r="A231" s="14"/>
      <c r="B231" s="344">
        <v>21614</v>
      </c>
      <c r="C231" s="14" t="s">
        <v>150</v>
      </c>
      <c r="D231" s="14"/>
      <c r="E231" s="14"/>
      <c r="F231" s="21"/>
      <c r="G231" s="21"/>
      <c r="H231" s="97">
        <v>0</v>
      </c>
      <c r="I231" s="98">
        <v>42.38039215686275</v>
      </c>
      <c r="M231" s="2">
        <v>510</v>
      </c>
    </row>
    <row r="232" spans="2:13" ht="12.75">
      <c r="B232" s="127"/>
      <c r="H232" s="6">
        <v>0</v>
      </c>
      <c r="I232" s="25">
        <v>0</v>
      </c>
      <c r="M232" s="2">
        <v>510</v>
      </c>
    </row>
    <row r="233" spans="1:13" s="99" customFormat="1" ht="12.75">
      <c r="A233" s="14"/>
      <c r="B233" s="344">
        <v>24437</v>
      </c>
      <c r="C233" s="14" t="s">
        <v>28</v>
      </c>
      <c r="D233" s="14"/>
      <c r="E233" s="14"/>
      <c r="F233" s="21"/>
      <c r="G233" s="21"/>
      <c r="H233" s="97">
        <v>0</v>
      </c>
      <c r="I233" s="98">
        <v>47.9156862745098</v>
      </c>
      <c r="M233" s="2">
        <v>510</v>
      </c>
    </row>
    <row r="234" spans="2:13" ht="12.75">
      <c r="B234" s="127"/>
      <c r="H234" s="6">
        <v>0</v>
      </c>
      <c r="I234" s="25">
        <v>0</v>
      </c>
      <c r="M234" s="2">
        <v>510</v>
      </c>
    </row>
    <row r="235" spans="1:13" s="99" customFormat="1" ht="12.75">
      <c r="A235" s="14"/>
      <c r="B235" s="344">
        <v>196000</v>
      </c>
      <c r="C235" s="14" t="s">
        <v>30</v>
      </c>
      <c r="D235" s="14"/>
      <c r="E235" s="14"/>
      <c r="F235" s="21"/>
      <c r="G235" s="21"/>
      <c r="H235" s="97">
        <v>0</v>
      </c>
      <c r="I235" s="98">
        <v>384.3137254901961</v>
      </c>
      <c r="M235" s="2">
        <v>510</v>
      </c>
    </row>
    <row r="236" spans="2:13" ht="12.75">
      <c r="B236" s="127"/>
      <c r="H236" s="6">
        <v>0</v>
      </c>
      <c r="I236" s="25">
        <v>0</v>
      </c>
      <c r="M236" s="2">
        <v>510</v>
      </c>
    </row>
    <row r="237" spans="1:13" s="99" customFormat="1" ht="12.75">
      <c r="A237" s="14"/>
      <c r="B237" s="344">
        <v>20992</v>
      </c>
      <c r="C237" s="14" t="s">
        <v>31</v>
      </c>
      <c r="D237" s="14"/>
      <c r="E237" s="14"/>
      <c r="F237" s="21"/>
      <c r="G237" s="21"/>
      <c r="H237" s="97">
        <v>0</v>
      </c>
      <c r="I237" s="98">
        <v>41.16078431372549</v>
      </c>
      <c r="M237" s="2">
        <v>510</v>
      </c>
    </row>
    <row r="238" spans="2:13" ht="12.75">
      <c r="B238" s="127"/>
      <c r="H238" s="6">
        <v>0</v>
      </c>
      <c r="I238" s="25">
        <v>0</v>
      </c>
      <c r="M238" s="2">
        <v>510</v>
      </c>
    </row>
    <row r="239" spans="1:13" s="99" customFormat="1" ht="12.75">
      <c r="A239" s="14"/>
      <c r="B239" s="344">
        <v>17692</v>
      </c>
      <c r="C239" s="14" t="s">
        <v>19</v>
      </c>
      <c r="D239" s="14"/>
      <c r="E239" s="14"/>
      <c r="F239" s="21"/>
      <c r="G239" s="21"/>
      <c r="H239" s="97">
        <v>0</v>
      </c>
      <c r="I239" s="98">
        <v>34.69019607843137</v>
      </c>
      <c r="M239" s="2">
        <v>510</v>
      </c>
    </row>
    <row r="240" spans="8:13" ht="12.75">
      <c r="H240" s="6">
        <v>0</v>
      </c>
      <c r="I240" s="25">
        <v>0</v>
      </c>
      <c r="M240" s="2">
        <v>510</v>
      </c>
    </row>
    <row r="241" spans="8:13" ht="12.75">
      <c r="H241" s="6">
        <v>0</v>
      </c>
      <c r="I241" s="25">
        <v>0</v>
      </c>
      <c r="M241" s="2">
        <v>510</v>
      </c>
    </row>
    <row r="242" spans="8:13" ht="12.75">
      <c r="H242" s="6">
        <v>0</v>
      </c>
      <c r="I242" s="25">
        <v>0</v>
      </c>
      <c r="M242" s="2">
        <v>510</v>
      </c>
    </row>
    <row r="243" spans="8:13" ht="12.75">
      <c r="H243" s="6">
        <v>0</v>
      </c>
      <c r="I243" s="25">
        <v>0</v>
      </c>
      <c r="M243" s="2">
        <v>510</v>
      </c>
    </row>
    <row r="244" spans="1:13" s="91" customFormat="1" ht="12.75">
      <c r="A244" s="87"/>
      <c r="B244" s="88">
        <v>1133850</v>
      </c>
      <c r="C244" s="87" t="s">
        <v>140</v>
      </c>
      <c r="D244" s="87"/>
      <c r="E244" s="87" t="s">
        <v>153</v>
      </c>
      <c r="F244" s="148"/>
      <c r="G244" s="107" t="s">
        <v>142</v>
      </c>
      <c r="H244" s="88"/>
      <c r="I244" s="108"/>
      <c r="M244" s="2">
        <v>510</v>
      </c>
    </row>
    <row r="245" spans="8:13" ht="12.75">
      <c r="H245" s="6">
        <v>0</v>
      </c>
      <c r="I245" s="25">
        <v>0</v>
      </c>
      <c r="M245" s="2">
        <v>510</v>
      </c>
    </row>
    <row r="246" spans="8:13" ht="12.75">
      <c r="H246" s="6">
        <v>0</v>
      </c>
      <c r="I246" s="25">
        <v>0</v>
      </c>
      <c r="M246" s="2">
        <v>510</v>
      </c>
    </row>
    <row r="247" spans="1:13" s="99" customFormat="1" ht="12.75">
      <c r="A247" s="14"/>
      <c r="B247" s="366">
        <v>62500</v>
      </c>
      <c r="C247" s="14" t="s">
        <v>150</v>
      </c>
      <c r="D247" s="14"/>
      <c r="E247" s="14"/>
      <c r="F247" s="21"/>
      <c r="G247" s="21"/>
      <c r="H247" s="97">
        <v>0</v>
      </c>
      <c r="I247" s="98">
        <v>122.54901960784314</v>
      </c>
      <c r="M247" s="2">
        <v>510</v>
      </c>
    </row>
    <row r="248" spans="2:13" ht="12.75">
      <c r="B248" s="365"/>
      <c r="H248" s="6">
        <v>0</v>
      </c>
      <c r="I248" s="25">
        <v>0</v>
      </c>
      <c r="M248" s="2">
        <v>510</v>
      </c>
    </row>
    <row r="249" spans="1:13" ht="12.75">
      <c r="A249" s="14"/>
      <c r="B249" s="366">
        <v>653600</v>
      </c>
      <c r="C249" s="14" t="s">
        <v>152</v>
      </c>
      <c r="D249" s="14"/>
      <c r="E249" s="14"/>
      <c r="F249" s="21"/>
      <c r="G249" s="21"/>
      <c r="H249" s="97">
        <v>0</v>
      </c>
      <c r="I249" s="98">
        <v>1281.5686274509803</v>
      </c>
      <c r="J249" s="99"/>
      <c r="K249" s="99"/>
      <c r="L249" s="99"/>
      <c r="M249" s="2">
        <v>510</v>
      </c>
    </row>
    <row r="250" spans="2:13" ht="12.75">
      <c r="B250" s="365"/>
      <c r="G250" s="30" t="s">
        <v>98</v>
      </c>
      <c r="H250" s="6">
        <v>0</v>
      </c>
      <c r="I250" s="25">
        <v>0</v>
      </c>
      <c r="M250" s="2">
        <v>510</v>
      </c>
    </row>
    <row r="251" spans="1:13" s="99" customFormat="1" ht="12.75">
      <c r="A251" s="14"/>
      <c r="B251" s="366">
        <v>5000</v>
      </c>
      <c r="C251" s="14" t="s">
        <v>28</v>
      </c>
      <c r="D251" s="14"/>
      <c r="E251" s="14"/>
      <c r="F251" s="21"/>
      <c r="G251" s="21"/>
      <c r="H251" s="97">
        <v>0</v>
      </c>
      <c r="I251" s="98">
        <v>9.803921568627452</v>
      </c>
      <c r="M251" s="2">
        <v>510</v>
      </c>
    </row>
    <row r="252" spans="2:13" ht="12.75">
      <c r="B252" s="365"/>
      <c r="H252" s="6">
        <v>0</v>
      </c>
      <c r="I252" s="25">
        <v>0</v>
      </c>
      <c r="M252" s="2">
        <v>510</v>
      </c>
    </row>
    <row r="253" spans="1:13" s="99" customFormat="1" ht="12.75">
      <c r="A253" s="14"/>
      <c r="B253" s="366">
        <v>262000</v>
      </c>
      <c r="C253" s="14" t="s">
        <v>30</v>
      </c>
      <c r="D253" s="14"/>
      <c r="E253" s="14"/>
      <c r="F253" s="21"/>
      <c r="G253" s="21"/>
      <c r="H253" s="97">
        <v>0</v>
      </c>
      <c r="I253" s="98">
        <v>513.7254901960785</v>
      </c>
      <c r="M253" s="2">
        <v>510</v>
      </c>
    </row>
    <row r="254" spans="2:13" ht="12.75">
      <c r="B254" s="365"/>
      <c r="H254" s="6">
        <v>0</v>
      </c>
      <c r="I254" s="25">
        <v>0</v>
      </c>
      <c r="M254" s="2">
        <v>510</v>
      </c>
    </row>
    <row r="255" spans="1:13" s="99" customFormat="1" ht="12.75">
      <c r="A255" s="14"/>
      <c r="B255" s="367">
        <v>126000</v>
      </c>
      <c r="C255" s="14" t="s">
        <v>31</v>
      </c>
      <c r="D255" s="14"/>
      <c r="E255" s="14"/>
      <c r="F255" s="21"/>
      <c r="G255" s="21"/>
      <c r="H255" s="97">
        <v>0</v>
      </c>
      <c r="I255" s="98">
        <v>247.05882352941177</v>
      </c>
      <c r="M255" s="2">
        <v>510</v>
      </c>
    </row>
    <row r="256" spans="1:13" s="18" customFormat="1" ht="12.75">
      <c r="A256" s="15"/>
      <c r="B256" s="368"/>
      <c r="C256" s="15"/>
      <c r="D256" s="15"/>
      <c r="E256" s="15"/>
      <c r="F256" s="33"/>
      <c r="G256" s="33"/>
      <c r="H256" s="6">
        <v>0</v>
      </c>
      <c r="I256" s="25">
        <v>0</v>
      </c>
      <c r="M256" s="2">
        <v>510</v>
      </c>
    </row>
    <row r="257" spans="1:13" s="99" customFormat="1" ht="12.75">
      <c r="A257" s="14"/>
      <c r="B257" s="366">
        <v>100</v>
      </c>
      <c r="C257" s="14" t="s">
        <v>154</v>
      </c>
      <c r="D257" s="14"/>
      <c r="E257" s="14"/>
      <c r="F257" s="21"/>
      <c r="G257" s="21"/>
      <c r="H257" s="97">
        <v>0</v>
      </c>
      <c r="I257" s="98">
        <v>0.19607843137254902</v>
      </c>
      <c r="M257" s="2">
        <v>510</v>
      </c>
    </row>
    <row r="258" spans="8:13" ht="12.75">
      <c r="H258" s="6">
        <v>0</v>
      </c>
      <c r="I258" s="25">
        <v>0</v>
      </c>
      <c r="M258" s="2">
        <v>510</v>
      </c>
    </row>
    <row r="259" spans="1:13" s="99" customFormat="1" ht="12.75">
      <c r="A259" s="14"/>
      <c r="B259" s="271">
        <v>10000</v>
      </c>
      <c r="C259" s="14" t="s">
        <v>155</v>
      </c>
      <c r="D259" s="14"/>
      <c r="E259" s="14"/>
      <c r="F259" s="21"/>
      <c r="G259" s="21"/>
      <c r="H259" s="97">
        <v>0</v>
      </c>
      <c r="I259" s="98">
        <v>19.607843137254903</v>
      </c>
      <c r="M259" s="2">
        <v>510</v>
      </c>
    </row>
    <row r="260" spans="2:13" ht="12.75">
      <c r="B260" s="264"/>
      <c r="H260" s="6">
        <v>0</v>
      </c>
      <c r="I260" s="25">
        <v>0</v>
      </c>
      <c r="M260" s="2">
        <v>510</v>
      </c>
    </row>
    <row r="261" spans="1:13" s="99" customFormat="1" ht="12.75">
      <c r="A261" s="14"/>
      <c r="B261" s="271">
        <v>8000</v>
      </c>
      <c r="C261" s="14" t="s">
        <v>174</v>
      </c>
      <c r="D261" s="14"/>
      <c r="E261" s="14"/>
      <c r="F261" s="21"/>
      <c r="G261" s="21"/>
      <c r="H261" s="97">
        <v>0</v>
      </c>
      <c r="I261" s="98">
        <v>15.686274509803921</v>
      </c>
      <c r="M261" s="2">
        <v>510</v>
      </c>
    </row>
    <row r="262" spans="2:13" ht="12.75">
      <c r="B262" s="264"/>
      <c r="H262" s="6">
        <v>0</v>
      </c>
      <c r="I262" s="25">
        <v>0</v>
      </c>
      <c r="M262" s="2">
        <v>510</v>
      </c>
    </row>
    <row r="263" spans="1:13" s="99" customFormat="1" ht="12.75">
      <c r="A263" s="14"/>
      <c r="B263" s="271">
        <v>6650</v>
      </c>
      <c r="C263" s="14" t="s">
        <v>156</v>
      </c>
      <c r="D263" s="14"/>
      <c r="E263" s="14"/>
      <c r="F263" s="21"/>
      <c r="G263" s="21"/>
      <c r="H263" s="97">
        <v>0</v>
      </c>
      <c r="I263" s="98">
        <v>13.03921568627451</v>
      </c>
      <c r="M263" s="2">
        <v>510</v>
      </c>
    </row>
    <row r="264" spans="9:13" ht="12.75">
      <c r="I264" s="25">
        <v>0</v>
      </c>
      <c r="M264" s="2">
        <v>510</v>
      </c>
    </row>
    <row r="265" spans="8:13" ht="12.75">
      <c r="H265" s="6">
        <v>0</v>
      </c>
      <c r="I265" s="25">
        <v>0</v>
      </c>
      <c r="M265" s="2">
        <v>510</v>
      </c>
    </row>
    <row r="266" spans="8:13" ht="12.75">
      <c r="H266" s="6">
        <v>0</v>
      </c>
      <c r="I266" s="25">
        <v>0</v>
      </c>
      <c r="M266" s="2">
        <v>510</v>
      </c>
    </row>
    <row r="267" spans="8:13" ht="12.75">
      <c r="H267" s="6">
        <v>0</v>
      </c>
      <c r="I267" s="25">
        <v>0</v>
      </c>
      <c r="M267" s="2">
        <v>510</v>
      </c>
    </row>
    <row r="268" spans="1:13" s="99" customFormat="1" ht="12.75">
      <c r="A268" s="87"/>
      <c r="B268" s="88">
        <v>427870</v>
      </c>
      <c r="C268" s="87" t="s">
        <v>140</v>
      </c>
      <c r="D268" s="87"/>
      <c r="E268" s="87" t="s">
        <v>157</v>
      </c>
      <c r="F268" s="148"/>
      <c r="G268" s="107"/>
      <c r="H268" s="97"/>
      <c r="I268" s="98">
        <v>838.9607843137255</v>
      </c>
      <c r="J268" s="91"/>
      <c r="K268" s="91"/>
      <c r="L268" s="91"/>
      <c r="M268" s="2">
        <v>510</v>
      </c>
    </row>
    <row r="269" spans="8:13" ht="12.75">
      <c r="H269" s="6">
        <v>0</v>
      </c>
      <c r="I269" s="25">
        <v>0</v>
      </c>
      <c r="M269" s="2">
        <v>510</v>
      </c>
    </row>
    <row r="270" spans="2:13" ht="12.75">
      <c r="B270" s="333"/>
      <c r="H270" s="6">
        <v>0</v>
      </c>
      <c r="I270" s="25">
        <v>0</v>
      </c>
      <c r="M270" s="2">
        <v>510</v>
      </c>
    </row>
    <row r="271" spans="1:13" s="99" customFormat="1" ht="12.75">
      <c r="A271" s="14"/>
      <c r="B271" s="334">
        <v>81000</v>
      </c>
      <c r="C271" s="14" t="s">
        <v>150</v>
      </c>
      <c r="D271" s="14"/>
      <c r="E271" s="14"/>
      <c r="F271" s="21"/>
      <c r="G271" s="21"/>
      <c r="H271" s="97">
        <v>0</v>
      </c>
      <c r="I271" s="98">
        <v>158.8235294117647</v>
      </c>
      <c r="M271" s="2">
        <v>510</v>
      </c>
    </row>
    <row r="272" spans="2:13" ht="12.75">
      <c r="B272" s="333"/>
      <c r="H272" s="6">
        <v>0</v>
      </c>
      <c r="I272" s="25">
        <v>0</v>
      </c>
      <c r="M272" s="2">
        <v>510</v>
      </c>
    </row>
    <row r="273" spans="1:13" s="99" customFormat="1" ht="12.75">
      <c r="A273" s="14"/>
      <c r="B273" s="334">
        <v>30200</v>
      </c>
      <c r="C273" s="14"/>
      <c r="D273" s="14"/>
      <c r="E273" s="14" t="s">
        <v>164</v>
      </c>
      <c r="F273" s="21"/>
      <c r="G273" s="21"/>
      <c r="H273" s="97">
        <v>0</v>
      </c>
      <c r="I273" s="98">
        <v>59.21568627450981</v>
      </c>
      <c r="M273" s="2">
        <v>510</v>
      </c>
    </row>
    <row r="274" spans="8:13" ht="12.75">
      <c r="H274" s="6">
        <v>0</v>
      </c>
      <c r="I274" s="25">
        <v>0</v>
      </c>
      <c r="M274" s="2">
        <v>510</v>
      </c>
    </row>
    <row r="275" spans="1:13" s="99" customFormat="1" ht="12.75">
      <c r="A275" s="14"/>
      <c r="B275" s="271">
        <v>10000</v>
      </c>
      <c r="C275" s="14" t="s">
        <v>166</v>
      </c>
      <c r="D275" s="14"/>
      <c r="E275" s="14"/>
      <c r="F275" s="21"/>
      <c r="G275" s="21"/>
      <c r="H275" s="97">
        <v>0</v>
      </c>
      <c r="I275" s="98">
        <v>19.607843137254903</v>
      </c>
      <c r="M275" s="2">
        <v>510</v>
      </c>
    </row>
    <row r="276" spans="8:13" ht="12.75">
      <c r="H276" s="6">
        <v>0</v>
      </c>
      <c r="I276" s="25">
        <v>0</v>
      </c>
      <c r="M276" s="2">
        <v>510</v>
      </c>
    </row>
    <row r="277" spans="1:13" ht="12.75">
      <c r="A277" s="112"/>
      <c r="B277" s="337">
        <v>306670</v>
      </c>
      <c r="C277" s="112" t="s">
        <v>121</v>
      </c>
      <c r="D277" s="112"/>
      <c r="E277" s="112"/>
      <c r="F277" s="124"/>
      <c r="G277" s="113"/>
      <c r="H277" s="97">
        <v>0</v>
      </c>
      <c r="I277" s="134">
        <v>601.3137254901961</v>
      </c>
      <c r="J277" s="114"/>
      <c r="K277" s="114"/>
      <c r="L277" s="114"/>
      <c r="M277" s="2">
        <v>510</v>
      </c>
    </row>
    <row r="278" spans="8:13" ht="12.75">
      <c r="H278" s="6">
        <v>0</v>
      </c>
      <c r="I278" s="25">
        <v>0</v>
      </c>
      <c r="M278" s="2">
        <v>510</v>
      </c>
    </row>
    <row r="279" spans="8:13" ht="12.75">
      <c r="H279" s="6">
        <v>0</v>
      </c>
      <c r="I279" s="25">
        <v>0</v>
      </c>
      <c r="M279" s="2">
        <v>510</v>
      </c>
    </row>
    <row r="280" spans="1:13" s="99" customFormat="1" ht="12.75">
      <c r="A280" s="14"/>
      <c r="B280" s="337">
        <v>59000</v>
      </c>
      <c r="C280" s="14" t="s">
        <v>158</v>
      </c>
      <c r="D280" s="14"/>
      <c r="E280" s="14"/>
      <c r="F280" s="21"/>
      <c r="G280" s="21"/>
      <c r="H280" s="97">
        <v>0</v>
      </c>
      <c r="I280" s="98">
        <v>115.68627450980392</v>
      </c>
      <c r="M280" s="2">
        <v>510</v>
      </c>
    </row>
    <row r="281" spans="8:13" ht="12.75">
      <c r="H281" s="6">
        <v>0</v>
      </c>
      <c r="I281" s="25">
        <v>0</v>
      </c>
      <c r="M281" s="2">
        <v>510</v>
      </c>
    </row>
    <row r="282" spans="1:13" s="99" customFormat="1" ht="12.75">
      <c r="A282" s="14"/>
      <c r="B282" s="271">
        <v>250000</v>
      </c>
      <c r="C282" s="14" t="s">
        <v>175</v>
      </c>
      <c r="D282" s="14"/>
      <c r="E282" s="14"/>
      <c r="F282" s="21"/>
      <c r="G282" s="21"/>
      <c r="H282" s="97">
        <v>0</v>
      </c>
      <c r="I282" s="98">
        <v>490.19607843137254</v>
      </c>
      <c r="M282" s="2">
        <v>510</v>
      </c>
    </row>
    <row r="283" spans="8:13" ht="12.75">
      <c r="H283" s="6">
        <v>0</v>
      </c>
      <c r="I283" s="25">
        <v>0</v>
      </c>
      <c r="M283" s="2">
        <v>510</v>
      </c>
    </row>
    <row r="284" spans="8:13" ht="12.75">
      <c r="H284" s="6">
        <v>0</v>
      </c>
      <c r="I284" s="25">
        <v>0</v>
      </c>
      <c r="M284" s="2">
        <v>510</v>
      </c>
    </row>
    <row r="285" spans="8:13" ht="12.75">
      <c r="H285" s="6">
        <v>0</v>
      </c>
      <c r="I285" s="25">
        <v>0</v>
      </c>
      <c r="M285" s="2">
        <v>510</v>
      </c>
    </row>
    <row r="286" spans="4:13" ht="12.75">
      <c r="D286" s="15"/>
      <c r="H286" s="6">
        <v>0</v>
      </c>
      <c r="I286" s="25">
        <v>0</v>
      </c>
      <c r="M286" s="2">
        <v>510</v>
      </c>
    </row>
    <row r="287" spans="1:13" s="85" customFormat="1" ht="13.5" thickBot="1">
      <c r="A287" s="76"/>
      <c r="B287" s="332">
        <v>922400</v>
      </c>
      <c r="C287" s="76"/>
      <c r="D287" s="75" t="s">
        <v>16</v>
      </c>
      <c r="E287" s="128"/>
      <c r="F287" s="128"/>
      <c r="G287" s="77"/>
      <c r="H287" s="129"/>
      <c r="I287" s="130">
        <v>1808.6274509803923</v>
      </c>
      <c r="J287" s="126"/>
      <c r="K287" s="126"/>
      <c r="L287" s="126"/>
      <c r="M287" s="2">
        <v>510</v>
      </c>
    </row>
    <row r="288" spans="2:13" ht="12.75">
      <c r="B288" s="229"/>
      <c r="C288" s="36"/>
      <c r="D288" s="15"/>
      <c r="E288" s="36"/>
      <c r="G288" s="34"/>
      <c r="H288" s="6">
        <v>0</v>
      </c>
      <c r="I288" s="25">
        <v>0</v>
      </c>
      <c r="M288" s="2">
        <v>510</v>
      </c>
    </row>
    <row r="289" spans="2:13" ht="12.75">
      <c r="B289" s="229"/>
      <c r="C289" s="36"/>
      <c r="D289" s="15"/>
      <c r="E289" s="37"/>
      <c r="G289" s="38"/>
      <c r="H289" s="6">
        <v>0</v>
      </c>
      <c r="I289" s="25">
        <v>0</v>
      </c>
      <c r="M289" s="2">
        <v>510</v>
      </c>
    </row>
    <row r="290" spans="1:13" s="99" customFormat="1" ht="12.75">
      <c r="A290" s="14"/>
      <c r="B290" s="329">
        <v>110000</v>
      </c>
      <c r="C290" s="14"/>
      <c r="D290" s="14"/>
      <c r="E290" s="14"/>
      <c r="F290" s="21"/>
      <c r="G290" s="21"/>
      <c r="H290" s="97">
        <v>0</v>
      </c>
      <c r="I290" s="98">
        <v>215.68627450980392</v>
      </c>
      <c r="M290" s="2">
        <v>510</v>
      </c>
    </row>
    <row r="291" spans="2:13" ht="12.75">
      <c r="B291" s="223"/>
      <c r="D291" s="15"/>
      <c r="H291" s="6">
        <v>0</v>
      </c>
      <c r="I291" s="25">
        <v>0</v>
      </c>
      <c r="M291" s="2">
        <v>510</v>
      </c>
    </row>
    <row r="292" spans="1:13" s="99" customFormat="1" ht="12.75">
      <c r="A292" s="14"/>
      <c r="B292" s="329">
        <v>12400</v>
      </c>
      <c r="C292" s="14"/>
      <c r="D292" s="14"/>
      <c r="E292" s="14" t="s">
        <v>29</v>
      </c>
      <c r="F292" s="21"/>
      <c r="G292" s="21"/>
      <c r="H292" s="97">
        <v>0</v>
      </c>
      <c r="I292" s="98">
        <v>24.313725490196077</v>
      </c>
      <c r="M292" s="2">
        <v>510</v>
      </c>
    </row>
    <row r="293" spans="2:13" ht="12.75">
      <c r="B293" s="223"/>
      <c r="D293" s="15"/>
      <c r="H293" s="6">
        <v>0</v>
      </c>
      <c r="I293" s="25">
        <v>0</v>
      </c>
      <c r="M293" s="2">
        <v>510</v>
      </c>
    </row>
    <row r="294" spans="1:13" ht="12.75">
      <c r="A294" s="112"/>
      <c r="B294" s="329">
        <v>800000</v>
      </c>
      <c r="C294" s="112" t="s">
        <v>121</v>
      </c>
      <c r="D294" s="112"/>
      <c r="E294" s="123"/>
      <c r="F294" s="123"/>
      <c r="G294" s="123"/>
      <c r="H294" s="101">
        <v>0</v>
      </c>
      <c r="I294" s="134">
        <v>1568.6274509803923</v>
      </c>
      <c r="J294" s="114"/>
      <c r="K294" s="114"/>
      <c r="L294" s="114"/>
      <c r="M294" s="2">
        <v>510</v>
      </c>
    </row>
    <row r="295" spans="1:13" s="42" customFormat="1" ht="12.75">
      <c r="A295" s="41"/>
      <c r="B295" s="43"/>
      <c r="C295" s="44"/>
      <c r="D295" s="37"/>
      <c r="E295" s="41"/>
      <c r="F295" s="38"/>
      <c r="G295" s="38"/>
      <c r="H295" s="6">
        <v>0</v>
      </c>
      <c r="I295" s="25">
        <v>0</v>
      </c>
      <c r="M295" s="2">
        <v>510</v>
      </c>
    </row>
    <row r="296" spans="4:13" ht="12.75">
      <c r="D296" s="15"/>
      <c r="H296" s="6">
        <v>0</v>
      </c>
      <c r="I296" s="25">
        <v>0</v>
      </c>
      <c r="M296" s="2">
        <v>510</v>
      </c>
    </row>
    <row r="297" spans="4:13" ht="12.75">
      <c r="D297" s="15"/>
      <c r="H297" s="6">
        <v>0</v>
      </c>
      <c r="I297" s="25">
        <v>0</v>
      </c>
      <c r="M297" s="2">
        <v>510</v>
      </c>
    </row>
    <row r="298" spans="4:13" ht="12.75">
      <c r="D298" s="15"/>
      <c r="H298" s="6">
        <v>0</v>
      </c>
      <c r="I298" s="25">
        <v>0</v>
      </c>
      <c r="M298" s="2">
        <v>510</v>
      </c>
    </row>
    <row r="299" spans="1:13" ht="13.5" thickBot="1">
      <c r="A299" s="76"/>
      <c r="B299" s="73">
        <v>1618523</v>
      </c>
      <c r="C299" s="76"/>
      <c r="D299" s="75" t="s">
        <v>19</v>
      </c>
      <c r="E299" s="128"/>
      <c r="F299" s="128"/>
      <c r="G299" s="77"/>
      <c r="H299" s="129"/>
      <c r="I299" s="130">
        <v>3173.5745098039215</v>
      </c>
      <c r="J299" s="126"/>
      <c r="K299" s="126"/>
      <c r="L299" s="126"/>
      <c r="M299" s="2">
        <v>510</v>
      </c>
    </row>
    <row r="300" spans="4:13" ht="12.75">
      <c r="D300" s="15"/>
      <c r="H300" s="6">
        <v>0</v>
      </c>
      <c r="I300" s="25">
        <v>0</v>
      </c>
      <c r="M300" s="2">
        <v>510</v>
      </c>
    </row>
    <row r="301" spans="4:13" ht="12.75">
      <c r="D301" s="15"/>
      <c r="H301" s="6">
        <v>0</v>
      </c>
      <c r="I301" s="25">
        <v>0</v>
      </c>
      <c r="M301" s="2">
        <v>510</v>
      </c>
    </row>
    <row r="302" spans="1:13" s="99" customFormat="1" ht="12.75">
      <c r="A302" s="14"/>
      <c r="B302" s="329">
        <v>214500</v>
      </c>
      <c r="C302" s="14" t="s">
        <v>27</v>
      </c>
      <c r="D302" s="14"/>
      <c r="E302" s="14"/>
      <c r="F302" s="21"/>
      <c r="G302" s="21"/>
      <c r="H302" s="97">
        <v>0</v>
      </c>
      <c r="I302" s="98">
        <v>420.5882352941176</v>
      </c>
      <c r="M302" s="2">
        <v>510</v>
      </c>
    </row>
    <row r="303" spans="2:13" ht="12.75">
      <c r="B303" s="223"/>
      <c r="H303" s="6">
        <v>0</v>
      </c>
      <c r="I303" s="25">
        <v>0</v>
      </c>
      <c r="M303" s="2">
        <v>510</v>
      </c>
    </row>
    <row r="304" spans="1:13" s="99" customFormat="1" ht="12.75">
      <c r="A304" s="14"/>
      <c r="B304" s="329">
        <v>75500</v>
      </c>
      <c r="C304" s="14"/>
      <c r="D304" s="14"/>
      <c r="E304" s="14" t="s">
        <v>29</v>
      </c>
      <c r="F304" s="21"/>
      <c r="G304" s="21"/>
      <c r="H304" s="97">
        <v>0</v>
      </c>
      <c r="I304" s="98">
        <v>148.0392156862745</v>
      </c>
      <c r="M304" s="2">
        <v>510</v>
      </c>
    </row>
    <row r="305" spans="2:13" ht="12.75">
      <c r="B305" s="223"/>
      <c r="H305" s="6">
        <v>0</v>
      </c>
      <c r="I305" s="25">
        <v>0</v>
      </c>
      <c r="M305" s="2">
        <v>510</v>
      </c>
    </row>
    <row r="306" spans="1:13" s="99" customFormat="1" ht="12.75">
      <c r="A306" s="14"/>
      <c r="B306" s="329">
        <v>10000</v>
      </c>
      <c r="C306" s="14" t="s">
        <v>130</v>
      </c>
      <c r="D306" s="14"/>
      <c r="E306" s="14"/>
      <c r="F306" s="149"/>
      <c r="G306" s="21"/>
      <c r="H306" s="97">
        <v>0</v>
      </c>
      <c r="I306" s="98">
        <v>19.607843137254903</v>
      </c>
      <c r="M306" s="2">
        <v>510</v>
      </c>
    </row>
    <row r="307" spans="4:13" ht="12.75">
      <c r="D307" s="15"/>
      <c r="F307" s="70"/>
      <c r="H307" s="6">
        <v>0</v>
      </c>
      <c r="I307" s="25">
        <v>0</v>
      </c>
      <c r="M307" s="2">
        <v>510</v>
      </c>
    </row>
    <row r="308" spans="1:13" s="99" customFormat="1" ht="12.75">
      <c r="A308" s="14"/>
      <c r="B308" s="331">
        <v>236895</v>
      </c>
      <c r="C308" s="14"/>
      <c r="D308" s="14"/>
      <c r="E308" s="14" t="s">
        <v>19</v>
      </c>
      <c r="F308" s="21"/>
      <c r="G308" s="21"/>
      <c r="H308" s="97">
        <v>0</v>
      </c>
      <c r="I308" s="98">
        <v>464.5</v>
      </c>
      <c r="M308" s="2">
        <v>510</v>
      </c>
    </row>
    <row r="309" spans="2:13" ht="12.75">
      <c r="B309" s="330"/>
      <c r="H309" s="6">
        <v>0</v>
      </c>
      <c r="I309" s="25">
        <v>0</v>
      </c>
      <c r="M309" s="2">
        <v>510</v>
      </c>
    </row>
    <row r="310" spans="1:13" s="99" customFormat="1" ht="12.75">
      <c r="A310" s="14"/>
      <c r="B310" s="282">
        <v>64978</v>
      </c>
      <c r="C310" s="14" t="s">
        <v>159</v>
      </c>
      <c r="D310" s="14"/>
      <c r="E310" s="14"/>
      <c r="F310" s="21"/>
      <c r="G310" s="21"/>
      <c r="H310" s="97">
        <v>0</v>
      </c>
      <c r="I310" s="98">
        <v>127.4078431372549</v>
      </c>
      <c r="M310" s="2">
        <v>510</v>
      </c>
    </row>
    <row r="311" spans="8:13" ht="12.75">
      <c r="H311" s="6">
        <v>0</v>
      </c>
      <c r="I311" s="25">
        <v>0</v>
      </c>
      <c r="M311" s="2">
        <v>510</v>
      </c>
    </row>
    <row r="312" spans="1:13" s="110" customFormat="1" ht="12.75">
      <c r="A312" s="112"/>
      <c r="B312" s="344">
        <v>14119</v>
      </c>
      <c r="C312" s="112" t="s">
        <v>160</v>
      </c>
      <c r="D312" s="112"/>
      <c r="E312" s="112"/>
      <c r="F312" s="123"/>
      <c r="G312" s="113"/>
      <c r="H312" s="90">
        <v>0</v>
      </c>
      <c r="I312" s="134">
        <v>27.684313725490195</v>
      </c>
      <c r="J312" s="114"/>
      <c r="K312" s="114"/>
      <c r="L312" s="114"/>
      <c r="M312" s="2">
        <v>510</v>
      </c>
    </row>
    <row r="313" spans="2:13" ht="12.75">
      <c r="B313" s="127"/>
      <c r="H313" s="6">
        <v>0</v>
      </c>
      <c r="I313" s="25">
        <v>0</v>
      </c>
      <c r="M313" s="2">
        <v>510</v>
      </c>
    </row>
    <row r="314" spans="1:13" ht="12.75">
      <c r="A314" s="14"/>
      <c r="B314" s="344">
        <v>298716</v>
      </c>
      <c r="C314" s="14"/>
      <c r="D314" s="14"/>
      <c r="E314" s="14" t="s">
        <v>161</v>
      </c>
      <c r="F314" s="21"/>
      <c r="G314" s="21"/>
      <c r="H314" s="97">
        <v>0</v>
      </c>
      <c r="I314" s="98">
        <v>585.7176470588236</v>
      </c>
      <c r="J314" s="99"/>
      <c r="K314" s="99"/>
      <c r="L314" s="99"/>
      <c r="M314" s="2">
        <v>510</v>
      </c>
    </row>
    <row r="315" spans="2:13" ht="12.75">
      <c r="B315" s="40"/>
      <c r="H315" s="6">
        <v>0</v>
      </c>
      <c r="I315" s="25">
        <v>0</v>
      </c>
      <c r="M315" s="2">
        <v>510</v>
      </c>
    </row>
    <row r="316" spans="1:13" ht="12.75">
      <c r="A316" s="112"/>
      <c r="B316" s="329">
        <v>703815</v>
      </c>
      <c r="C316" s="112" t="s">
        <v>121</v>
      </c>
      <c r="D316" s="112"/>
      <c r="E316" s="112"/>
      <c r="F316" s="123"/>
      <c r="G316" s="113"/>
      <c r="H316" s="90">
        <v>0</v>
      </c>
      <c r="I316" s="134">
        <v>1380.0294117647059</v>
      </c>
      <c r="J316" s="114"/>
      <c r="K316" s="114"/>
      <c r="L316" s="114"/>
      <c r="M316" s="2">
        <v>510</v>
      </c>
    </row>
    <row r="317" spans="2:13" ht="12.75">
      <c r="B317" s="40"/>
      <c r="H317" s="6">
        <v>0</v>
      </c>
      <c r="I317" s="25">
        <v>0</v>
      </c>
      <c r="M317" s="2">
        <v>510</v>
      </c>
    </row>
    <row r="318" spans="2:13" ht="12.75">
      <c r="B318" s="40"/>
      <c r="H318" s="6">
        <v>0</v>
      </c>
      <c r="I318" s="25">
        <v>0</v>
      </c>
      <c r="M318" s="2">
        <v>510</v>
      </c>
    </row>
    <row r="319" spans="8:13" ht="12.75">
      <c r="H319" s="6">
        <v>0</v>
      </c>
      <c r="I319" s="25">
        <v>0</v>
      </c>
      <c r="M319" s="2">
        <v>510</v>
      </c>
    </row>
    <row r="320" spans="8:13" ht="12.75">
      <c r="H320" s="6">
        <v>0</v>
      </c>
      <c r="I320" s="25">
        <v>0</v>
      </c>
      <c r="M320" s="2">
        <v>510</v>
      </c>
    </row>
    <row r="321" spans="1:13" ht="13.5" thickBot="1">
      <c r="A321" s="76"/>
      <c r="B321" s="369">
        <v>62500</v>
      </c>
      <c r="C321" s="76"/>
      <c r="D321" s="75" t="s">
        <v>20</v>
      </c>
      <c r="E321" s="128"/>
      <c r="F321" s="128"/>
      <c r="G321" s="77"/>
      <c r="H321" s="129"/>
      <c r="I321" s="130">
        <v>122.54901960784314</v>
      </c>
      <c r="J321" s="126"/>
      <c r="K321" s="126"/>
      <c r="L321" s="126"/>
      <c r="M321" s="2">
        <v>510</v>
      </c>
    </row>
    <row r="322" spans="2:13" ht="12.75">
      <c r="B322" s="127"/>
      <c r="H322" s="6">
        <v>0</v>
      </c>
      <c r="I322" s="25">
        <v>0</v>
      </c>
      <c r="M322" s="2">
        <v>510</v>
      </c>
    </row>
    <row r="323" spans="1:13" s="99" customFormat="1" ht="12.75">
      <c r="A323" s="14"/>
      <c r="B323" s="344">
        <v>57500</v>
      </c>
      <c r="C323" s="14"/>
      <c r="D323" s="14"/>
      <c r="E323" s="14" t="s">
        <v>162</v>
      </c>
      <c r="F323" s="21"/>
      <c r="G323" s="21"/>
      <c r="H323" s="97">
        <v>0</v>
      </c>
      <c r="I323" s="98">
        <v>112.74509803921569</v>
      </c>
      <c r="M323" s="2">
        <v>510</v>
      </c>
    </row>
    <row r="324" spans="2:13" ht="12.75">
      <c r="B324" s="127"/>
      <c r="D324" s="15"/>
      <c r="H324" s="6">
        <v>0</v>
      </c>
      <c r="I324" s="25">
        <v>0</v>
      </c>
      <c r="M324" s="2">
        <v>510</v>
      </c>
    </row>
    <row r="325" spans="1:13" s="99" customFormat="1" ht="12.75">
      <c r="A325" s="14"/>
      <c r="B325" s="344">
        <v>5000</v>
      </c>
      <c r="C325" s="14"/>
      <c r="D325" s="14"/>
      <c r="E325" s="14" t="s">
        <v>162</v>
      </c>
      <c r="F325" s="21"/>
      <c r="G325" s="21"/>
      <c r="H325" s="97">
        <v>0</v>
      </c>
      <c r="I325" s="98">
        <v>9.803921568627452</v>
      </c>
      <c r="M325" s="2">
        <v>510</v>
      </c>
    </row>
    <row r="326" spans="8:13" ht="12.75">
      <c r="H326" s="6">
        <v>0</v>
      </c>
      <c r="I326" s="25">
        <v>0</v>
      </c>
      <c r="M326" s="2">
        <v>510</v>
      </c>
    </row>
    <row r="327" spans="8:13" ht="12.75">
      <c r="H327" s="6">
        <v>0</v>
      </c>
      <c r="I327" s="25">
        <v>0</v>
      </c>
      <c r="M327" s="2">
        <v>510</v>
      </c>
    </row>
    <row r="328" spans="8:13" ht="12.75">
      <c r="H328" s="6">
        <v>0</v>
      </c>
      <c r="I328" s="25">
        <v>0</v>
      </c>
      <c r="M328" s="2">
        <v>510</v>
      </c>
    </row>
    <row r="329" spans="1:13" s="152" customFormat="1" ht="13.5" thickBot="1">
      <c r="A329" s="63"/>
      <c r="B329" s="61">
        <v>13852273</v>
      </c>
      <c r="C329" s="75" t="s">
        <v>23</v>
      </c>
      <c r="D329" s="63"/>
      <c r="E329" s="60"/>
      <c r="F329" s="128"/>
      <c r="G329" s="150"/>
      <c r="H329" s="129"/>
      <c r="I329" s="130"/>
      <c r="J329" s="151"/>
      <c r="K329" s="68"/>
      <c r="L329" s="68"/>
      <c r="M329" s="2">
        <v>510</v>
      </c>
    </row>
    <row r="330" spans="1:13" s="152" customFormat="1" ht="12.75">
      <c r="A330" s="1"/>
      <c r="B330" s="35"/>
      <c r="C330" s="15"/>
      <c r="D330" s="15"/>
      <c r="E330" s="37"/>
      <c r="F330" s="81"/>
      <c r="G330" s="153"/>
      <c r="H330" s="6"/>
      <c r="I330" s="25"/>
      <c r="J330" s="25"/>
      <c r="K330" s="2">
        <v>510</v>
      </c>
      <c r="L330"/>
      <c r="M330" s="2">
        <v>510</v>
      </c>
    </row>
    <row r="331" spans="1:13" s="152" customFormat="1" ht="12.75">
      <c r="A331" s="15"/>
      <c r="B331" s="154" t="s">
        <v>186</v>
      </c>
      <c r="C331" s="155" t="s">
        <v>187</v>
      </c>
      <c r="D331" s="155"/>
      <c r="E331" s="155"/>
      <c r="F331" s="156"/>
      <c r="G331" s="157"/>
      <c r="H331" s="158"/>
      <c r="I331" s="159" t="s">
        <v>188</v>
      </c>
      <c r="J331" s="160"/>
      <c r="K331" s="2">
        <v>510</v>
      </c>
      <c r="L331"/>
      <c r="M331" s="2">
        <v>510</v>
      </c>
    </row>
    <row r="332" spans="1:13" s="99" customFormat="1" ht="12.75">
      <c r="A332" s="161"/>
      <c r="B332" s="162">
        <v>3215815</v>
      </c>
      <c r="C332" s="163" t="s">
        <v>189</v>
      </c>
      <c r="D332" s="163" t="s">
        <v>190</v>
      </c>
      <c r="E332" s="163" t="s">
        <v>224</v>
      </c>
      <c r="F332" s="156"/>
      <c r="G332" s="164"/>
      <c r="H332" s="158">
        <v>-3215815</v>
      </c>
      <c r="I332" s="159">
        <v>6305.519607843137</v>
      </c>
      <c r="J332" s="160"/>
      <c r="K332" s="2">
        <v>510</v>
      </c>
      <c r="L332"/>
      <c r="M332" s="2">
        <v>510</v>
      </c>
    </row>
    <row r="333" spans="1:13" s="173" customFormat="1" ht="12.75">
      <c r="A333" s="165"/>
      <c r="B333" s="166">
        <v>1124200</v>
      </c>
      <c r="C333" s="167" t="s">
        <v>191</v>
      </c>
      <c r="D333" s="167" t="s">
        <v>190</v>
      </c>
      <c r="E333" s="167" t="s">
        <v>224</v>
      </c>
      <c r="F333" s="168"/>
      <c r="G333" s="168"/>
      <c r="H333" s="169">
        <v>-4340015</v>
      </c>
      <c r="I333" s="170">
        <v>2204.3137254901962</v>
      </c>
      <c r="J333" s="171"/>
      <c r="K333" s="2">
        <v>510</v>
      </c>
      <c r="L333" s="172"/>
      <c r="M333" s="2">
        <v>510</v>
      </c>
    </row>
    <row r="334" spans="1:13" s="181" customFormat="1" ht="12.75">
      <c r="A334" s="174"/>
      <c r="B334" s="175">
        <v>1140020</v>
      </c>
      <c r="C334" s="176" t="s">
        <v>192</v>
      </c>
      <c r="D334" s="176" t="s">
        <v>190</v>
      </c>
      <c r="E334" s="176" t="s">
        <v>224</v>
      </c>
      <c r="F334" s="177"/>
      <c r="G334" s="177"/>
      <c r="H334" s="178">
        <v>-5480035</v>
      </c>
      <c r="I334" s="179">
        <v>2235.3333333333335</v>
      </c>
      <c r="J334" s="180"/>
      <c r="K334" s="2">
        <v>510</v>
      </c>
      <c r="M334" s="2">
        <v>510</v>
      </c>
    </row>
    <row r="335" spans="1:13" s="189" customFormat="1" ht="12.75">
      <c r="A335" s="182"/>
      <c r="B335" s="183">
        <v>1855295</v>
      </c>
      <c r="C335" s="184" t="s">
        <v>193</v>
      </c>
      <c r="D335" s="184" t="s">
        <v>190</v>
      </c>
      <c r="E335" s="184" t="s">
        <v>224</v>
      </c>
      <c r="F335" s="185"/>
      <c r="G335" s="185"/>
      <c r="H335" s="186">
        <v>-7335330</v>
      </c>
      <c r="I335" s="187">
        <v>3637.8333333333335</v>
      </c>
      <c r="J335" s="188"/>
      <c r="K335" s="2">
        <v>510</v>
      </c>
      <c r="M335" s="2">
        <v>510</v>
      </c>
    </row>
    <row r="336" spans="1:13" s="196" customFormat="1" ht="12.75">
      <c r="A336" s="190"/>
      <c r="B336" s="191">
        <v>898900</v>
      </c>
      <c r="C336" s="192" t="s">
        <v>194</v>
      </c>
      <c r="D336" s="192" t="s">
        <v>190</v>
      </c>
      <c r="E336" s="192" t="s">
        <v>224</v>
      </c>
      <c r="F336" s="193"/>
      <c r="G336" s="193"/>
      <c r="H336" s="178">
        <v>-8234230</v>
      </c>
      <c r="I336" s="194">
        <v>1762.549019607843</v>
      </c>
      <c r="J336" s="195"/>
      <c r="K336" s="2">
        <v>510</v>
      </c>
      <c r="M336" s="2">
        <v>510</v>
      </c>
    </row>
    <row r="337" spans="1:13" s="204" customFormat="1" ht="12.75">
      <c r="A337" s="197"/>
      <c r="B337" s="198">
        <v>691800</v>
      </c>
      <c r="C337" s="199" t="s">
        <v>195</v>
      </c>
      <c r="D337" s="199" t="s">
        <v>190</v>
      </c>
      <c r="E337" s="199" t="s">
        <v>224</v>
      </c>
      <c r="F337" s="200"/>
      <c r="G337" s="200"/>
      <c r="H337" s="201">
        <v>-8027130</v>
      </c>
      <c r="I337" s="202">
        <v>1356.4705882352941</v>
      </c>
      <c r="J337" s="203"/>
      <c r="K337" s="2">
        <v>510</v>
      </c>
      <c r="M337" s="2">
        <v>510</v>
      </c>
    </row>
    <row r="338" spans="1:13" s="378" customFormat="1" ht="12.75">
      <c r="A338" s="370"/>
      <c r="B338" s="371">
        <v>854500</v>
      </c>
      <c r="C338" s="372" t="s">
        <v>196</v>
      </c>
      <c r="D338" s="372" t="s">
        <v>190</v>
      </c>
      <c r="E338" s="372" t="s">
        <v>224</v>
      </c>
      <c r="F338" s="373"/>
      <c r="G338" s="373"/>
      <c r="H338" s="374">
        <v>-8189830</v>
      </c>
      <c r="I338" s="375">
        <v>1675.4901960784314</v>
      </c>
      <c r="J338" s="376"/>
      <c r="K338" s="377">
        <v>510</v>
      </c>
      <c r="M338" s="377">
        <v>510</v>
      </c>
    </row>
    <row r="339" spans="1:13" s="212" customFormat="1" ht="12.75">
      <c r="A339" s="206"/>
      <c r="B339" s="207">
        <v>4071743</v>
      </c>
      <c r="C339" s="208" t="s">
        <v>197</v>
      </c>
      <c r="D339" s="208" t="s">
        <v>190</v>
      </c>
      <c r="E339" s="208" t="s">
        <v>224</v>
      </c>
      <c r="F339" s="209"/>
      <c r="G339" s="209"/>
      <c r="H339" s="205">
        <v>-12305973</v>
      </c>
      <c r="I339" s="210">
        <v>7983.809803921568</v>
      </c>
      <c r="J339" s="211"/>
      <c r="K339" s="2">
        <v>510</v>
      </c>
      <c r="M339" s="2">
        <v>510</v>
      </c>
    </row>
    <row r="340" spans="1:13" ht="12.75">
      <c r="A340" s="15"/>
      <c r="B340" s="52">
        <v>13852273</v>
      </c>
      <c r="C340" s="213" t="s">
        <v>199</v>
      </c>
      <c r="D340" s="214"/>
      <c r="E340" s="214"/>
      <c r="F340" s="156"/>
      <c r="G340" s="215"/>
      <c r="H340" s="205">
        <v>-21879403</v>
      </c>
      <c r="I340" s="210">
        <v>27161.319607843136</v>
      </c>
      <c r="J340" s="216"/>
      <c r="K340" s="2">
        <v>510</v>
      </c>
      <c r="M340" s="2">
        <v>510</v>
      </c>
    </row>
    <row r="341" spans="1:13" ht="12.75">
      <c r="A341" s="15"/>
      <c r="B341" s="133"/>
      <c r="C341" s="217"/>
      <c r="D341" s="218"/>
      <c r="E341" s="218"/>
      <c r="F341" s="139"/>
      <c r="G341" s="219"/>
      <c r="H341" s="220"/>
      <c r="I341" s="160"/>
      <c r="J341" s="216"/>
      <c r="K341" s="39"/>
      <c r="M341" s="2">
        <v>510</v>
      </c>
    </row>
    <row r="342" spans="1:13" ht="12.75">
      <c r="A342" s="15"/>
      <c r="B342" s="133"/>
      <c r="C342" s="217"/>
      <c r="D342" s="218"/>
      <c r="E342" s="218"/>
      <c r="F342" s="139"/>
      <c r="G342" s="219"/>
      <c r="H342" s="220"/>
      <c r="I342" s="160"/>
      <c r="J342" s="216"/>
      <c r="K342" s="2"/>
      <c r="M342" s="2">
        <v>510</v>
      </c>
    </row>
    <row r="343" spans="2:13" ht="12.75">
      <c r="B343" s="40"/>
      <c r="F343" s="70"/>
      <c r="G343" s="70"/>
      <c r="H343" s="221"/>
      <c r="I343" s="160"/>
      <c r="K343" s="2"/>
      <c r="M343" s="2">
        <v>510</v>
      </c>
    </row>
    <row r="344" spans="8:13" ht="12.75">
      <c r="H344" s="6">
        <v>0</v>
      </c>
      <c r="I344" s="25">
        <v>0</v>
      </c>
      <c r="M344" s="2">
        <v>510</v>
      </c>
    </row>
    <row r="345" spans="1:13" s="228" customFormat="1" ht="12.75">
      <c r="A345" s="222"/>
      <c r="B345" s="223">
        <v>-45498577</v>
      </c>
      <c r="C345" s="224" t="s">
        <v>200</v>
      </c>
      <c r="D345" s="224" t="s">
        <v>201</v>
      </c>
      <c r="E345" s="222"/>
      <c r="F345" s="225"/>
      <c r="G345" s="225"/>
      <c r="H345" s="221">
        <v>45498577</v>
      </c>
      <c r="I345" s="226">
        <v>-90997.154</v>
      </c>
      <c r="J345" s="227"/>
      <c r="K345" s="2">
        <v>500</v>
      </c>
      <c r="M345" s="2">
        <v>500</v>
      </c>
    </row>
    <row r="346" spans="1:13" s="18" customFormat="1" ht="12.75">
      <c r="A346" s="15"/>
      <c r="B346" s="229">
        <v>2284420</v>
      </c>
      <c r="C346" s="222" t="s">
        <v>200</v>
      </c>
      <c r="D346" s="222" t="s">
        <v>202</v>
      </c>
      <c r="E346" s="230"/>
      <c r="F346" s="56"/>
      <c r="G346" s="231"/>
      <c r="H346" s="221">
        <v>43214157</v>
      </c>
      <c r="I346" s="226">
        <v>4568.84</v>
      </c>
      <c r="J346" s="58"/>
      <c r="K346" s="2">
        <v>500</v>
      </c>
      <c r="M346" s="2">
        <v>500</v>
      </c>
    </row>
    <row r="347" spans="1:13" s="18" customFormat="1" ht="12.75">
      <c r="A347" s="15"/>
      <c r="B347" s="229">
        <v>4054070</v>
      </c>
      <c r="C347" s="222" t="s">
        <v>200</v>
      </c>
      <c r="D347" s="222" t="s">
        <v>203</v>
      </c>
      <c r="E347" s="230"/>
      <c r="F347" s="56"/>
      <c r="G347" s="231"/>
      <c r="H347" s="221">
        <v>39160087</v>
      </c>
      <c r="I347" s="226">
        <v>8190.040404040404</v>
      </c>
      <c r="J347" s="58"/>
      <c r="K347" s="39">
        <v>495</v>
      </c>
      <c r="M347" s="39">
        <v>495</v>
      </c>
    </row>
    <row r="348" spans="1:13" s="18" customFormat="1" ht="12.75">
      <c r="A348" s="15"/>
      <c r="B348" s="229">
        <v>1909530</v>
      </c>
      <c r="C348" s="222" t="s">
        <v>200</v>
      </c>
      <c r="D348" s="222" t="s">
        <v>204</v>
      </c>
      <c r="E348" s="230"/>
      <c r="F348" s="56"/>
      <c r="G348" s="231"/>
      <c r="H348" s="221">
        <v>37250557</v>
      </c>
      <c r="I348" s="226">
        <v>3857.6363636363635</v>
      </c>
      <c r="J348" s="58"/>
      <c r="K348" s="39">
        <v>495</v>
      </c>
      <c r="M348" s="39">
        <v>495</v>
      </c>
    </row>
    <row r="349" spans="1:13" s="18" customFormat="1" ht="12.75">
      <c r="A349" s="15"/>
      <c r="B349" s="229">
        <v>1363300</v>
      </c>
      <c r="C349" s="222" t="s">
        <v>200</v>
      </c>
      <c r="D349" s="222" t="s">
        <v>205</v>
      </c>
      <c r="E349" s="230"/>
      <c r="F349" s="56"/>
      <c r="G349" s="231"/>
      <c r="H349" s="221">
        <v>35887257</v>
      </c>
      <c r="I349" s="226">
        <v>2726.6</v>
      </c>
      <c r="J349" s="58"/>
      <c r="K349" s="39">
        <v>500</v>
      </c>
      <c r="M349" s="39">
        <v>500</v>
      </c>
    </row>
    <row r="350" spans="1:13" s="18" customFormat="1" ht="12.75">
      <c r="A350" s="15"/>
      <c r="B350" s="229">
        <v>1926430</v>
      </c>
      <c r="C350" s="222" t="s">
        <v>200</v>
      </c>
      <c r="D350" s="222" t="s">
        <v>206</v>
      </c>
      <c r="E350" s="230"/>
      <c r="F350" s="56"/>
      <c r="G350" s="231"/>
      <c r="H350" s="221">
        <v>33960827</v>
      </c>
      <c r="I350" s="226">
        <v>3669.390476190476</v>
      </c>
      <c r="J350" s="58"/>
      <c r="K350" s="39">
        <v>525</v>
      </c>
      <c r="M350" s="39">
        <v>525</v>
      </c>
    </row>
    <row r="351" spans="1:13" s="18" customFormat="1" ht="12.75">
      <c r="A351" s="15"/>
      <c r="B351" s="229">
        <v>1221523</v>
      </c>
      <c r="C351" s="222" t="s">
        <v>200</v>
      </c>
      <c r="D351" s="222" t="s">
        <v>207</v>
      </c>
      <c r="E351" s="230"/>
      <c r="F351" s="56"/>
      <c r="G351" s="231"/>
      <c r="H351" s="221">
        <v>32739304</v>
      </c>
      <c r="I351" s="226">
        <v>2326.710476190476</v>
      </c>
      <c r="J351" s="58"/>
      <c r="K351" s="39">
        <v>525</v>
      </c>
      <c r="M351" s="39">
        <v>525</v>
      </c>
    </row>
    <row r="352" spans="1:13" s="18" customFormat="1" ht="12.75">
      <c r="A352" s="15"/>
      <c r="B352" s="229">
        <v>2894380</v>
      </c>
      <c r="C352" s="222" t="s">
        <v>200</v>
      </c>
      <c r="D352" s="222" t="s">
        <v>208</v>
      </c>
      <c r="E352" s="230"/>
      <c r="F352" s="56"/>
      <c r="G352" s="231"/>
      <c r="H352" s="221">
        <v>29844924</v>
      </c>
      <c r="I352" s="226">
        <v>5410.056074766355</v>
      </c>
      <c r="J352" s="58"/>
      <c r="K352" s="39">
        <v>535</v>
      </c>
      <c r="M352" s="39">
        <v>535</v>
      </c>
    </row>
    <row r="353" spans="1:13" s="18" customFormat="1" ht="12.75">
      <c r="A353" s="15"/>
      <c r="B353" s="229">
        <v>2659145</v>
      </c>
      <c r="C353" s="222" t="s">
        <v>200</v>
      </c>
      <c r="D353" s="222" t="s">
        <v>209</v>
      </c>
      <c r="E353" s="230"/>
      <c r="F353" s="56"/>
      <c r="G353" s="231"/>
      <c r="H353" s="221">
        <v>27185779</v>
      </c>
      <c r="I353" s="226">
        <v>5017.254716981132</v>
      </c>
      <c r="J353" s="58"/>
      <c r="K353" s="39">
        <v>530</v>
      </c>
      <c r="M353" s="39">
        <v>530</v>
      </c>
    </row>
    <row r="354" spans="1:13" s="18" customFormat="1" ht="12.75">
      <c r="A354" s="15"/>
      <c r="B354" s="229">
        <v>3014290</v>
      </c>
      <c r="C354" s="222" t="s">
        <v>200</v>
      </c>
      <c r="D354" s="222" t="s">
        <v>210</v>
      </c>
      <c r="E354" s="230"/>
      <c r="F354" s="56"/>
      <c r="G354" s="231"/>
      <c r="H354" s="221">
        <v>24171489</v>
      </c>
      <c r="I354" s="226">
        <v>5796.711538461538</v>
      </c>
      <c r="J354" s="58"/>
      <c r="K354" s="39">
        <v>505</v>
      </c>
      <c r="M354" s="39">
        <v>520</v>
      </c>
    </row>
    <row r="355" spans="1:13" s="18" customFormat="1" ht="12.75">
      <c r="A355" s="15"/>
      <c r="B355" s="229">
        <v>2674570</v>
      </c>
      <c r="C355" s="222" t="s">
        <v>200</v>
      </c>
      <c r="D355" s="222" t="s">
        <v>211</v>
      </c>
      <c r="E355" s="230"/>
      <c r="F355" s="56"/>
      <c r="G355" s="231"/>
      <c r="H355" s="221">
        <v>21496919</v>
      </c>
      <c r="I355" s="226">
        <v>5296.178217821782</v>
      </c>
      <c r="J355" s="58"/>
      <c r="K355" s="39">
        <v>505</v>
      </c>
      <c r="M355" s="39">
        <v>505</v>
      </c>
    </row>
    <row r="356" spans="1:13" s="18" customFormat="1" ht="12.75">
      <c r="A356" s="15"/>
      <c r="B356" s="229">
        <v>3215815</v>
      </c>
      <c r="C356" s="222" t="s">
        <v>200</v>
      </c>
      <c r="D356" s="222" t="s">
        <v>222</v>
      </c>
      <c r="E356" s="230"/>
      <c r="F356" s="56"/>
      <c r="G356" s="231"/>
      <c r="H356" s="221">
        <v>18281104</v>
      </c>
      <c r="I356" s="226">
        <v>6305.519607843137</v>
      </c>
      <c r="J356" s="58"/>
      <c r="K356" s="39">
        <v>510</v>
      </c>
      <c r="M356" s="39">
        <v>510</v>
      </c>
    </row>
    <row r="357" spans="1:13" s="18" customFormat="1" ht="12.75">
      <c r="A357" s="14"/>
      <c r="B357" s="232">
        <v>-18281104</v>
      </c>
      <c r="C357" s="233" t="s">
        <v>200</v>
      </c>
      <c r="D357" s="233" t="s">
        <v>226</v>
      </c>
      <c r="E357" s="234"/>
      <c r="F357" s="123"/>
      <c r="G357" s="235"/>
      <c r="H357" s="236">
        <v>61495261</v>
      </c>
      <c r="I357" s="237">
        <v>-35845.301960784316</v>
      </c>
      <c r="J357" s="238"/>
      <c r="K357" s="239">
        <v>510</v>
      </c>
      <c r="L357" s="239"/>
      <c r="M357" s="39">
        <v>510</v>
      </c>
    </row>
    <row r="358" spans="1:13" s="18" customFormat="1" ht="12.75">
      <c r="A358" s="15"/>
      <c r="B358" s="35"/>
      <c r="C358" s="240"/>
      <c r="D358" s="240"/>
      <c r="E358" s="240"/>
      <c r="F358" s="56"/>
      <c r="G358" s="241"/>
      <c r="H358" s="32"/>
      <c r="I358" s="58"/>
      <c r="J358" s="58"/>
      <c r="K358" s="39"/>
      <c r="M358" s="39"/>
    </row>
    <row r="359" spans="1:13" s="18" customFormat="1" ht="12.75">
      <c r="A359" s="15"/>
      <c r="B359" s="35"/>
      <c r="C359" s="240"/>
      <c r="D359" s="240"/>
      <c r="E359" s="240"/>
      <c r="F359" s="56"/>
      <c r="G359" s="241"/>
      <c r="H359" s="32"/>
      <c r="I359" s="58"/>
      <c r="J359" s="58"/>
      <c r="K359" s="39"/>
      <c r="M359" s="2"/>
    </row>
    <row r="360" spans="2:13" ht="12.75">
      <c r="B360" s="40"/>
      <c r="F360" s="81"/>
      <c r="G360" s="70"/>
      <c r="M360" s="2"/>
    </row>
    <row r="361" spans="1:13" s="247" customFormat="1" ht="12.75">
      <c r="A361" s="242"/>
      <c r="B361" s="243">
        <v>-19197023.1</v>
      </c>
      <c r="C361" s="242" t="s">
        <v>212</v>
      </c>
      <c r="D361" s="242" t="s">
        <v>201</v>
      </c>
      <c r="E361" s="242"/>
      <c r="F361" s="244"/>
      <c r="G361" s="244"/>
      <c r="H361" s="221">
        <v>19197023.1</v>
      </c>
      <c r="I361" s="226">
        <v>-38394.046200000004</v>
      </c>
      <c r="J361" s="245"/>
      <c r="K361" s="246">
        <v>500</v>
      </c>
      <c r="M361" s="246">
        <v>500</v>
      </c>
    </row>
    <row r="362" spans="1:13" s="247" customFormat="1" ht="12.75">
      <c r="A362" s="242"/>
      <c r="B362" s="243">
        <v>375535</v>
      </c>
      <c r="C362" s="242" t="s">
        <v>212</v>
      </c>
      <c r="D362" s="165" t="s">
        <v>213</v>
      </c>
      <c r="E362" s="242"/>
      <c r="F362" s="244"/>
      <c r="G362" s="244"/>
      <c r="H362" s="221">
        <v>18821488.1</v>
      </c>
      <c r="I362" s="226">
        <v>751.07</v>
      </c>
      <c r="J362" s="245"/>
      <c r="K362" s="246">
        <v>500</v>
      </c>
      <c r="M362" s="246">
        <v>500</v>
      </c>
    </row>
    <row r="363" spans="1:13" s="247" customFormat="1" ht="12.75">
      <c r="A363" s="242"/>
      <c r="B363" s="243">
        <v>518000</v>
      </c>
      <c r="C363" s="242" t="s">
        <v>212</v>
      </c>
      <c r="D363" s="165" t="s">
        <v>203</v>
      </c>
      <c r="E363" s="242"/>
      <c r="F363" s="244"/>
      <c r="G363" s="244"/>
      <c r="H363" s="221">
        <v>18303488.1</v>
      </c>
      <c r="I363" s="226">
        <v>1046.4646464646464</v>
      </c>
      <c r="J363" s="245"/>
      <c r="K363" s="246">
        <v>495</v>
      </c>
      <c r="M363" s="246">
        <v>495</v>
      </c>
    </row>
    <row r="364" spans="1:13" s="247" customFormat="1" ht="12.75">
      <c r="A364" s="242"/>
      <c r="B364" s="243">
        <v>199400</v>
      </c>
      <c r="C364" s="242" t="s">
        <v>212</v>
      </c>
      <c r="D364" s="165" t="s">
        <v>204</v>
      </c>
      <c r="E364" s="242"/>
      <c r="F364" s="244"/>
      <c r="G364" s="244"/>
      <c r="H364" s="221">
        <v>18104088.1</v>
      </c>
      <c r="I364" s="226">
        <v>402.82828282828285</v>
      </c>
      <c r="J364" s="245"/>
      <c r="K364" s="246">
        <v>495</v>
      </c>
      <c r="M364" s="246">
        <v>495</v>
      </c>
    </row>
    <row r="365" spans="1:13" s="247" customFormat="1" ht="12.75">
      <c r="A365" s="242"/>
      <c r="B365" s="243">
        <v>289600</v>
      </c>
      <c r="C365" s="242" t="s">
        <v>212</v>
      </c>
      <c r="D365" s="165" t="s">
        <v>205</v>
      </c>
      <c r="E365" s="242"/>
      <c r="F365" s="244"/>
      <c r="G365" s="244"/>
      <c r="H365" s="221">
        <v>17814488.1</v>
      </c>
      <c r="I365" s="226">
        <v>579.2</v>
      </c>
      <c r="J365" s="245"/>
      <c r="K365" s="246">
        <v>500</v>
      </c>
      <c r="M365" s="246">
        <v>500</v>
      </c>
    </row>
    <row r="366" spans="1:13" s="247" customFormat="1" ht="12.75">
      <c r="A366" s="242"/>
      <c r="B366" s="243">
        <v>115900</v>
      </c>
      <c r="C366" s="242" t="s">
        <v>212</v>
      </c>
      <c r="D366" s="165" t="s">
        <v>206</v>
      </c>
      <c r="E366" s="242"/>
      <c r="F366" s="244"/>
      <c r="G366" s="244"/>
      <c r="H366" s="221">
        <v>17698588.1</v>
      </c>
      <c r="I366" s="226">
        <v>220.76190476190476</v>
      </c>
      <c r="J366" s="245"/>
      <c r="K366" s="246">
        <v>525</v>
      </c>
      <c r="M366" s="246">
        <v>525</v>
      </c>
    </row>
    <row r="367" spans="1:13" s="247" customFormat="1" ht="12.75">
      <c r="A367" s="242"/>
      <c r="B367" s="243">
        <v>1189218</v>
      </c>
      <c r="C367" s="242" t="s">
        <v>212</v>
      </c>
      <c r="D367" s="165" t="s">
        <v>207</v>
      </c>
      <c r="E367" s="242"/>
      <c r="F367" s="244"/>
      <c r="G367" s="244"/>
      <c r="H367" s="221">
        <v>16509370.100000001</v>
      </c>
      <c r="I367" s="226">
        <v>2265.177142857143</v>
      </c>
      <c r="J367" s="245"/>
      <c r="K367" s="246">
        <v>525</v>
      </c>
      <c r="M367" s="246">
        <v>525</v>
      </c>
    </row>
    <row r="368" spans="1:13" s="247" customFormat="1" ht="12.75">
      <c r="A368" s="242"/>
      <c r="B368" s="243">
        <v>246374</v>
      </c>
      <c r="C368" s="242" t="s">
        <v>212</v>
      </c>
      <c r="D368" s="165" t="s">
        <v>208</v>
      </c>
      <c r="E368" s="242"/>
      <c r="F368" s="244"/>
      <c r="G368" s="244"/>
      <c r="H368" s="221">
        <v>16262996.100000001</v>
      </c>
      <c r="I368" s="226">
        <v>460.5121495327103</v>
      </c>
      <c r="J368" s="245"/>
      <c r="K368" s="246">
        <v>535</v>
      </c>
      <c r="M368" s="246">
        <v>535</v>
      </c>
    </row>
    <row r="369" spans="1:13" s="247" customFormat="1" ht="12.75">
      <c r="A369" s="242"/>
      <c r="B369" s="243">
        <v>511600</v>
      </c>
      <c r="C369" s="242" t="s">
        <v>212</v>
      </c>
      <c r="D369" s="165" t="s">
        <v>209</v>
      </c>
      <c r="E369" s="242"/>
      <c r="F369" s="244"/>
      <c r="G369" s="244"/>
      <c r="H369" s="221">
        <v>15751396.100000001</v>
      </c>
      <c r="I369" s="226">
        <v>965.2830188679245</v>
      </c>
      <c r="J369" s="245"/>
      <c r="K369" s="246">
        <v>530</v>
      </c>
      <c r="M369" s="246">
        <v>530</v>
      </c>
    </row>
    <row r="370" spans="1:13" s="247" customFormat="1" ht="12.75">
      <c r="A370" s="242"/>
      <c r="B370" s="243">
        <v>271002</v>
      </c>
      <c r="C370" s="242" t="s">
        <v>212</v>
      </c>
      <c r="D370" s="165" t="s">
        <v>210</v>
      </c>
      <c r="E370" s="242"/>
      <c r="F370" s="244"/>
      <c r="G370" s="244"/>
      <c r="H370" s="221">
        <v>15480394.100000001</v>
      </c>
      <c r="I370" s="226">
        <v>521.1576923076923</v>
      </c>
      <c r="J370" s="245"/>
      <c r="K370" s="246">
        <v>520</v>
      </c>
      <c r="M370" s="246">
        <v>520</v>
      </c>
    </row>
    <row r="371" spans="1:13" s="247" customFormat="1" ht="12.75">
      <c r="A371" s="242"/>
      <c r="B371" s="243">
        <v>604570</v>
      </c>
      <c r="C371" s="242" t="s">
        <v>212</v>
      </c>
      <c r="D371" s="165" t="s">
        <v>211</v>
      </c>
      <c r="E371" s="242"/>
      <c r="F371" s="244"/>
      <c r="G371" s="244"/>
      <c r="H371" s="221">
        <v>14875824.100000001</v>
      </c>
      <c r="I371" s="226">
        <v>1197.1683168316831</v>
      </c>
      <c r="J371" s="245"/>
      <c r="K371" s="246">
        <v>505</v>
      </c>
      <c r="M371" s="246">
        <v>505</v>
      </c>
    </row>
    <row r="372" spans="1:13" s="247" customFormat="1" ht="12.75">
      <c r="A372" s="242"/>
      <c r="B372" s="243">
        <v>1124200</v>
      </c>
      <c r="C372" s="242" t="s">
        <v>212</v>
      </c>
      <c r="D372" s="165" t="s">
        <v>222</v>
      </c>
      <c r="E372" s="242"/>
      <c r="F372" s="244"/>
      <c r="G372" s="244"/>
      <c r="H372" s="221">
        <v>13751624.100000001</v>
      </c>
      <c r="I372" s="226">
        <v>2204.3137254901962</v>
      </c>
      <c r="J372" s="245"/>
      <c r="K372" s="246">
        <v>510</v>
      </c>
      <c r="M372" s="246">
        <v>510</v>
      </c>
    </row>
    <row r="373" spans="1:13" s="247" customFormat="1" ht="12.75">
      <c r="A373" s="248"/>
      <c r="B373" s="249">
        <v>-13751624.100000001</v>
      </c>
      <c r="C373" s="248" t="s">
        <v>212</v>
      </c>
      <c r="D373" s="248" t="s">
        <v>227</v>
      </c>
      <c r="E373" s="248"/>
      <c r="F373" s="250"/>
      <c r="G373" s="250"/>
      <c r="H373" s="236">
        <v>32573112.200000003</v>
      </c>
      <c r="I373" s="237">
        <v>-26963.968823529416</v>
      </c>
      <c r="J373" s="237"/>
      <c r="K373" s="251">
        <v>510</v>
      </c>
      <c r="L373" s="251"/>
      <c r="M373" s="251">
        <v>510</v>
      </c>
    </row>
    <row r="374" spans="2:13" ht="12.75">
      <c r="B374" s="40"/>
      <c r="F374" s="81"/>
      <c r="G374" s="70"/>
      <c r="M374" s="2"/>
    </row>
    <row r="375" spans="2:13" ht="12.75">
      <c r="B375" s="40"/>
      <c r="F375" s="81"/>
      <c r="G375" s="70"/>
      <c r="M375" s="2"/>
    </row>
    <row r="376" spans="1:13" s="247" customFormat="1" ht="12.75" hidden="1">
      <c r="A376" s="242"/>
      <c r="B376" s="243"/>
      <c r="C376" s="242"/>
      <c r="D376" s="242"/>
      <c r="E376" s="242"/>
      <c r="F376" s="244"/>
      <c r="G376" s="244"/>
      <c r="H376" s="243"/>
      <c r="I376" s="226"/>
      <c r="K376" s="39"/>
      <c r="L376" s="18"/>
      <c r="M376" s="2"/>
    </row>
    <row r="377" spans="1:13" s="247" customFormat="1" ht="12.75" hidden="1">
      <c r="A377" s="242"/>
      <c r="B377" s="243"/>
      <c r="C377" s="242"/>
      <c r="D377" s="242"/>
      <c r="E377" s="242"/>
      <c r="F377" s="244"/>
      <c r="G377" s="244"/>
      <c r="H377" s="243"/>
      <c r="I377" s="226"/>
      <c r="K377" s="39"/>
      <c r="L377" s="18"/>
      <c r="M377" s="2"/>
    </row>
    <row r="378" spans="1:13" ht="12.75" hidden="1">
      <c r="A378" s="15"/>
      <c r="B378" s="10"/>
      <c r="F378" s="70"/>
      <c r="G378" s="70"/>
      <c r="H378" s="243"/>
      <c r="I378" s="25" t="e">
        <v>#DIV/0!</v>
      </c>
      <c r="M378" s="2"/>
    </row>
    <row r="379" spans="1:13" ht="12.75" hidden="1">
      <c r="A379" s="15"/>
      <c r="B379" s="10"/>
      <c r="F379" s="70"/>
      <c r="G379" s="70"/>
      <c r="H379" s="243"/>
      <c r="I379" s="25" t="e">
        <v>#DIV/0!</v>
      </c>
      <c r="M379" s="2"/>
    </row>
    <row r="380" spans="1:13" ht="12.75" hidden="1">
      <c r="A380" s="15"/>
      <c r="B380" s="10"/>
      <c r="F380" s="70"/>
      <c r="G380" s="70"/>
      <c r="H380" s="6">
        <v>0</v>
      </c>
      <c r="I380" s="25" t="e">
        <v>#DIV/0!</v>
      </c>
      <c r="M380" s="2"/>
    </row>
    <row r="381" spans="1:13" ht="12.75" hidden="1">
      <c r="A381" s="15"/>
      <c r="B381" s="10"/>
      <c r="F381" s="70"/>
      <c r="G381" s="70"/>
      <c r="H381" s="6">
        <v>0</v>
      </c>
      <c r="I381" s="25" t="e">
        <v>#DIV/0!</v>
      </c>
      <c r="M381" s="2"/>
    </row>
    <row r="382" spans="1:13" ht="12.75" hidden="1">
      <c r="A382" s="15"/>
      <c r="B382" s="10"/>
      <c r="F382" s="70"/>
      <c r="G382" s="70"/>
      <c r="H382" s="6">
        <v>0</v>
      </c>
      <c r="I382" s="25" t="e">
        <v>#DIV/0!</v>
      </c>
      <c r="M382" s="2"/>
    </row>
    <row r="383" spans="1:13" ht="12.75" hidden="1">
      <c r="A383" s="15"/>
      <c r="B383" s="10"/>
      <c r="F383" s="70"/>
      <c r="G383" s="70"/>
      <c r="H383" s="6">
        <v>0</v>
      </c>
      <c r="I383" s="25" t="e">
        <v>#DIV/0!</v>
      </c>
      <c r="M383" s="2"/>
    </row>
    <row r="384" spans="1:13" ht="12.75" hidden="1">
      <c r="A384" s="15"/>
      <c r="B384" s="10"/>
      <c r="F384" s="70"/>
      <c r="G384" s="70"/>
      <c r="H384" s="6">
        <v>0</v>
      </c>
      <c r="I384" s="25" t="e">
        <v>#DIV/0!</v>
      </c>
      <c r="M384" s="2"/>
    </row>
    <row r="385" spans="1:13" ht="12.75" hidden="1">
      <c r="A385" s="15"/>
      <c r="B385" s="10"/>
      <c r="F385" s="70"/>
      <c r="G385" s="70"/>
      <c r="H385" s="6">
        <v>0</v>
      </c>
      <c r="I385" s="25" t="e">
        <v>#DIV/0!</v>
      </c>
      <c r="M385" s="2"/>
    </row>
    <row r="386" spans="1:13" ht="12.75" hidden="1">
      <c r="A386" s="15"/>
      <c r="B386" s="10"/>
      <c r="F386" s="70"/>
      <c r="G386" s="70"/>
      <c r="H386" s="6">
        <v>0</v>
      </c>
      <c r="I386" s="25" t="e">
        <v>#DIV/0!</v>
      </c>
      <c r="M386" s="2"/>
    </row>
    <row r="387" spans="1:13" ht="12.75" hidden="1">
      <c r="A387" s="15"/>
      <c r="B387" s="10"/>
      <c r="F387" s="70"/>
      <c r="G387" s="70"/>
      <c r="H387" s="6">
        <v>0</v>
      </c>
      <c r="I387" s="25" t="e">
        <v>#DIV/0!</v>
      </c>
      <c r="M387" s="2"/>
    </row>
    <row r="388" spans="1:13" ht="12.75" hidden="1">
      <c r="A388" s="15"/>
      <c r="B388" s="10"/>
      <c r="F388" s="70"/>
      <c r="G388" s="70"/>
      <c r="H388" s="6">
        <v>0</v>
      </c>
      <c r="I388" s="25" t="e">
        <v>#DIV/0!</v>
      </c>
      <c r="M388" s="2"/>
    </row>
    <row r="389" spans="1:13" ht="12.75" hidden="1">
      <c r="A389" s="15"/>
      <c r="B389" s="10"/>
      <c r="F389" s="70"/>
      <c r="G389" s="70"/>
      <c r="H389" s="6">
        <v>0</v>
      </c>
      <c r="I389" s="25" t="e">
        <v>#DIV/0!</v>
      </c>
      <c r="M389" s="2"/>
    </row>
    <row r="390" spans="1:13" ht="12.75" hidden="1">
      <c r="A390" s="15"/>
      <c r="B390" s="10"/>
      <c r="F390" s="70"/>
      <c r="G390" s="70"/>
      <c r="H390" s="6">
        <v>0</v>
      </c>
      <c r="I390" s="25" t="e">
        <v>#DIV/0!</v>
      </c>
      <c r="M390" s="2"/>
    </row>
    <row r="391" spans="1:13" ht="12.75" hidden="1">
      <c r="A391" s="15"/>
      <c r="B391" s="10"/>
      <c r="F391" s="70"/>
      <c r="G391" s="70"/>
      <c r="H391" s="6">
        <v>0</v>
      </c>
      <c r="I391" s="25" t="e">
        <v>#DIV/0!</v>
      </c>
      <c r="M391" s="2"/>
    </row>
    <row r="392" spans="1:13" ht="12.75" hidden="1">
      <c r="A392" s="15"/>
      <c r="F392" s="70"/>
      <c r="G392" s="70"/>
      <c r="H392" s="6">
        <v>0</v>
      </c>
      <c r="I392" s="25" t="e">
        <v>#DIV/0!</v>
      </c>
      <c r="M392" s="2"/>
    </row>
    <row r="393" spans="1:13" ht="12.75" hidden="1">
      <c r="A393" s="15"/>
      <c r="B393" s="8"/>
      <c r="F393" s="70"/>
      <c r="G393" s="70"/>
      <c r="H393" s="6">
        <v>0</v>
      </c>
      <c r="I393" s="25" t="e">
        <v>#DIV/0!</v>
      </c>
      <c r="M393" s="2"/>
    </row>
    <row r="394" spans="1:13" ht="12.75" hidden="1">
      <c r="A394" s="15"/>
      <c r="F394" s="70"/>
      <c r="G394" s="70"/>
      <c r="H394" s="6">
        <v>0</v>
      </c>
      <c r="I394" s="25" t="e">
        <v>#DIV/0!</v>
      </c>
      <c r="M394" s="2"/>
    </row>
    <row r="395" spans="1:13" ht="12.75" hidden="1">
      <c r="A395" s="15"/>
      <c r="F395" s="70"/>
      <c r="G395" s="70"/>
      <c r="H395" s="6">
        <v>0</v>
      </c>
      <c r="I395" s="25" t="e">
        <v>#DIV/0!</v>
      </c>
      <c r="M395" s="2"/>
    </row>
    <row r="396" spans="1:13" ht="12.75" hidden="1">
      <c r="A396" s="15"/>
      <c r="F396" s="70"/>
      <c r="G396" s="70"/>
      <c r="H396" s="6">
        <v>0</v>
      </c>
      <c r="I396" s="25" t="e">
        <v>#DIV/0!</v>
      </c>
      <c r="M396" s="2"/>
    </row>
    <row r="397" spans="1:13" ht="12.75" hidden="1">
      <c r="A397" s="15"/>
      <c r="F397" s="70"/>
      <c r="G397" s="70"/>
      <c r="H397" s="6">
        <v>0</v>
      </c>
      <c r="I397" s="25" t="e">
        <v>#DIV/0!</v>
      </c>
      <c r="M397" s="2"/>
    </row>
    <row r="398" spans="1:13" ht="12.75" hidden="1">
      <c r="A398" s="15"/>
      <c r="F398" s="70"/>
      <c r="G398" s="70"/>
      <c r="H398" s="6">
        <v>0</v>
      </c>
      <c r="I398" s="25" t="e">
        <v>#DIV/0!</v>
      </c>
      <c r="M398" s="2"/>
    </row>
    <row r="399" spans="1:13" ht="12.75" hidden="1">
      <c r="A399" s="15"/>
      <c r="F399" s="70"/>
      <c r="G399" s="70"/>
      <c r="H399" s="6">
        <v>0</v>
      </c>
      <c r="I399" s="25" t="e">
        <v>#DIV/0!</v>
      </c>
      <c r="M399" s="2"/>
    </row>
    <row r="400" spans="1:13" ht="12.75" hidden="1">
      <c r="A400" s="15"/>
      <c r="F400" s="70"/>
      <c r="G400" s="70"/>
      <c r="H400" s="6">
        <v>0</v>
      </c>
      <c r="I400" s="25" t="e">
        <v>#DIV/0!</v>
      </c>
      <c r="M400" s="2"/>
    </row>
    <row r="401" spans="1:13" ht="12.75" hidden="1">
      <c r="A401" s="15"/>
      <c r="F401" s="70"/>
      <c r="G401" s="70"/>
      <c r="H401" s="6">
        <v>0</v>
      </c>
      <c r="I401" s="25" t="e">
        <v>#DIV/0!</v>
      </c>
      <c r="M401" s="2"/>
    </row>
    <row r="402" spans="1:13" ht="12.75" hidden="1">
      <c r="A402" s="15"/>
      <c r="F402" s="70"/>
      <c r="G402" s="70"/>
      <c r="H402" s="6">
        <v>0</v>
      </c>
      <c r="I402" s="25" t="e">
        <v>#DIV/0!</v>
      </c>
      <c r="M402" s="2"/>
    </row>
    <row r="403" spans="1:13" ht="12.75" hidden="1">
      <c r="A403" s="15"/>
      <c r="F403" s="70"/>
      <c r="G403" s="70"/>
      <c r="H403" s="6">
        <v>0</v>
      </c>
      <c r="I403" s="25" t="e">
        <v>#DIV/0!</v>
      </c>
      <c r="M403" s="2"/>
    </row>
    <row r="404" spans="1:13" ht="12.75" hidden="1">
      <c r="A404" s="15"/>
      <c r="F404" s="70"/>
      <c r="G404" s="70"/>
      <c r="H404" s="6">
        <v>0</v>
      </c>
      <c r="I404" s="25" t="e">
        <v>#DIV/0!</v>
      </c>
      <c r="M404" s="2"/>
    </row>
    <row r="405" spans="1:13" ht="12.75" hidden="1">
      <c r="A405" s="15"/>
      <c r="F405" s="70"/>
      <c r="G405" s="70"/>
      <c r="H405" s="6">
        <v>0</v>
      </c>
      <c r="I405" s="25" t="e">
        <v>#DIV/0!</v>
      </c>
      <c r="M405" s="2"/>
    </row>
    <row r="406" spans="1:13" ht="12.75" hidden="1">
      <c r="A406" s="15"/>
      <c r="F406" s="70"/>
      <c r="G406" s="70"/>
      <c r="H406" s="6">
        <v>0</v>
      </c>
      <c r="I406" s="25" t="e">
        <v>#DIV/0!</v>
      </c>
      <c r="M406" s="2"/>
    </row>
    <row r="407" spans="1:13" ht="12.75" hidden="1">
      <c r="A407" s="15"/>
      <c r="F407" s="70"/>
      <c r="G407" s="70"/>
      <c r="H407" s="6">
        <v>0</v>
      </c>
      <c r="I407" s="25" t="e">
        <v>#DIV/0!</v>
      </c>
      <c r="M407" s="2"/>
    </row>
    <row r="408" spans="1:13" ht="12.75" hidden="1">
      <c r="A408" s="15"/>
      <c r="F408" s="70"/>
      <c r="G408" s="70"/>
      <c r="H408" s="6">
        <v>0</v>
      </c>
      <c r="I408" s="25" t="e">
        <v>#DIV/0!</v>
      </c>
      <c r="M408" s="2"/>
    </row>
    <row r="409" spans="1:13" ht="12.75" hidden="1">
      <c r="A409" s="15"/>
      <c r="F409" s="70"/>
      <c r="G409" s="70"/>
      <c r="H409" s="6">
        <v>0</v>
      </c>
      <c r="I409" s="25" t="e">
        <v>#DIV/0!</v>
      </c>
      <c r="M409" s="2"/>
    </row>
    <row r="410" spans="1:13" ht="12.75" hidden="1">
      <c r="A410" s="15"/>
      <c r="F410" s="70"/>
      <c r="G410" s="70"/>
      <c r="H410" s="6">
        <v>0</v>
      </c>
      <c r="I410" s="25" t="e">
        <v>#DIV/0!</v>
      </c>
      <c r="M410" s="2"/>
    </row>
    <row r="411" spans="1:13" ht="12.75" hidden="1">
      <c r="A411" s="15"/>
      <c r="F411" s="70"/>
      <c r="G411" s="70"/>
      <c r="H411" s="6">
        <v>0</v>
      </c>
      <c r="I411" s="25" t="e">
        <v>#DIV/0!</v>
      </c>
      <c r="M411" s="2"/>
    </row>
    <row r="412" spans="1:13" ht="12.75" hidden="1">
      <c r="A412" s="15"/>
      <c r="F412" s="70"/>
      <c r="G412" s="70"/>
      <c r="H412" s="6">
        <v>0</v>
      </c>
      <c r="I412" s="25" t="e">
        <v>#DIV/0!</v>
      </c>
      <c r="M412" s="2"/>
    </row>
    <row r="413" spans="1:13" ht="12.75" hidden="1">
      <c r="A413" s="15"/>
      <c r="F413" s="70"/>
      <c r="G413" s="70"/>
      <c r="H413" s="6">
        <v>0</v>
      </c>
      <c r="I413" s="25" t="e">
        <v>#DIV/0!</v>
      </c>
      <c r="M413" s="2"/>
    </row>
    <row r="414" spans="1:13" ht="12.75" hidden="1">
      <c r="A414" s="15"/>
      <c r="F414" s="70"/>
      <c r="G414" s="70"/>
      <c r="H414" s="6">
        <v>0</v>
      </c>
      <c r="I414" s="25" t="e">
        <v>#DIV/0!</v>
      </c>
      <c r="M414" s="2"/>
    </row>
    <row r="415" spans="1:13" ht="12.75" hidden="1">
      <c r="A415" s="15"/>
      <c r="F415" s="70"/>
      <c r="G415" s="70"/>
      <c r="H415" s="6">
        <v>0</v>
      </c>
      <c r="I415" s="25" t="e">
        <v>#DIV/0!</v>
      </c>
      <c r="M415" s="2"/>
    </row>
    <row r="416" spans="1:13" ht="12.75" hidden="1">
      <c r="A416" s="15"/>
      <c r="F416" s="70"/>
      <c r="G416" s="70"/>
      <c r="H416" s="6">
        <v>0</v>
      </c>
      <c r="I416" s="25" t="e">
        <v>#DIV/0!</v>
      </c>
      <c r="M416" s="2"/>
    </row>
    <row r="417" spans="1:13" ht="12.75" hidden="1">
      <c r="A417" s="15"/>
      <c r="F417" s="70"/>
      <c r="G417" s="70"/>
      <c r="H417" s="6">
        <v>0</v>
      </c>
      <c r="I417" s="25" t="e">
        <v>#DIV/0!</v>
      </c>
      <c r="M417" s="2"/>
    </row>
    <row r="418" spans="1:13" ht="12.75" hidden="1">
      <c r="A418" s="15"/>
      <c r="F418" s="70"/>
      <c r="G418" s="70"/>
      <c r="H418" s="6">
        <v>0</v>
      </c>
      <c r="I418" s="25" t="e">
        <v>#DIV/0!</v>
      </c>
      <c r="M418" s="2"/>
    </row>
    <row r="419" spans="1:13" ht="12.75" hidden="1">
      <c r="A419" s="15"/>
      <c r="F419" s="70"/>
      <c r="G419" s="70"/>
      <c r="H419" s="6">
        <v>0</v>
      </c>
      <c r="I419" s="25" t="e">
        <v>#DIV/0!</v>
      </c>
      <c r="M419" s="2"/>
    </row>
    <row r="420" spans="1:13" ht="12.75" hidden="1">
      <c r="A420" s="15"/>
      <c r="F420" s="70"/>
      <c r="G420" s="70"/>
      <c r="H420" s="6">
        <v>0</v>
      </c>
      <c r="I420" s="25" t="e">
        <v>#DIV/0!</v>
      </c>
      <c r="M420" s="2"/>
    </row>
    <row r="421" spans="1:13" ht="12.75" hidden="1">
      <c r="A421" s="15"/>
      <c r="F421" s="70"/>
      <c r="G421" s="70"/>
      <c r="H421" s="6">
        <v>0</v>
      </c>
      <c r="I421" s="25" t="e">
        <v>#DIV/0!</v>
      </c>
      <c r="M421" s="2"/>
    </row>
    <row r="422" spans="1:13" ht="12.75" hidden="1">
      <c r="A422" s="15"/>
      <c r="F422" s="70"/>
      <c r="G422" s="70"/>
      <c r="H422" s="6">
        <v>0</v>
      </c>
      <c r="I422" s="25" t="e">
        <v>#DIV/0!</v>
      </c>
      <c r="M422" s="2"/>
    </row>
    <row r="423" spans="1:13" ht="12.75" hidden="1">
      <c r="A423" s="15"/>
      <c r="F423" s="70"/>
      <c r="G423" s="70"/>
      <c r="H423" s="6">
        <v>0</v>
      </c>
      <c r="I423" s="25" t="e">
        <v>#DIV/0!</v>
      </c>
      <c r="M423" s="2"/>
    </row>
    <row r="424" spans="1:13" ht="12.75" hidden="1">
      <c r="A424" s="15"/>
      <c r="F424" s="70"/>
      <c r="G424" s="70"/>
      <c r="H424" s="6">
        <v>0</v>
      </c>
      <c r="I424" s="25" t="e">
        <v>#DIV/0!</v>
      </c>
      <c r="M424" s="2"/>
    </row>
    <row r="425" spans="1:13" ht="12.75" hidden="1">
      <c r="A425" s="15"/>
      <c r="F425" s="70"/>
      <c r="G425" s="70"/>
      <c r="H425" s="6">
        <v>0</v>
      </c>
      <c r="I425" s="25" t="e">
        <v>#DIV/0!</v>
      </c>
      <c r="M425" s="2"/>
    </row>
    <row r="426" spans="1:13" ht="12.75" hidden="1">
      <c r="A426" s="15"/>
      <c r="F426" s="70"/>
      <c r="G426" s="70"/>
      <c r="H426" s="6">
        <v>0</v>
      </c>
      <c r="I426" s="25" t="e">
        <v>#DIV/0!</v>
      </c>
      <c r="M426" s="2"/>
    </row>
    <row r="427" spans="1:13" ht="12.75" hidden="1">
      <c r="A427" s="15"/>
      <c r="F427" s="70"/>
      <c r="G427" s="70"/>
      <c r="H427" s="6">
        <v>0</v>
      </c>
      <c r="I427" s="25" t="e">
        <v>#DIV/0!</v>
      </c>
      <c r="M427" s="2"/>
    </row>
    <row r="428" spans="1:13" ht="12.75" hidden="1">
      <c r="A428" s="15"/>
      <c r="F428" s="70"/>
      <c r="G428" s="70"/>
      <c r="H428" s="6">
        <v>0</v>
      </c>
      <c r="I428" s="25" t="e">
        <v>#DIV/0!</v>
      </c>
      <c r="M428" s="2"/>
    </row>
    <row r="429" spans="1:13" ht="12.75" hidden="1">
      <c r="A429" s="15"/>
      <c r="F429" s="70"/>
      <c r="G429" s="70"/>
      <c r="H429" s="6">
        <v>0</v>
      </c>
      <c r="I429" s="25" t="e">
        <v>#DIV/0!</v>
      </c>
      <c r="M429" s="2"/>
    </row>
    <row r="430" spans="1:13" ht="12.75" hidden="1">
      <c r="A430" s="15"/>
      <c r="F430" s="70"/>
      <c r="G430" s="70"/>
      <c r="H430" s="6">
        <v>0</v>
      </c>
      <c r="I430" s="25" t="e">
        <v>#DIV/0!</v>
      </c>
      <c r="M430" s="2"/>
    </row>
    <row r="431" spans="1:13" ht="12.75" hidden="1">
      <c r="A431" s="15"/>
      <c r="F431" s="70"/>
      <c r="G431" s="70"/>
      <c r="H431" s="6">
        <v>0</v>
      </c>
      <c r="I431" s="25" t="e">
        <v>#DIV/0!</v>
      </c>
      <c r="M431" s="2"/>
    </row>
    <row r="432" spans="1:13" ht="12.75" hidden="1">
      <c r="A432" s="15"/>
      <c r="F432" s="70"/>
      <c r="G432" s="70"/>
      <c r="H432" s="6">
        <v>0</v>
      </c>
      <c r="I432" s="25" t="e">
        <v>#DIV/0!</v>
      </c>
      <c r="M432" s="2"/>
    </row>
    <row r="433" spans="1:13" ht="12.75" hidden="1">
      <c r="A433" s="15"/>
      <c r="F433" s="70"/>
      <c r="G433" s="70"/>
      <c r="H433" s="6">
        <v>0</v>
      </c>
      <c r="I433" s="25" t="e">
        <v>#DIV/0!</v>
      </c>
      <c r="M433" s="2"/>
    </row>
    <row r="434" spans="1:13" ht="12.75" hidden="1">
      <c r="A434" s="15"/>
      <c r="F434" s="70"/>
      <c r="G434" s="70"/>
      <c r="H434" s="6">
        <v>0</v>
      </c>
      <c r="I434" s="25" t="e">
        <v>#DIV/0!</v>
      </c>
      <c r="M434" s="2"/>
    </row>
    <row r="435" spans="1:13" ht="12.75" hidden="1">
      <c r="A435" s="15"/>
      <c r="F435" s="70"/>
      <c r="G435" s="70"/>
      <c r="H435" s="6">
        <v>0</v>
      </c>
      <c r="I435" s="25" t="e">
        <v>#DIV/0!</v>
      </c>
      <c r="M435" s="2"/>
    </row>
    <row r="436" spans="1:13" ht="12.75" hidden="1">
      <c r="A436" s="15"/>
      <c r="F436" s="70"/>
      <c r="G436" s="70"/>
      <c r="H436" s="6">
        <v>0</v>
      </c>
      <c r="I436" s="25" t="e">
        <v>#DIV/0!</v>
      </c>
      <c r="M436" s="2"/>
    </row>
    <row r="437" spans="1:13" ht="12.75" hidden="1">
      <c r="A437" s="15"/>
      <c r="F437" s="70"/>
      <c r="G437" s="70"/>
      <c r="H437" s="6">
        <v>0</v>
      </c>
      <c r="I437" s="25" t="e">
        <v>#DIV/0!</v>
      </c>
      <c r="M437" s="2"/>
    </row>
    <row r="438" spans="1:13" ht="12.75" hidden="1">
      <c r="A438" s="15"/>
      <c r="F438" s="70"/>
      <c r="G438" s="70"/>
      <c r="H438" s="6">
        <v>0</v>
      </c>
      <c r="I438" s="25" t="e">
        <v>#DIV/0!</v>
      </c>
      <c r="M438" s="2"/>
    </row>
    <row r="439" spans="1:13" ht="12.75" hidden="1">
      <c r="A439" s="15"/>
      <c r="F439" s="70"/>
      <c r="G439" s="70"/>
      <c r="H439" s="6">
        <v>0</v>
      </c>
      <c r="I439" s="25" t="e">
        <v>#DIV/0!</v>
      </c>
      <c r="M439" s="2"/>
    </row>
    <row r="440" spans="1:13" ht="12.75" hidden="1">
      <c r="A440" s="15"/>
      <c r="F440" s="70"/>
      <c r="G440" s="70"/>
      <c r="H440" s="6">
        <v>0</v>
      </c>
      <c r="I440" s="25" t="e">
        <v>#DIV/0!</v>
      </c>
      <c r="M440" s="2"/>
    </row>
    <row r="441" spans="1:13" ht="12.75" hidden="1">
      <c r="A441" s="15"/>
      <c r="F441" s="70"/>
      <c r="G441" s="70"/>
      <c r="H441" s="6">
        <v>0</v>
      </c>
      <c r="I441" s="25" t="e">
        <v>#DIV/0!</v>
      </c>
      <c r="M441" s="2"/>
    </row>
    <row r="442" spans="1:13" ht="12.75" hidden="1">
      <c r="A442" s="15"/>
      <c r="F442" s="70"/>
      <c r="G442" s="70"/>
      <c r="H442" s="6">
        <v>0</v>
      </c>
      <c r="I442" s="25" t="e">
        <v>#DIV/0!</v>
      </c>
      <c r="M442" s="2"/>
    </row>
    <row r="443" spans="1:13" ht="12.75" hidden="1">
      <c r="A443" s="15"/>
      <c r="F443" s="70"/>
      <c r="G443" s="70"/>
      <c r="H443" s="6">
        <v>0</v>
      </c>
      <c r="I443" s="25" t="e">
        <v>#DIV/0!</v>
      </c>
      <c r="M443" s="2"/>
    </row>
    <row r="444" spans="1:13" ht="12.75" hidden="1">
      <c r="A444" s="15"/>
      <c r="F444" s="70"/>
      <c r="G444" s="70"/>
      <c r="H444" s="6">
        <v>0</v>
      </c>
      <c r="I444" s="25" t="e">
        <v>#DIV/0!</v>
      </c>
      <c r="M444" s="2"/>
    </row>
    <row r="445" spans="1:13" ht="12.75" hidden="1">
      <c r="A445" s="15"/>
      <c r="F445" s="70"/>
      <c r="G445" s="70"/>
      <c r="H445" s="6">
        <v>0</v>
      </c>
      <c r="I445" s="25" t="e">
        <v>#DIV/0!</v>
      </c>
      <c r="M445" s="2"/>
    </row>
    <row r="446" spans="1:13" ht="12.75" hidden="1">
      <c r="A446" s="15"/>
      <c r="F446" s="70"/>
      <c r="G446" s="70"/>
      <c r="H446" s="6">
        <v>0</v>
      </c>
      <c r="I446" s="25" t="e">
        <v>#DIV/0!</v>
      </c>
      <c r="M446" s="2"/>
    </row>
    <row r="447" spans="1:13" ht="12.75" hidden="1">
      <c r="A447" s="15"/>
      <c r="F447" s="70"/>
      <c r="G447" s="70"/>
      <c r="H447" s="6">
        <v>0</v>
      </c>
      <c r="I447" s="25" t="e">
        <v>#DIV/0!</v>
      </c>
      <c r="M447" s="2"/>
    </row>
    <row r="448" spans="1:13" ht="12.75" hidden="1">
      <c r="A448" s="15"/>
      <c r="F448" s="70"/>
      <c r="G448" s="70"/>
      <c r="H448" s="6">
        <v>0</v>
      </c>
      <c r="I448" s="25" t="e">
        <v>#DIV/0!</v>
      </c>
      <c r="M448" s="2"/>
    </row>
    <row r="449" spans="1:13" ht="12.75" hidden="1">
      <c r="A449" s="15"/>
      <c r="F449" s="70"/>
      <c r="G449" s="70"/>
      <c r="H449" s="6">
        <v>0</v>
      </c>
      <c r="I449" s="25" t="e">
        <v>#DIV/0!</v>
      </c>
      <c r="M449" s="2"/>
    </row>
    <row r="450" spans="1:13" ht="12.75" hidden="1">
      <c r="A450" s="15"/>
      <c r="F450" s="70"/>
      <c r="G450" s="70"/>
      <c r="H450" s="6">
        <v>0</v>
      </c>
      <c r="I450" s="25" t="e">
        <v>#DIV/0!</v>
      </c>
      <c r="M450" s="2"/>
    </row>
    <row r="451" spans="1:13" ht="12.75" hidden="1">
      <c r="A451" s="15"/>
      <c r="F451" s="70"/>
      <c r="G451" s="70"/>
      <c r="H451" s="6">
        <v>0</v>
      </c>
      <c r="I451" s="25" t="e">
        <v>#DIV/0!</v>
      </c>
      <c r="M451" s="2"/>
    </row>
    <row r="452" spans="1:13" ht="12.75" hidden="1">
      <c r="A452" s="15"/>
      <c r="F452" s="70"/>
      <c r="G452" s="70"/>
      <c r="H452" s="6">
        <v>0</v>
      </c>
      <c r="I452" s="25" t="e">
        <v>#DIV/0!</v>
      </c>
      <c r="M452" s="2"/>
    </row>
    <row r="453" spans="1:13" ht="12.75" hidden="1">
      <c r="A453" s="15"/>
      <c r="F453" s="70"/>
      <c r="G453" s="70"/>
      <c r="H453" s="6">
        <v>0</v>
      </c>
      <c r="I453" s="25" t="e">
        <v>#DIV/0!</v>
      </c>
      <c r="M453" s="2"/>
    </row>
    <row r="454" spans="1:13" ht="12.75" hidden="1">
      <c r="A454" s="15"/>
      <c r="F454" s="70"/>
      <c r="G454" s="70"/>
      <c r="H454" s="6">
        <v>0</v>
      </c>
      <c r="I454" s="25" t="e">
        <v>#DIV/0!</v>
      </c>
      <c r="M454" s="2"/>
    </row>
    <row r="455" spans="1:13" ht="12.75" hidden="1">
      <c r="A455" s="15"/>
      <c r="F455" s="70"/>
      <c r="G455" s="70"/>
      <c r="H455" s="6">
        <v>0</v>
      </c>
      <c r="I455" s="25" t="e">
        <v>#DIV/0!</v>
      </c>
      <c r="M455" s="2"/>
    </row>
    <row r="456" spans="1:13" ht="12.75" hidden="1">
      <c r="A456" s="15"/>
      <c r="F456" s="70"/>
      <c r="G456" s="70"/>
      <c r="H456" s="6">
        <v>0</v>
      </c>
      <c r="I456" s="25" t="e">
        <v>#DIV/0!</v>
      </c>
      <c r="M456" s="2"/>
    </row>
    <row r="457" spans="1:13" ht="12.75" hidden="1">
      <c r="A457" s="15"/>
      <c r="F457" s="70"/>
      <c r="G457" s="70"/>
      <c r="H457" s="6">
        <v>0</v>
      </c>
      <c r="I457" s="25" t="e">
        <v>#DIV/0!</v>
      </c>
      <c r="M457" s="2"/>
    </row>
    <row r="458" spans="1:13" ht="12.75" hidden="1">
      <c r="A458" s="15"/>
      <c r="F458" s="70"/>
      <c r="G458" s="70"/>
      <c r="H458" s="6">
        <v>0</v>
      </c>
      <c r="I458" s="25" t="e">
        <v>#DIV/0!</v>
      </c>
      <c r="M458" s="2"/>
    </row>
    <row r="459" spans="1:13" ht="12.75" hidden="1">
      <c r="A459" s="15"/>
      <c r="F459" s="70"/>
      <c r="G459" s="70"/>
      <c r="H459" s="6">
        <v>0</v>
      </c>
      <c r="I459" s="25" t="e">
        <v>#DIV/0!</v>
      </c>
      <c r="M459" s="2"/>
    </row>
    <row r="460" spans="1:13" ht="12.75" hidden="1">
      <c r="A460" s="15"/>
      <c r="F460" s="70"/>
      <c r="G460" s="70"/>
      <c r="H460" s="6">
        <v>0</v>
      </c>
      <c r="I460" s="25" t="e">
        <v>#DIV/0!</v>
      </c>
      <c r="M460" s="2"/>
    </row>
    <row r="461" spans="1:13" ht="12.75" hidden="1">
      <c r="A461" s="15"/>
      <c r="F461" s="70"/>
      <c r="G461" s="70"/>
      <c r="H461" s="6">
        <v>0</v>
      </c>
      <c r="I461" s="25" t="e">
        <v>#DIV/0!</v>
      </c>
      <c r="M461" s="2"/>
    </row>
    <row r="462" spans="1:13" ht="12.75" hidden="1">
      <c r="A462" s="15"/>
      <c r="F462" s="70"/>
      <c r="G462" s="70"/>
      <c r="H462" s="6">
        <v>0</v>
      </c>
      <c r="I462" s="25" t="e">
        <v>#DIV/0!</v>
      </c>
      <c r="M462" s="2"/>
    </row>
    <row r="463" spans="1:13" ht="12.75" hidden="1">
      <c r="A463" s="15"/>
      <c r="F463" s="70"/>
      <c r="G463" s="70"/>
      <c r="H463" s="6">
        <v>0</v>
      </c>
      <c r="I463" s="25" t="e">
        <v>#DIV/0!</v>
      </c>
      <c r="M463" s="2"/>
    </row>
    <row r="464" spans="1:13" ht="12.75" hidden="1">
      <c r="A464" s="15"/>
      <c r="F464" s="70"/>
      <c r="G464" s="70"/>
      <c r="H464" s="6">
        <v>0</v>
      </c>
      <c r="I464" s="25" t="e">
        <v>#DIV/0!</v>
      </c>
      <c r="M464" s="2"/>
    </row>
    <row r="465" spans="1:13" ht="12.75" hidden="1">
      <c r="A465" s="15"/>
      <c r="F465" s="70"/>
      <c r="G465" s="70"/>
      <c r="H465" s="6">
        <v>0</v>
      </c>
      <c r="I465" s="25" t="e">
        <v>#DIV/0!</v>
      </c>
      <c r="M465" s="2"/>
    </row>
    <row r="466" spans="1:13" ht="12.75" hidden="1">
      <c r="A466" s="15"/>
      <c r="F466" s="70"/>
      <c r="G466" s="70"/>
      <c r="H466" s="6">
        <v>0</v>
      </c>
      <c r="I466" s="25" t="e">
        <v>#DIV/0!</v>
      </c>
      <c r="M466" s="2"/>
    </row>
    <row r="467" spans="1:13" ht="12.75" hidden="1">
      <c r="A467" s="15"/>
      <c r="F467" s="70"/>
      <c r="G467" s="70"/>
      <c r="H467" s="6">
        <v>0</v>
      </c>
      <c r="I467" s="25" t="e">
        <v>#DIV/0!</v>
      </c>
      <c r="M467" s="2"/>
    </row>
    <row r="468" spans="1:13" ht="12.75" hidden="1">
      <c r="A468" s="15"/>
      <c r="F468" s="70"/>
      <c r="G468" s="70"/>
      <c r="H468" s="6">
        <v>0</v>
      </c>
      <c r="I468" s="25" t="e">
        <v>#DIV/0!</v>
      </c>
      <c r="M468" s="2"/>
    </row>
    <row r="469" spans="1:13" ht="12.75" hidden="1">
      <c r="A469" s="15"/>
      <c r="F469" s="70"/>
      <c r="G469" s="70"/>
      <c r="H469" s="6">
        <v>0</v>
      </c>
      <c r="I469" s="25" t="e">
        <v>#DIV/0!</v>
      </c>
      <c r="M469" s="2"/>
    </row>
    <row r="470" spans="1:13" ht="12.75" hidden="1">
      <c r="A470" s="15"/>
      <c r="F470" s="70"/>
      <c r="G470" s="70"/>
      <c r="H470" s="6">
        <v>0</v>
      </c>
      <c r="I470" s="25" t="e">
        <v>#DIV/0!</v>
      </c>
      <c r="M470" s="2"/>
    </row>
    <row r="471" spans="1:13" ht="12.75" hidden="1">
      <c r="A471" s="15"/>
      <c r="F471" s="70"/>
      <c r="G471" s="70"/>
      <c r="H471" s="6">
        <v>0</v>
      </c>
      <c r="I471" s="25" t="e">
        <v>#DIV/0!</v>
      </c>
      <c r="M471" s="2"/>
    </row>
    <row r="472" spans="1:13" ht="12.75" hidden="1">
      <c r="A472" s="15"/>
      <c r="F472" s="70"/>
      <c r="G472" s="70"/>
      <c r="H472" s="6">
        <v>0</v>
      </c>
      <c r="I472" s="25" t="e">
        <v>#DIV/0!</v>
      </c>
      <c r="M472" s="2"/>
    </row>
    <row r="473" spans="1:13" ht="12.75" hidden="1">
      <c r="A473" s="15"/>
      <c r="F473" s="70"/>
      <c r="G473" s="70"/>
      <c r="H473" s="6">
        <v>0</v>
      </c>
      <c r="I473" s="25" t="e">
        <v>#DIV/0!</v>
      </c>
      <c r="M473" s="2"/>
    </row>
    <row r="474" spans="1:13" ht="12.75" hidden="1">
      <c r="A474" s="15"/>
      <c r="F474" s="70"/>
      <c r="G474" s="70"/>
      <c r="H474" s="6">
        <v>0</v>
      </c>
      <c r="I474" s="25" t="e">
        <v>#DIV/0!</v>
      </c>
      <c r="M474" s="2"/>
    </row>
    <row r="475" spans="1:13" ht="12.75" hidden="1">
      <c r="A475" s="15"/>
      <c r="F475" s="70"/>
      <c r="G475" s="70"/>
      <c r="H475" s="6">
        <v>0</v>
      </c>
      <c r="I475" s="25" t="e">
        <v>#DIV/0!</v>
      </c>
      <c r="M475" s="2"/>
    </row>
    <row r="476" spans="1:13" ht="12.75" hidden="1">
      <c r="A476" s="15"/>
      <c r="F476" s="70"/>
      <c r="G476" s="70"/>
      <c r="H476" s="6">
        <v>0</v>
      </c>
      <c r="I476" s="25" t="e">
        <v>#DIV/0!</v>
      </c>
      <c r="M476" s="2"/>
    </row>
    <row r="477" spans="1:13" ht="12.75" hidden="1">
      <c r="A477" s="15"/>
      <c r="F477" s="70"/>
      <c r="G477" s="70"/>
      <c r="H477" s="6">
        <v>0</v>
      </c>
      <c r="I477" s="25" t="e">
        <v>#DIV/0!</v>
      </c>
      <c r="M477" s="2"/>
    </row>
    <row r="478" spans="1:13" ht="12.75" hidden="1">
      <c r="A478" s="15"/>
      <c r="F478" s="70"/>
      <c r="G478" s="70"/>
      <c r="H478" s="6">
        <v>0</v>
      </c>
      <c r="I478" s="25" t="e">
        <v>#DIV/0!</v>
      </c>
      <c r="M478" s="2"/>
    </row>
    <row r="479" spans="1:13" ht="12.75" hidden="1">
      <c r="A479" s="15"/>
      <c r="F479" s="70"/>
      <c r="G479" s="70"/>
      <c r="H479" s="6">
        <v>0</v>
      </c>
      <c r="I479" s="25" t="e">
        <v>#DIV/0!</v>
      </c>
      <c r="M479" s="2"/>
    </row>
    <row r="480" spans="1:13" ht="12.75" hidden="1">
      <c r="A480" s="15"/>
      <c r="F480" s="70"/>
      <c r="G480" s="70"/>
      <c r="H480" s="6">
        <v>0</v>
      </c>
      <c r="I480" s="25" t="e">
        <v>#DIV/0!</v>
      </c>
      <c r="M480" s="2"/>
    </row>
    <row r="481" spans="1:13" ht="12.75" hidden="1">
      <c r="A481" s="15"/>
      <c r="F481" s="70"/>
      <c r="G481" s="70"/>
      <c r="H481" s="6">
        <v>0</v>
      </c>
      <c r="I481" s="25" t="e">
        <v>#DIV/0!</v>
      </c>
      <c r="M481" s="2"/>
    </row>
    <row r="482" spans="1:13" ht="12.75" hidden="1">
      <c r="A482" s="15"/>
      <c r="F482" s="70"/>
      <c r="G482" s="70"/>
      <c r="H482" s="6">
        <v>0</v>
      </c>
      <c r="I482" s="25" t="e">
        <v>#DIV/0!</v>
      </c>
      <c r="M482" s="2"/>
    </row>
    <row r="483" spans="1:13" ht="12.75" hidden="1">
      <c r="A483" s="15"/>
      <c r="F483" s="70"/>
      <c r="G483" s="70"/>
      <c r="H483" s="6">
        <v>0</v>
      </c>
      <c r="I483" s="25" t="e">
        <v>#DIV/0!</v>
      </c>
      <c r="M483" s="2"/>
    </row>
    <row r="484" spans="1:13" ht="12.75" hidden="1">
      <c r="A484" s="15"/>
      <c r="F484" s="70"/>
      <c r="G484" s="70"/>
      <c r="H484" s="6">
        <v>0</v>
      </c>
      <c r="I484" s="25" t="e">
        <v>#DIV/0!</v>
      </c>
      <c r="M484" s="2"/>
    </row>
    <row r="485" spans="1:13" ht="12.75" hidden="1">
      <c r="A485" s="15"/>
      <c r="F485" s="70"/>
      <c r="G485" s="70"/>
      <c r="H485" s="6">
        <v>0</v>
      </c>
      <c r="I485" s="25" t="e">
        <v>#DIV/0!</v>
      </c>
      <c r="M485" s="2"/>
    </row>
    <row r="486" spans="1:13" ht="12.75" hidden="1">
      <c r="A486" s="15"/>
      <c r="F486" s="70"/>
      <c r="G486" s="70"/>
      <c r="H486" s="6">
        <v>0</v>
      </c>
      <c r="I486" s="25" t="e">
        <v>#DIV/0!</v>
      </c>
      <c r="M486" s="2"/>
    </row>
    <row r="487" spans="1:13" ht="12.75" hidden="1">
      <c r="A487" s="15"/>
      <c r="F487" s="70"/>
      <c r="G487" s="70"/>
      <c r="H487" s="6">
        <v>0</v>
      </c>
      <c r="I487" s="25" t="e">
        <v>#DIV/0!</v>
      </c>
      <c r="M487" s="2"/>
    </row>
    <row r="488" spans="1:13" ht="12.75" hidden="1">
      <c r="A488" s="15"/>
      <c r="F488" s="70"/>
      <c r="G488" s="70"/>
      <c r="H488" s="6">
        <v>0</v>
      </c>
      <c r="I488" s="25" t="e">
        <v>#DIV/0!</v>
      </c>
      <c r="M488" s="2"/>
    </row>
    <row r="489" spans="1:13" ht="12.75" hidden="1">
      <c r="A489" s="15"/>
      <c r="F489" s="70"/>
      <c r="G489" s="70"/>
      <c r="H489" s="6">
        <v>0</v>
      </c>
      <c r="I489" s="25" t="e">
        <v>#DIV/0!</v>
      </c>
      <c r="M489" s="2"/>
    </row>
    <row r="490" spans="1:13" ht="12.75" hidden="1">
      <c r="A490" s="15"/>
      <c r="F490" s="70"/>
      <c r="G490" s="70"/>
      <c r="H490" s="6">
        <v>0</v>
      </c>
      <c r="I490" s="25" t="e">
        <v>#DIV/0!</v>
      </c>
      <c r="M490" s="2"/>
    </row>
    <row r="491" spans="1:13" ht="12.75" hidden="1">
      <c r="A491" s="15"/>
      <c r="F491" s="70"/>
      <c r="G491" s="70"/>
      <c r="H491" s="6">
        <v>0</v>
      </c>
      <c r="I491" s="25" t="e">
        <v>#DIV/0!</v>
      </c>
      <c r="M491" s="2"/>
    </row>
    <row r="492" spans="1:13" ht="12.75" hidden="1">
      <c r="A492" s="15"/>
      <c r="F492" s="70"/>
      <c r="G492" s="70"/>
      <c r="H492" s="6">
        <v>0</v>
      </c>
      <c r="I492" s="25" t="e">
        <v>#DIV/0!</v>
      </c>
      <c r="M492" s="2"/>
    </row>
    <row r="493" spans="1:13" ht="12.75" hidden="1">
      <c r="A493" s="15"/>
      <c r="F493" s="70"/>
      <c r="G493" s="70"/>
      <c r="H493" s="6">
        <v>0</v>
      </c>
      <c r="I493" s="25" t="e">
        <v>#DIV/0!</v>
      </c>
      <c r="M493" s="2"/>
    </row>
    <row r="494" spans="1:13" ht="12.75" hidden="1">
      <c r="A494" s="15"/>
      <c r="F494" s="70"/>
      <c r="G494" s="70"/>
      <c r="H494" s="6">
        <v>0</v>
      </c>
      <c r="I494" s="25" t="e">
        <v>#DIV/0!</v>
      </c>
      <c r="M494" s="2"/>
    </row>
    <row r="495" spans="1:13" ht="12.75" hidden="1">
      <c r="A495" s="15"/>
      <c r="F495" s="70"/>
      <c r="G495" s="70"/>
      <c r="H495" s="6">
        <v>0</v>
      </c>
      <c r="I495" s="25" t="e">
        <v>#DIV/0!</v>
      </c>
      <c r="M495" s="2"/>
    </row>
    <row r="496" spans="1:13" ht="12.75" hidden="1">
      <c r="A496" s="15"/>
      <c r="F496" s="70"/>
      <c r="G496" s="70"/>
      <c r="H496" s="6">
        <v>0</v>
      </c>
      <c r="I496" s="25" t="e">
        <v>#DIV/0!</v>
      </c>
      <c r="M496" s="2"/>
    </row>
    <row r="497" spans="1:13" ht="12.75" hidden="1">
      <c r="A497" s="15"/>
      <c r="F497" s="70"/>
      <c r="G497" s="70"/>
      <c r="H497" s="6">
        <v>0</v>
      </c>
      <c r="I497" s="25" t="e">
        <v>#DIV/0!</v>
      </c>
      <c r="M497" s="2"/>
    </row>
    <row r="498" spans="1:13" ht="12.75" hidden="1">
      <c r="A498" s="15"/>
      <c r="F498" s="70"/>
      <c r="G498" s="70"/>
      <c r="H498" s="6">
        <v>0</v>
      </c>
      <c r="I498" s="25" t="e">
        <v>#DIV/0!</v>
      </c>
      <c r="M498" s="2"/>
    </row>
    <row r="499" spans="1:13" ht="12.75" hidden="1">
      <c r="A499" s="15"/>
      <c r="F499" s="70"/>
      <c r="G499" s="70"/>
      <c r="H499" s="6">
        <v>0</v>
      </c>
      <c r="I499" s="25" t="e">
        <v>#DIV/0!</v>
      </c>
      <c r="M499" s="2"/>
    </row>
    <row r="500" spans="1:13" ht="12.75" hidden="1">
      <c r="A500" s="15"/>
      <c r="F500" s="70"/>
      <c r="G500" s="70"/>
      <c r="H500" s="6">
        <v>0</v>
      </c>
      <c r="I500" s="25" t="e">
        <v>#DIV/0!</v>
      </c>
      <c r="M500" s="2"/>
    </row>
    <row r="501" spans="1:13" ht="12.75" hidden="1">
      <c r="A501" s="15"/>
      <c r="F501" s="70"/>
      <c r="G501" s="70"/>
      <c r="H501" s="6">
        <v>0</v>
      </c>
      <c r="I501" s="25" t="e">
        <v>#DIV/0!</v>
      </c>
      <c r="M501" s="2"/>
    </row>
    <row r="502" spans="1:13" ht="12.75" hidden="1">
      <c r="A502" s="15"/>
      <c r="F502" s="70"/>
      <c r="G502" s="70"/>
      <c r="H502" s="6">
        <v>0</v>
      </c>
      <c r="I502" s="25" t="e">
        <v>#DIV/0!</v>
      </c>
      <c r="M502" s="2"/>
    </row>
    <row r="503" spans="1:13" ht="12.75" hidden="1">
      <c r="A503" s="15"/>
      <c r="F503" s="70"/>
      <c r="G503" s="70"/>
      <c r="H503" s="6">
        <v>0</v>
      </c>
      <c r="I503" s="25" t="e">
        <v>#DIV/0!</v>
      </c>
      <c r="M503" s="2"/>
    </row>
    <row r="504" spans="1:13" ht="12.75" hidden="1">
      <c r="A504" s="15"/>
      <c r="F504" s="70"/>
      <c r="G504" s="70"/>
      <c r="H504" s="6">
        <v>0</v>
      </c>
      <c r="I504" s="25" t="e">
        <v>#DIV/0!</v>
      </c>
      <c r="M504" s="2"/>
    </row>
    <row r="505" spans="1:13" ht="12.75" hidden="1">
      <c r="A505" s="15"/>
      <c r="F505" s="70"/>
      <c r="G505" s="70"/>
      <c r="H505" s="6">
        <v>0</v>
      </c>
      <c r="I505" s="25" t="e">
        <v>#DIV/0!</v>
      </c>
      <c r="M505" s="2"/>
    </row>
    <row r="506" spans="1:13" ht="12.75" hidden="1">
      <c r="A506" s="15"/>
      <c r="F506" s="70"/>
      <c r="G506" s="70"/>
      <c r="H506" s="6">
        <v>0</v>
      </c>
      <c r="I506" s="25" t="e">
        <v>#DIV/0!</v>
      </c>
      <c r="M506" s="2"/>
    </row>
    <row r="507" spans="1:13" ht="12.75" hidden="1">
      <c r="A507" s="15"/>
      <c r="F507" s="70"/>
      <c r="G507" s="70"/>
      <c r="H507" s="6">
        <v>0</v>
      </c>
      <c r="I507" s="25" t="e">
        <v>#DIV/0!</v>
      </c>
      <c r="M507" s="2"/>
    </row>
    <row r="508" spans="1:13" ht="12.75" hidden="1">
      <c r="A508" s="15"/>
      <c r="F508" s="70"/>
      <c r="G508" s="70"/>
      <c r="H508" s="6">
        <v>0</v>
      </c>
      <c r="I508" s="25" t="e">
        <v>#DIV/0!</v>
      </c>
      <c r="M508" s="2"/>
    </row>
    <row r="509" spans="1:13" ht="12.75" hidden="1">
      <c r="A509" s="15"/>
      <c r="F509" s="70"/>
      <c r="G509" s="70"/>
      <c r="H509" s="6">
        <v>0</v>
      </c>
      <c r="I509" s="25" t="e">
        <v>#DIV/0!</v>
      </c>
      <c r="M509" s="2"/>
    </row>
    <row r="510" spans="1:13" ht="12.75" hidden="1">
      <c r="A510" s="15"/>
      <c r="F510" s="70"/>
      <c r="G510" s="70"/>
      <c r="H510" s="6">
        <v>0</v>
      </c>
      <c r="I510" s="25" t="e">
        <v>#DIV/0!</v>
      </c>
      <c r="M510" s="2"/>
    </row>
    <row r="511" spans="1:13" ht="12.75" hidden="1">
      <c r="A511" s="15"/>
      <c r="F511" s="70"/>
      <c r="G511" s="70"/>
      <c r="H511" s="6">
        <v>0</v>
      </c>
      <c r="I511" s="25" t="e">
        <v>#DIV/0!</v>
      </c>
      <c r="M511" s="2"/>
    </row>
    <row r="512" spans="1:13" ht="12.75" hidden="1">
      <c r="A512" s="15"/>
      <c r="F512" s="70"/>
      <c r="G512" s="70"/>
      <c r="H512" s="6">
        <v>0</v>
      </c>
      <c r="I512" s="25" t="e">
        <v>#DIV/0!</v>
      </c>
      <c r="M512" s="2"/>
    </row>
    <row r="513" spans="1:13" ht="12.75" hidden="1">
      <c r="A513" s="15"/>
      <c r="F513" s="70"/>
      <c r="G513" s="70"/>
      <c r="H513" s="6">
        <v>0</v>
      </c>
      <c r="I513" s="25" t="e">
        <v>#DIV/0!</v>
      </c>
      <c r="M513" s="2"/>
    </row>
    <row r="514" spans="1:13" ht="12.75" hidden="1">
      <c r="A514" s="15"/>
      <c r="F514" s="70"/>
      <c r="G514" s="70"/>
      <c r="H514" s="6">
        <v>0</v>
      </c>
      <c r="I514" s="25" t="e">
        <v>#DIV/0!</v>
      </c>
      <c r="M514" s="2"/>
    </row>
    <row r="515" spans="1:13" ht="12.75" hidden="1">
      <c r="A515" s="15"/>
      <c r="F515" s="70"/>
      <c r="G515" s="70"/>
      <c r="H515" s="6">
        <v>0</v>
      </c>
      <c r="I515" s="25" t="e">
        <v>#DIV/0!</v>
      </c>
      <c r="M515" s="2"/>
    </row>
    <row r="516" spans="1:13" ht="12.75" hidden="1">
      <c r="A516" s="15"/>
      <c r="F516" s="70"/>
      <c r="G516" s="70"/>
      <c r="H516" s="6">
        <v>0</v>
      </c>
      <c r="I516" s="25" t="e">
        <v>#DIV/0!</v>
      </c>
      <c r="M516" s="2"/>
    </row>
    <row r="517" spans="1:13" ht="12.75" hidden="1">
      <c r="A517" s="15"/>
      <c r="F517" s="70"/>
      <c r="G517" s="70"/>
      <c r="H517" s="6">
        <v>0</v>
      </c>
      <c r="I517" s="25" t="e">
        <v>#DIV/0!</v>
      </c>
      <c r="M517" s="2"/>
    </row>
    <row r="518" spans="1:13" ht="12.75" hidden="1">
      <c r="A518" s="15"/>
      <c r="F518" s="70"/>
      <c r="G518" s="70"/>
      <c r="H518" s="6">
        <v>0</v>
      </c>
      <c r="I518" s="25" t="e">
        <v>#DIV/0!</v>
      </c>
      <c r="M518" s="2"/>
    </row>
    <row r="519" spans="1:13" ht="12.75" hidden="1">
      <c r="A519" s="15"/>
      <c r="F519" s="70"/>
      <c r="G519" s="70"/>
      <c r="H519" s="6">
        <v>0</v>
      </c>
      <c r="I519" s="25" t="e">
        <v>#DIV/0!</v>
      </c>
      <c r="M519" s="2"/>
    </row>
    <row r="520" spans="1:13" ht="12.75" hidden="1">
      <c r="A520" s="15"/>
      <c r="F520" s="70"/>
      <c r="G520" s="70"/>
      <c r="H520" s="6">
        <v>0</v>
      </c>
      <c r="I520" s="25" t="e">
        <v>#DIV/0!</v>
      </c>
      <c r="M520" s="2"/>
    </row>
    <row r="521" spans="1:13" ht="12.75" hidden="1">
      <c r="A521" s="15"/>
      <c r="F521" s="70"/>
      <c r="G521" s="70"/>
      <c r="H521" s="6">
        <v>0</v>
      </c>
      <c r="I521" s="25" t="e">
        <v>#DIV/0!</v>
      </c>
      <c r="M521" s="2"/>
    </row>
    <row r="522" spans="1:13" ht="12.75" hidden="1">
      <c r="A522" s="15"/>
      <c r="F522" s="70"/>
      <c r="G522" s="70"/>
      <c r="H522" s="6">
        <v>0</v>
      </c>
      <c r="I522" s="25" t="e">
        <v>#DIV/0!</v>
      </c>
      <c r="M522" s="2"/>
    </row>
    <row r="523" spans="1:13" ht="12.75" hidden="1">
      <c r="A523" s="15"/>
      <c r="F523" s="70"/>
      <c r="G523" s="70"/>
      <c r="H523" s="6">
        <v>0</v>
      </c>
      <c r="I523" s="25" t="e">
        <v>#DIV/0!</v>
      </c>
      <c r="M523" s="2"/>
    </row>
    <row r="524" spans="1:13" ht="12.75" hidden="1">
      <c r="A524" s="15"/>
      <c r="F524" s="70"/>
      <c r="G524" s="70"/>
      <c r="H524" s="6">
        <v>0</v>
      </c>
      <c r="I524" s="25" t="e">
        <v>#DIV/0!</v>
      </c>
      <c r="M524" s="2"/>
    </row>
    <row r="525" spans="1:13" ht="12.75" hidden="1">
      <c r="A525" s="15"/>
      <c r="F525" s="70"/>
      <c r="G525" s="70"/>
      <c r="H525" s="6">
        <v>0</v>
      </c>
      <c r="I525" s="25" t="e">
        <v>#DIV/0!</v>
      </c>
      <c r="M525" s="2"/>
    </row>
    <row r="526" spans="1:13" ht="12.75" hidden="1">
      <c r="A526" s="15"/>
      <c r="F526" s="70"/>
      <c r="G526" s="70"/>
      <c r="H526" s="6">
        <v>0</v>
      </c>
      <c r="I526" s="25" t="e">
        <v>#DIV/0!</v>
      </c>
      <c r="M526" s="2"/>
    </row>
    <row r="527" spans="1:13" ht="12.75" hidden="1">
      <c r="A527" s="15"/>
      <c r="F527" s="70"/>
      <c r="G527" s="70"/>
      <c r="H527" s="6">
        <v>0</v>
      </c>
      <c r="I527" s="25" t="e">
        <v>#DIV/0!</v>
      </c>
      <c r="M527" s="2"/>
    </row>
    <row r="528" spans="1:13" ht="12.75" hidden="1">
      <c r="A528" s="15"/>
      <c r="F528" s="70"/>
      <c r="G528" s="70"/>
      <c r="H528" s="6">
        <v>0</v>
      </c>
      <c r="I528" s="25" t="e">
        <v>#DIV/0!</v>
      </c>
      <c r="M528" s="2"/>
    </row>
    <row r="529" spans="1:13" ht="12.75" hidden="1">
      <c r="A529" s="15"/>
      <c r="F529" s="70"/>
      <c r="G529" s="70"/>
      <c r="H529" s="6">
        <v>0</v>
      </c>
      <c r="I529" s="25" t="e">
        <v>#DIV/0!</v>
      </c>
      <c r="M529" s="2"/>
    </row>
    <row r="530" spans="1:13" ht="12.75" hidden="1">
      <c r="A530" s="15"/>
      <c r="F530" s="70"/>
      <c r="G530" s="70"/>
      <c r="H530" s="6">
        <v>0</v>
      </c>
      <c r="I530" s="25" t="e">
        <v>#DIV/0!</v>
      </c>
      <c r="M530" s="2"/>
    </row>
    <row r="531" spans="1:13" ht="12.75" hidden="1">
      <c r="A531" s="15"/>
      <c r="F531" s="70"/>
      <c r="G531" s="70"/>
      <c r="H531" s="6">
        <v>0</v>
      </c>
      <c r="I531" s="25" t="e">
        <v>#DIV/0!</v>
      </c>
      <c r="M531" s="2"/>
    </row>
    <row r="532" spans="1:13" ht="12.75" hidden="1">
      <c r="A532" s="15"/>
      <c r="F532" s="70"/>
      <c r="G532" s="70"/>
      <c r="H532" s="6">
        <v>0</v>
      </c>
      <c r="I532" s="25" t="e">
        <v>#DIV/0!</v>
      </c>
      <c r="M532" s="2"/>
    </row>
    <row r="533" spans="1:13" ht="12.75" hidden="1">
      <c r="A533" s="15"/>
      <c r="F533" s="70"/>
      <c r="G533" s="70"/>
      <c r="H533" s="6">
        <v>0</v>
      </c>
      <c r="I533" s="25" t="e">
        <v>#DIV/0!</v>
      </c>
      <c r="M533" s="2"/>
    </row>
    <row r="534" spans="1:13" ht="12.75" hidden="1">
      <c r="A534" s="15"/>
      <c r="F534" s="70"/>
      <c r="G534" s="70"/>
      <c r="H534" s="6">
        <v>0</v>
      </c>
      <c r="I534" s="25" t="e">
        <v>#DIV/0!</v>
      </c>
      <c r="M534" s="2"/>
    </row>
    <row r="535" spans="1:13" ht="12.75" hidden="1">
      <c r="A535" s="15"/>
      <c r="F535" s="70"/>
      <c r="G535" s="70"/>
      <c r="H535" s="6">
        <v>0</v>
      </c>
      <c r="I535" s="25" t="e">
        <v>#DIV/0!</v>
      </c>
      <c r="M535" s="2"/>
    </row>
    <row r="536" spans="1:13" ht="12.75" hidden="1">
      <c r="A536" s="15"/>
      <c r="F536" s="70"/>
      <c r="G536" s="70"/>
      <c r="H536" s="6">
        <v>0</v>
      </c>
      <c r="I536" s="25" t="e">
        <v>#DIV/0!</v>
      </c>
      <c r="M536" s="2"/>
    </row>
    <row r="537" spans="1:13" ht="12.75" hidden="1">
      <c r="A537" s="15"/>
      <c r="F537" s="70"/>
      <c r="G537" s="70"/>
      <c r="H537" s="6">
        <v>0</v>
      </c>
      <c r="I537" s="25" t="e">
        <v>#DIV/0!</v>
      </c>
      <c r="M537" s="2"/>
    </row>
    <row r="538" spans="1:13" ht="12.75" hidden="1">
      <c r="A538" s="15"/>
      <c r="F538" s="70"/>
      <c r="G538" s="70"/>
      <c r="H538" s="6">
        <v>0</v>
      </c>
      <c r="I538" s="25" t="e">
        <v>#DIV/0!</v>
      </c>
      <c r="M538" s="2"/>
    </row>
    <row r="539" spans="1:13" ht="12.75" hidden="1">
      <c r="A539" s="15"/>
      <c r="F539" s="70"/>
      <c r="G539" s="70"/>
      <c r="H539" s="6">
        <v>0</v>
      </c>
      <c r="I539" s="25" t="e">
        <v>#DIV/0!</v>
      </c>
      <c r="M539" s="2"/>
    </row>
    <row r="540" spans="1:13" ht="12.75" hidden="1">
      <c r="A540" s="15"/>
      <c r="F540" s="70"/>
      <c r="G540" s="70"/>
      <c r="H540" s="6">
        <v>0</v>
      </c>
      <c r="I540" s="25" t="e">
        <v>#DIV/0!</v>
      </c>
      <c r="M540" s="2"/>
    </row>
    <row r="541" spans="1:13" ht="12.75" hidden="1">
      <c r="A541" s="15"/>
      <c r="F541" s="70"/>
      <c r="G541" s="70"/>
      <c r="H541" s="6">
        <v>0</v>
      </c>
      <c r="I541" s="25" t="e">
        <v>#DIV/0!</v>
      </c>
      <c r="M541" s="2"/>
    </row>
    <row r="542" spans="1:13" ht="12.75" hidden="1">
      <c r="A542" s="15"/>
      <c r="F542" s="70"/>
      <c r="G542" s="70"/>
      <c r="H542" s="6">
        <v>0</v>
      </c>
      <c r="I542" s="25" t="e">
        <v>#DIV/0!</v>
      </c>
      <c r="M542" s="2"/>
    </row>
    <row r="543" spans="1:13" ht="12.75" hidden="1">
      <c r="A543" s="15"/>
      <c r="F543" s="70"/>
      <c r="G543" s="70"/>
      <c r="H543" s="6">
        <v>0</v>
      </c>
      <c r="I543" s="25" t="e">
        <v>#DIV/0!</v>
      </c>
      <c r="M543" s="2"/>
    </row>
    <row r="544" spans="1:13" ht="12.75" hidden="1">
      <c r="A544" s="15"/>
      <c r="F544" s="70"/>
      <c r="G544" s="70"/>
      <c r="H544" s="6">
        <v>0</v>
      </c>
      <c r="I544" s="25" t="e">
        <v>#DIV/0!</v>
      </c>
      <c r="M544" s="2"/>
    </row>
    <row r="545" spans="1:13" ht="12.75" hidden="1">
      <c r="A545" s="15"/>
      <c r="F545" s="70"/>
      <c r="G545" s="70"/>
      <c r="H545" s="6">
        <v>0</v>
      </c>
      <c r="I545" s="25" t="e">
        <v>#DIV/0!</v>
      </c>
      <c r="M545" s="2"/>
    </row>
    <row r="546" spans="1:13" ht="12.75" hidden="1">
      <c r="A546" s="15"/>
      <c r="F546" s="70"/>
      <c r="G546" s="70"/>
      <c r="H546" s="6">
        <v>0</v>
      </c>
      <c r="I546" s="25" t="e">
        <v>#DIV/0!</v>
      </c>
      <c r="M546" s="2"/>
    </row>
    <row r="547" spans="1:13" ht="12.75" hidden="1">
      <c r="A547" s="15"/>
      <c r="F547" s="70"/>
      <c r="G547" s="70"/>
      <c r="H547" s="6">
        <v>0</v>
      </c>
      <c r="I547" s="25" t="e">
        <v>#DIV/0!</v>
      </c>
      <c r="M547" s="2"/>
    </row>
    <row r="548" spans="1:13" ht="12.75" hidden="1">
      <c r="A548" s="15"/>
      <c r="F548" s="70"/>
      <c r="G548" s="70"/>
      <c r="H548" s="6">
        <v>0</v>
      </c>
      <c r="I548" s="25" t="e">
        <v>#DIV/0!</v>
      </c>
      <c r="M548" s="2"/>
    </row>
    <row r="549" spans="1:13" ht="12.75" hidden="1">
      <c r="A549" s="15"/>
      <c r="F549" s="70"/>
      <c r="G549" s="70"/>
      <c r="H549" s="6">
        <v>0</v>
      </c>
      <c r="I549" s="25" t="e">
        <v>#DIV/0!</v>
      </c>
      <c r="M549" s="2"/>
    </row>
    <row r="550" spans="1:13" ht="12.75" hidden="1">
      <c r="A550" s="15"/>
      <c r="F550" s="70"/>
      <c r="G550" s="70"/>
      <c r="H550" s="6">
        <v>0</v>
      </c>
      <c r="I550" s="25" t="e">
        <v>#DIV/0!</v>
      </c>
      <c r="M550" s="2"/>
    </row>
    <row r="551" spans="1:13" ht="12.75" hidden="1">
      <c r="A551" s="15"/>
      <c r="F551" s="70"/>
      <c r="G551" s="70"/>
      <c r="H551" s="6">
        <v>0</v>
      </c>
      <c r="I551" s="25" t="e">
        <v>#DIV/0!</v>
      </c>
      <c r="M551" s="2"/>
    </row>
    <row r="552" spans="1:13" ht="12.75" hidden="1">
      <c r="A552" s="15"/>
      <c r="F552" s="70"/>
      <c r="G552" s="70"/>
      <c r="H552" s="6">
        <v>0</v>
      </c>
      <c r="I552" s="25" t="e">
        <v>#DIV/0!</v>
      </c>
      <c r="M552" s="2"/>
    </row>
    <row r="553" spans="1:13" ht="12.75" hidden="1">
      <c r="A553" s="15"/>
      <c r="F553" s="70"/>
      <c r="G553" s="70"/>
      <c r="H553" s="6">
        <v>0</v>
      </c>
      <c r="I553" s="25" t="e">
        <v>#DIV/0!</v>
      </c>
      <c r="M553" s="2"/>
    </row>
    <row r="554" spans="1:13" ht="12.75" hidden="1">
      <c r="A554" s="15"/>
      <c r="F554" s="70"/>
      <c r="G554" s="70"/>
      <c r="H554" s="6">
        <v>0</v>
      </c>
      <c r="I554" s="25" t="e">
        <v>#DIV/0!</v>
      </c>
      <c r="M554" s="2"/>
    </row>
    <row r="555" spans="1:13" ht="12.75" hidden="1">
      <c r="A555" s="15"/>
      <c r="F555" s="70"/>
      <c r="G555" s="70"/>
      <c r="H555" s="6">
        <v>0</v>
      </c>
      <c r="I555" s="25" t="e">
        <v>#DIV/0!</v>
      </c>
      <c r="M555" s="2"/>
    </row>
    <row r="556" spans="1:13" ht="12.75" hidden="1">
      <c r="A556" s="15"/>
      <c r="F556" s="70"/>
      <c r="G556" s="70"/>
      <c r="H556" s="6">
        <v>0</v>
      </c>
      <c r="I556" s="25" t="e">
        <v>#DIV/0!</v>
      </c>
      <c r="M556" s="2"/>
    </row>
    <row r="557" spans="1:13" ht="12.75" hidden="1">
      <c r="A557" s="15"/>
      <c r="F557" s="70"/>
      <c r="G557" s="70"/>
      <c r="H557" s="6">
        <v>0</v>
      </c>
      <c r="I557" s="25" t="e">
        <v>#DIV/0!</v>
      </c>
      <c r="M557" s="2"/>
    </row>
    <row r="558" spans="1:13" ht="12.75" hidden="1">
      <c r="A558" s="15"/>
      <c r="F558" s="70"/>
      <c r="G558" s="70"/>
      <c r="H558" s="6">
        <v>0</v>
      </c>
      <c r="I558" s="25" t="e">
        <v>#DIV/0!</v>
      </c>
      <c r="M558" s="2"/>
    </row>
    <row r="559" spans="1:13" ht="12.75" hidden="1">
      <c r="A559" s="15"/>
      <c r="F559" s="70"/>
      <c r="G559" s="70"/>
      <c r="H559" s="6">
        <v>0</v>
      </c>
      <c r="I559" s="25" t="e">
        <v>#DIV/0!</v>
      </c>
      <c r="M559" s="2"/>
    </row>
    <row r="560" spans="1:13" ht="12.75" hidden="1">
      <c r="A560" s="15"/>
      <c r="F560" s="70"/>
      <c r="G560" s="70"/>
      <c r="H560" s="6">
        <v>0</v>
      </c>
      <c r="I560" s="25" t="e">
        <v>#DIV/0!</v>
      </c>
      <c r="M560" s="2"/>
    </row>
    <row r="561" spans="1:13" ht="12.75" hidden="1">
      <c r="A561" s="15"/>
      <c r="F561" s="70"/>
      <c r="G561" s="70"/>
      <c r="M561" s="2"/>
    </row>
    <row r="562" spans="1:13" ht="12.75" hidden="1">
      <c r="A562" s="15"/>
      <c r="F562" s="70"/>
      <c r="G562" s="70"/>
      <c r="M562" s="2"/>
    </row>
    <row r="563" spans="1:13" ht="12.75" hidden="1">
      <c r="A563" s="15"/>
      <c r="F563" s="70"/>
      <c r="G563" s="70"/>
      <c r="M563" s="2"/>
    </row>
    <row r="564" spans="1:13" ht="12.75" hidden="1">
      <c r="A564" s="15"/>
      <c r="F564" s="70"/>
      <c r="G564" s="70"/>
      <c r="M564" s="2"/>
    </row>
    <row r="565" spans="1:13" ht="12.75" hidden="1">
      <c r="A565" s="15"/>
      <c r="F565" s="70"/>
      <c r="G565" s="70"/>
      <c r="M565" s="2"/>
    </row>
    <row r="566" spans="1:13" ht="12.75" hidden="1">
      <c r="A566" s="15"/>
      <c r="F566" s="70"/>
      <c r="G566" s="70"/>
      <c r="M566" s="2"/>
    </row>
    <row r="567" spans="1:13" ht="12.75" hidden="1">
      <c r="A567" s="15"/>
      <c r="F567" s="70"/>
      <c r="G567" s="70"/>
      <c r="M567" s="2"/>
    </row>
    <row r="568" spans="1:13" ht="12.75" hidden="1">
      <c r="A568" s="15"/>
      <c r="F568" s="70"/>
      <c r="G568" s="70"/>
      <c r="M568" s="2"/>
    </row>
    <row r="569" spans="1:13" ht="12.75" hidden="1">
      <c r="A569" s="15"/>
      <c r="F569" s="70"/>
      <c r="G569" s="70"/>
      <c r="M569" s="2"/>
    </row>
    <row r="570" spans="1:13" ht="12.75" hidden="1">
      <c r="A570" s="15"/>
      <c r="F570" s="70"/>
      <c r="G570" s="70"/>
      <c r="M570" s="2"/>
    </row>
    <row r="571" spans="1:13" ht="12.75" hidden="1">
      <c r="A571" s="15"/>
      <c r="F571" s="70"/>
      <c r="G571" s="70"/>
      <c r="M571" s="2"/>
    </row>
    <row r="572" spans="1:13" ht="12.75" hidden="1">
      <c r="A572" s="15"/>
      <c r="F572" s="70"/>
      <c r="G572" s="70"/>
      <c r="M572" s="2"/>
    </row>
    <row r="573" spans="1:13" ht="12.75" hidden="1">
      <c r="A573" s="15"/>
      <c r="F573" s="70"/>
      <c r="G573" s="70"/>
      <c r="M573" s="2"/>
    </row>
    <row r="574" spans="1:13" ht="12.75" hidden="1">
      <c r="A574" s="15"/>
      <c r="F574" s="70"/>
      <c r="G574" s="70"/>
      <c r="M574" s="2"/>
    </row>
    <row r="575" spans="1:13" ht="12.75" hidden="1">
      <c r="A575" s="15"/>
      <c r="F575" s="70"/>
      <c r="G575" s="70"/>
      <c r="M575" s="2"/>
    </row>
    <row r="576" spans="1:13" ht="12.75" hidden="1">
      <c r="A576" s="15"/>
      <c r="F576" s="70"/>
      <c r="G576" s="70"/>
      <c r="M576" s="2"/>
    </row>
    <row r="577" spans="1:13" ht="12.75" hidden="1">
      <c r="A577" s="15"/>
      <c r="F577" s="70"/>
      <c r="G577" s="70"/>
      <c r="M577" s="2"/>
    </row>
    <row r="578" spans="1:13" ht="12.75" hidden="1">
      <c r="A578" s="15"/>
      <c r="F578" s="70"/>
      <c r="G578" s="70"/>
      <c r="M578" s="2"/>
    </row>
    <row r="579" spans="1:13" ht="12.75" hidden="1">
      <c r="A579" s="15"/>
      <c r="F579" s="70"/>
      <c r="G579" s="70"/>
      <c r="M579" s="2"/>
    </row>
    <row r="580" spans="1:13" ht="12.75" hidden="1">
      <c r="A580" s="15"/>
      <c r="F580" s="70"/>
      <c r="G580" s="70"/>
      <c r="M580" s="2"/>
    </row>
    <row r="581" spans="1:13" ht="12.75" hidden="1">
      <c r="A581" s="15"/>
      <c r="F581" s="70"/>
      <c r="G581" s="70"/>
      <c r="M581" s="2"/>
    </row>
    <row r="582" spans="1:13" ht="12.75" hidden="1">
      <c r="A582" s="15"/>
      <c r="F582" s="70"/>
      <c r="G582" s="70"/>
      <c r="M582" s="2"/>
    </row>
    <row r="583" spans="1:13" ht="12.75" hidden="1">
      <c r="A583" s="15"/>
      <c r="F583" s="70"/>
      <c r="G583" s="70"/>
      <c r="M583" s="2"/>
    </row>
    <row r="584" spans="1:13" ht="12.75" hidden="1">
      <c r="A584" s="15"/>
      <c r="F584" s="70"/>
      <c r="G584" s="70"/>
      <c r="M584" s="2"/>
    </row>
    <row r="585" spans="1:13" ht="12.75" hidden="1">
      <c r="A585" s="15"/>
      <c r="F585" s="70"/>
      <c r="G585" s="70"/>
      <c r="M585" s="2"/>
    </row>
    <row r="586" spans="1:13" ht="12.75" hidden="1">
      <c r="A586" s="15"/>
      <c r="F586" s="70"/>
      <c r="G586" s="70"/>
      <c r="M586" s="2"/>
    </row>
    <row r="587" spans="1:13" ht="12.75" hidden="1">
      <c r="A587" s="15"/>
      <c r="F587" s="70"/>
      <c r="G587" s="70"/>
      <c r="M587" s="2"/>
    </row>
    <row r="588" spans="1:13" ht="12.75" hidden="1">
      <c r="A588" s="15"/>
      <c r="F588" s="70"/>
      <c r="G588" s="70"/>
      <c r="M588" s="2"/>
    </row>
    <row r="589" spans="1:13" ht="12.75" hidden="1">
      <c r="A589" s="15"/>
      <c r="F589" s="70"/>
      <c r="G589" s="70"/>
      <c r="M589" s="2"/>
    </row>
    <row r="590" spans="1:13" ht="12.75" hidden="1">
      <c r="A590" s="15"/>
      <c r="F590" s="70"/>
      <c r="G590" s="70"/>
      <c r="M590" s="2"/>
    </row>
    <row r="591" spans="1:13" ht="12.75" hidden="1">
      <c r="A591" s="15"/>
      <c r="F591" s="70"/>
      <c r="G591" s="70"/>
      <c r="M591" s="2"/>
    </row>
    <row r="592" spans="1:13" ht="12.75" hidden="1">
      <c r="A592" s="15"/>
      <c r="F592" s="70"/>
      <c r="G592" s="70"/>
      <c r="M592" s="2"/>
    </row>
    <row r="593" spans="1:13" ht="12.75" hidden="1">
      <c r="A593" s="15"/>
      <c r="F593" s="70"/>
      <c r="G593" s="70"/>
      <c r="M593" s="2"/>
    </row>
    <row r="594" spans="1:13" ht="12.75" hidden="1">
      <c r="A594" s="15"/>
      <c r="F594" s="70"/>
      <c r="G594" s="70"/>
      <c r="M594" s="2"/>
    </row>
    <row r="595" spans="1:13" ht="12.75" hidden="1">
      <c r="A595" s="15"/>
      <c r="F595" s="70"/>
      <c r="G595" s="70"/>
      <c r="M595" s="2"/>
    </row>
    <row r="596" spans="1:13" ht="12.75" hidden="1">
      <c r="A596" s="15"/>
      <c r="F596" s="70"/>
      <c r="G596" s="70"/>
      <c r="M596" s="2"/>
    </row>
    <row r="597" spans="1:13" ht="12.75" hidden="1">
      <c r="A597" s="15"/>
      <c r="F597" s="70"/>
      <c r="G597" s="70"/>
      <c r="M597" s="2"/>
    </row>
    <row r="598" spans="1:13" ht="12.75" hidden="1">
      <c r="A598" s="15"/>
      <c r="F598" s="70"/>
      <c r="G598" s="70"/>
      <c r="M598" s="2"/>
    </row>
    <row r="599" spans="1:13" ht="12.75" hidden="1">
      <c r="A599" s="15"/>
      <c r="F599" s="70"/>
      <c r="G599" s="70"/>
      <c r="M599" s="2"/>
    </row>
    <row r="600" spans="1:13" ht="12.75" hidden="1">
      <c r="A600" s="15"/>
      <c r="F600" s="70"/>
      <c r="G600" s="70"/>
      <c r="M600" s="2"/>
    </row>
    <row r="601" spans="1:13" ht="12.75" hidden="1">
      <c r="A601" s="15"/>
      <c r="F601" s="70"/>
      <c r="G601" s="70"/>
      <c r="M601" s="2"/>
    </row>
    <row r="602" spans="1:13" ht="12.75" hidden="1">
      <c r="A602" s="15"/>
      <c r="F602" s="70"/>
      <c r="G602" s="70"/>
      <c r="M602" s="2"/>
    </row>
    <row r="603" spans="1:13" ht="12.75" hidden="1">
      <c r="A603" s="15"/>
      <c r="F603" s="70"/>
      <c r="G603" s="70"/>
      <c r="M603" s="2"/>
    </row>
    <row r="604" spans="1:13" ht="12.75" hidden="1">
      <c r="A604" s="15"/>
      <c r="F604" s="70"/>
      <c r="G604" s="70"/>
      <c r="M604" s="2"/>
    </row>
    <row r="605" spans="1:13" ht="12.75" hidden="1">
      <c r="A605" s="15"/>
      <c r="F605" s="70"/>
      <c r="G605" s="70"/>
      <c r="M605" s="2"/>
    </row>
    <row r="606" spans="1:13" ht="12.75" hidden="1">
      <c r="A606" s="15"/>
      <c r="F606" s="70"/>
      <c r="G606" s="70"/>
      <c r="M606" s="2"/>
    </row>
    <row r="607" spans="1:13" ht="12.75" hidden="1">
      <c r="A607" s="15"/>
      <c r="F607" s="70"/>
      <c r="G607" s="70"/>
      <c r="M607" s="2"/>
    </row>
    <row r="608" spans="1:13" ht="12.75" hidden="1">
      <c r="A608" s="15"/>
      <c r="F608" s="70"/>
      <c r="G608" s="70"/>
      <c r="M608" s="2"/>
    </row>
    <row r="609" spans="1:13" ht="12.75" hidden="1">
      <c r="A609" s="15"/>
      <c r="F609" s="70"/>
      <c r="G609" s="70"/>
      <c r="M609" s="2"/>
    </row>
    <row r="610" spans="1:13" ht="12.75" hidden="1">
      <c r="A610" s="15"/>
      <c r="F610" s="70"/>
      <c r="G610" s="70"/>
      <c r="M610" s="2"/>
    </row>
    <row r="611" spans="1:13" ht="12.75" hidden="1">
      <c r="A611" s="15"/>
      <c r="F611" s="70"/>
      <c r="G611" s="70"/>
      <c r="M611" s="2"/>
    </row>
    <row r="612" spans="1:13" ht="12.75" hidden="1">
      <c r="A612" s="15"/>
      <c r="F612" s="70"/>
      <c r="G612" s="70"/>
      <c r="M612" s="2"/>
    </row>
    <row r="613" spans="1:13" ht="12.75" hidden="1">
      <c r="A613" s="15"/>
      <c r="F613" s="70"/>
      <c r="G613" s="70"/>
      <c r="M613" s="2"/>
    </row>
    <row r="614" spans="1:13" ht="12.75" hidden="1">
      <c r="A614" s="15"/>
      <c r="F614" s="70"/>
      <c r="G614" s="70"/>
      <c r="M614" s="2"/>
    </row>
    <row r="615" spans="1:13" ht="12.75" hidden="1">
      <c r="A615" s="15"/>
      <c r="F615" s="70"/>
      <c r="G615" s="70"/>
      <c r="M615" s="2"/>
    </row>
    <row r="616" spans="1:13" ht="12.75" hidden="1">
      <c r="A616" s="15"/>
      <c r="F616" s="70"/>
      <c r="G616" s="70"/>
      <c r="M616" s="2"/>
    </row>
    <row r="617" spans="1:13" ht="12.75" hidden="1">
      <c r="A617" s="15"/>
      <c r="F617" s="70"/>
      <c r="G617" s="70"/>
      <c r="M617" s="2"/>
    </row>
    <row r="618" spans="1:13" ht="12.75" hidden="1">
      <c r="A618" s="15"/>
      <c r="F618" s="70"/>
      <c r="G618" s="70"/>
      <c r="M618" s="2"/>
    </row>
    <row r="619" spans="1:13" ht="12.75" hidden="1">
      <c r="A619" s="15"/>
      <c r="F619" s="70"/>
      <c r="G619" s="70"/>
      <c r="M619" s="2"/>
    </row>
    <row r="620" spans="1:13" ht="12.75" hidden="1">
      <c r="A620" s="15"/>
      <c r="F620" s="70"/>
      <c r="G620" s="70"/>
      <c r="M620" s="2"/>
    </row>
    <row r="621" spans="1:13" ht="12.75" hidden="1">
      <c r="A621" s="15"/>
      <c r="F621" s="70"/>
      <c r="G621" s="70"/>
      <c r="M621" s="2"/>
    </row>
    <row r="622" spans="1:13" ht="12.75" hidden="1">
      <c r="A622" s="15"/>
      <c r="F622" s="70"/>
      <c r="G622" s="70"/>
      <c r="M622" s="2"/>
    </row>
    <row r="623" spans="1:13" ht="12.75" hidden="1">
      <c r="A623" s="15"/>
      <c r="F623" s="70"/>
      <c r="G623" s="70"/>
      <c r="M623" s="2"/>
    </row>
    <row r="624" spans="1:13" ht="12.75" hidden="1">
      <c r="A624" s="15"/>
      <c r="F624" s="70"/>
      <c r="G624" s="70"/>
      <c r="M624" s="2"/>
    </row>
    <row r="625" spans="1:13" ht="12.75" hidden="1">
      <c r="A625" s="15"/>
      <c r="F625" s="70"/>
      <c r="G625" s="70"/>
      <c r="M625" s="2"/>
    </row>
    <row r="626" spans="1:13" ht="12.75" hidden="1">
      <c r="A626" s="15"/>
      <c r="F626" s="70"/>
      <c r="G626" s="70"/>
      <c r="M626" s="2"/>
    </row>
    <row r="627" spans="1:13" ht="12.75" hidden="1">
      <c r="A627" s="15"/>
      <c r="F627" s="70"/>
      <c r="G627" s="70"/>
      <c r="M627" s="2"/>
    </row>
    <row r="628" spans="1:13" ht="12.75" hidden="1">
      <c r="A628" s="15"/>
      <c r="F628" s="70"/>
      <c r="G628" s="70"/>
      <c r="M628" s="2"/>
    </row>
    <row r="629" spans="1:13" ht="12.75" hidden="1">
      <c r="A629" s="15"/>
      <c r="F629" s="70"/>
      <c r="G629" s="70"/>
      <c r="M629" s="2"/>
    </row>
    <row r="630" spans="1:13" s="247" customFormat="1" ht="12.75" hidden="1">
      <c r="A630" s="242"/>
      <c r="B630" s="243"/>
      <c r="C630" s="242"/>
      <c r="D630" s="242"/>
      <c r="E630" s="242"/>
      <c r="F630" s="244"/>
      <c r="G630" s="244"/>
      <c r="H630" s="243"/>
      <c r="I630" s="226"/>
      <c r="K630" s="39"/>
      <c r="L630" s="18"/>
      <c r="M630" s="2"/>
    </row>
    <row r="631" spans="1:13" s="247" customFormat="1" ht="12.75" hidden="1">
      <c r="A631" s="242"/>
      <c r="B631" s="243"/>
      <c r="C631" s="242"/>
      <c r="D631" s="242"/>
      <c r="E631" s="242"/>
      <c r="F631" s="244"/>
      <c r="G631" s="244"/>
      <c r="H631" s="243"/>
      <c r="I631" s="226"/>
      <c r="K631" s="39"/>
      <c r="L631" s="18"/>
      <c r="M631" s="2"/>
    </row>
    <row r="632" spans="2:13" ht="12.75" hidden="1">
      <c r="B632" s="10"/>
      <c r="F632" s="70"/>
      <c r="G632" s="70"/>
      <c r="H632" s="243"/>
      <c r="I632" s="25" t="e">
        <v>#DIV/0!</v>
      </c>
      <c r="M632" s="2"/>
    </row>
    <row r="633" spans="2:13" ht="12.75" hidden="1">
      <c r="B633" s="10"/>
      <c r="F633" s="70"/>
      <c r="G633" s="70"/>
      <c r="H633" s="243"/>
      <c r="I633" s="25" t="e">
        <v>#DIV/0!</v>
      </c>
      <c r="M633" s="2"/>
    </row>
    <row r="634" spans="2:13" ht="12.75" hidden="1">
      <c r="B634" s="10"/>
      <c r="F634" s="70"/>
      <c r="G634" s="70"/>
      <c r="H634" s="6">
        <v>0</v>
      </c>
      <c r="I634" s="25" t="e">
        <v>#DIV/0!</v>
      </c>
      <c r="M634" s="2"/>
    </row>
    <row r="635" spans="2:13" ht="12.75" hidden="1">
      <c r="B635" s="10"/>
      <c r="F635" s="70"/>
      <c r="G635" s="70"/>
      <c r="H635" s="6">
        <v>0</v>
      </c>
      <c r="I635" s="25" t="e">
        <v>#DIV/0!</v>
      </c>
      <c r="M635" s="2"/>
    </row>
    <row r="636" spans="2:13" ht="12.75" hidden="1">
      <c r="B636" s="10"/>
      <c r="F636" s="70"/>
      <c r="G636" s="70"/>
      <c r="H636" s="6">
        <v>0</v>
      </c>
      <c r="I636" s="25" t="e">
        <v>#DIV/0!</v>
      </c>
      <c r="M636" s="2"/>
    </row>
    <row r="637" spans="2:13" ht="12.75" hidden="1">
      <c r="B637" s="10"/>
      <c r="F637" s="70"/>
      <c r="G637" s="70"/>
      <c r="H637" s="6">
        <v>0</v>
      </c>
      <c r="I637" s="25" t="e">
        <v>#DIV/0!</v>
      </c>
      <c r="M637" s="2"/>
    </row>
    <row r="638" spans="2:13" ht="12.75" hidden="1">
      <c r="B638" s="10"/>
      <c r="F638" s="70"/>
      <c r="G638" s="70"/>
      <c r="H638" s="6">
        <v>0</v>
      </c>
      <c r="I638" s="25" t="e">
        <v>#DIV/0!</v>
      </c>
      <c r="M638" s="2"/>
    </row>
    <row r="639" spans="2:13" ht="12.75" hidden="1">
      <c r="B639" s="10"/>
      <c r="F639" s="70"/>
      <c r="G639" s="70"/>
      <c r="H639" s="6">
        <v>0</v>
      </c>
      <c r="I639" s="25" t="e">
        <v>#DIV/0!</v>
      </c>
      <c r="M639" s="2"/>
    </row>
    <row r="640" spans="2:13" ht="12.75" hidden="1">
      <c r="B640" s="10"/>
      <c r="F640" s="70"/>
      <c r="G640" s="70"/>
      <c r="H640" s="6">
        <v>0</v>
      </c>
      <c r="I640" s="25" t="e">
        <v>#DIV/0!</v>
      </c>
      <c r="M640" s="2"/>
    </row>
    <row r="641" spans="2:13" ht="12.75" hidden="1">
      <c r="B641" s="10"/>
      <c r="F641" s="70"/>
      <c r="G641" s="70"/>
      <c r="H641" s="6">
        <v>0</v>
      </c>
      <c r="I641" s="25" t="e">
        <v>#DIV/0!</v>
      </c>
      <c r="M641" s="2"/>
    </row>
    <row r="642" spans="2:13" ht="12.75" hidden="1">
      <c r="B642" s="10"/>
      <c r="F642" s="70"/>
      <c r="G642" s="70"/>
      <c r="H642" s="6">
        <v>0</v>
      </c>
      <c r="I642" s="25" t="e">
        <v>#DIV/0!</v>
      </c>
      <c r="M642" s="2"/>
    </row>
    <row r="643" spans="2:13" ht="12.75" hidden="1">
      <c r="B643" s="10"/>
      <c r="F643" s="70"/>
      <c r="G643" s="70"/>
      <c r="H643" s="6">
        <v>0</v>
      </c>
      <c r="I643" s="25" t="e">
        <v>#DIV/0!</v>
      </c>
      <c r="M643" s="2"/>
    </row>
    <row r="644" spans="2:13" ht="12.75" hidden="1">
      <c r="B644" s="10"/>
      <c r="F644" s="70"/>
      <c r="G644" s="70"/>
      <c r="H644" s="6">
        <v>0</v>
      </c>
      <c r="I644" s="25" t="e">
        <v>#DIV/0!</v>
      </c>
      <c r="M644" s="2"/>
    </row>
    <row r="645" spans="2:13" ht="12.75" hidden="1">
      <c r="B645" s="10"/>
      <c r="F645" s="70"/>
      <c r="G645" s="70"/>
      <c r="H645" s="6">
        <v>0</v>
      </c>
      <c r="I645" s="25" t="e">
        <v>#DIV/0!</v>
      </c>
      <c r="M645" s="2"/>
    </row>
    <row r="646" spans="6:13" ht="12.75" hidden="1">
      <c r="F646" s="70"/>
      <c r="G646" s="70"/>
      <c r="H646" s="6">
        <v>0</v>
      </c>
      <c r="I646" s="25" t="e">
        <v>#DIV/0!</v>
      </c>
      <c r="M646" s="2"/>
    </row>
    <row r="647" spans="2:13" ht="12.75" hidden="1">
      <c r="B647" s="8"/>
      <c r="F647" s="70"/>
      <c r="G647" s="70"/>
      <c r="H647" s="6">
        <v>0</v>
      </c>
      <c r="I647" s="25" t="e">
        <v>#DIV/0!</v>
      </c>
      <c r="M647" s="2"/>
    </row>
    <row r="648" spans="6:13" ht="12.75" hidden="1">
      <c r="F648" s="70"/>
      <c r="G648" s="70"/>
      <c r="H648" s="6">
        <v>0</v>
      </c>
      <c r="I648" s="25" t="e">
        <v>#DIV/0!</v>
      </c>
      <c r="M648" s="2"/>
    </row>
    <row r="649" spans="6:13" ht="12.75" hidden="1">
      <c r="F649" s="70"/>
      <c r="G649" s="70"/>
      <c r="H649" s="6">
        <v>0</v>
      </c>
      <c r="I649" s="25" t="e">
        <v>#DIV/0!</v>
      </c>
      <c r="M649" s="2"/>
    </row>
    <row r="650" spans="6:13" ht="12.75" hidden="1">
      <c r="F650" s="70"/>
      <c r="G650" s="70"/>
      <c r="H650" s="6">
        <v>0</v>
      </c>
      <c r="I650" s="25" t="e">
        <v>#DIV/0!</v>
      </c>
      <c r="M650" s="2"/>
    </row>
    <row r="651" spans="6:13" ht="12.75" hidden="1">
      <c r="F651" s="70"/>
      <c r="G651" s="70"/>
      <c r="H651" s="6">
        <v>0</v>
      </c>
      <c r="I651" s="25" t="e">
        <v>#DIV/0!</v>
      </c>
      <c r="M651" s="2"/>
    </row>
    <row r="652" spans="6:13" ht="12.75" hidden="1">
      <c r="F652" s="70"/>
      <c r="G652" s="70"/>
      <c r="H652" s="6">
        <v>0</v>
      </c>
      <c r="I652" s="25" t="e">
        <v>#DIV/0!</v>
      </c>
      <c r="M652" s="2"/>
    </row>
    <row r="653" spans="6:13" ht="12.75" hidden="1">
      <c r="F653" s="70"/>
      <c r="G653" s="70"/>
      <c r="H653" s="6">
        <v>0</v>
      </c>
      <c r="I653" s="25" t="e">
        <v>#DIV/0!</v>
      </c>
      <c r="M653" s="2"/>
    </row>
    <row r="654" spans="6:13" ht="12.75" hidden="1">
      <c r="F654" s="70"/>
      <c r="G654" s="70"/>
      <c r="H654" s="6">
        <v>0</v>
      </c>
      <c r="I654" s="25" t="e">
        <v>#DIV/0!</v>
      </c>
      <c r="M654" s="2"/>
    </row>
    <row r="655" spans="6:13" ht="12.75" hidden="1">
      <c r="F655" s="70"/>
      <c r="G655" s="70"/>
      <c r="H655" s="6">
        <v>0</v>
      </c>
      <c r="I655" s="25" t="e">
        <v>#DIV/0!</v>
      </c>
      <c r="M655" s="2"/>
    </row>
    <row r="656" spans="6:13" ht="12.75" hidden="1">
      <c r="F656" s="70"/>
      <c r="G656" s="70"/>
      <c r="H656" s="6">
        <v>0</v>
      </c>
      <c r="I656" s="25" t="e">
        <v>#DIV/0!</v>
      </c>
      <c r="M656" s="2"/>
    </row>
    <row r="657" spans="6:13" ht="12.75" hidden="1">
      <c r="F657" s="70"/>
      <c r="G657" s="70"/>
      <c r="H657" s="6">
        <v>0</v>
      </c>
      <c r="I657" s="25" t="e">
        <v>#DIV/0!</v>
      </c>
      <c r="M657" s="2"/>
    </row>
    <row r="658" spans="6:13" ht="12.75" hidden="1">
      <c r="F658" s="70"/>
      <c r="G658" s="70"/>
      <c r="H658" s="6">
        <v>0</v>
      </c>
      <c r="I658" s="25" t="e">
        <v>#DIV/0!</v>
      </c>
      <c r="M658" s="2"/>
    </row>
    <row r="659" spans="6:13" ht="12.75" hidden="1">
      <c r="F659" s="70"/>
      <c r="G659" s="70"/>
      <c r="H659" s="6">
        <v>0</v>
      </c>
      <c r="I659" s="25" t="e">
        <v>#DIV/0!</v>
      </c>
      <c r="M659" s="2"/>
    </row>
    <row r="660" spans="6:13" ht="12.75" hidden="1">
      <c r="F660" s="70"/>
      <c r="G660" s="70"/>
      <c r="H660" s="6">
        <v>0</v>
      </c>
      <c r="I660" s="25" t="e">
        <v>#DIV/0!</v>
      </c>
      <c r="M660" s="2"/>
    </row>
    <row r="661" spans="6:13" ht="12.75" hidden="1">
      <c r="F661" s="70"/>
      <c r="G661" s="70"/>
      <c r="H661" s="6">
        <v>0</v>
      </c>
      <c r="I661" s="25" t="e">
        <v>#DIV/0!</v>
      </c>
      <c r="M661" s="2"/>
    </row>
    <row r="662" spans="6:13" ht="12.75" hidden="1">
      <c r="F662" s="70"/>
      <c r="G662" s="70"/>
      <c r="H662" s="6">
        <v>0</v>
      </c>
      <c r="I662" s="25" t="e">
        <v>#DIV/0!</v>
      </c>
      <c r="M662" s="2"/>
    </row>
    <row r="663" spans="6:13" ht="12.75" hidden="1">
      <c r="F663" s="70"/>
      <c r="G663" s="70"/>
      <c r="H663" s="6">
        <v>0</v>
      </c>
      <c r="I663" s="25" t="e">
        <v>#DIV/0!</v>
      </c>
      <c r="M663" s="2"/>
    </row>
    <row r="664" spans="6:13" ht="12.75" hidden="1">
      <c r="F664" s="70"/>
      <c r="G664" s="70"/>
      <c r="H664" s="6">
        <v>0</v>
      </c>
      <c r="I664" s="25" t="e">
        <v>#DIV/0!</v>
      </c>
      <c r="M664" s="2"/>
    </row>
    <row r="665" spans="6:13" ht="12.75" hidden="1">
      <c r="F665" s="70"/>
      <c r="G665" s="70"/>
      <c r="H665" s="6">
        <v>0</v>
      </c>
      <c r="I665" s="25" t="e">
        <v>#DIV/0!</v>
      </c>
      <c r="M665" s="2"/>
    </row>
    <row r="666" spans="6:13" ht="12.75" hidden="1">
      <c r="F666" s="70"/>
      <c r="G666" s="70"/>
      <c r="H666" s="6">
        <v>0</v>
      </c>
      <c r="I666" s="25" t="e">
        <v>#DIV/0!</v>
      </c>
      <c r="M666" s="2"/>
    </row>
    <row r="667" spans="6:13" ht="12.75" hidden="1">
      <c r="F667" s="70"/>
      <c r="G667" s="70"/>
      <c r="H667" s="6">
        <v>0</v>
      </c>
      <c r="I667" s="25" t="e">
        <v>#DIV/0!</v>
      </c>
      <c r="M667" s="2"/>
    </row>
    <row r="668" spans="6:13" ht="12.75" hidden="1">
      <c r="F668" s="70"/>
      <c r="G668" s="70"/>
      <c r="H668" s="6">
        <v>0</v>
      </c>
      <c r="I668" s="25" t="e">
        <v>#DIV/0!</v>
      </c>
      <c r="M668" s="2"/>
    </row>
    <row r="669" spans="6:13" ht="12.75" hidden="1">
      <c r="F669" s="70"/>
      <c r="G669" s="70"/>
      <c r="H669" s="6">
        <v>0</v>
      </c>
      <c r="I669" s="25" t="e">
        <v>#DIV/0!</v>
      </c>
      <c r="M669" s="2"/>
    </row>
    <row r="670" spans="6:13" ht="12.75" hidden="1">
      <c r="F670" s="70"/>
      <c r="G670" s="70"/>
      <c r="H670" s="6">
        <v>0</v>
      </c>
      <c r="I670" s="25" t="e">
        <v>#DIV/0!</v>
      </c>
      <c r="M670" s="2"/>
    </row>
    <row r="671" spans="6:13" ht="12.75" hidden="1">
      <c r="F671" s="70"/>
      <c r="G671" s="70"/>
      <c r="H671" s="6">
        <v>0</v>
      </c>
      <c r="I671" s="25" t="e">
        <v>#DIV/0!</v>
      </c>
      <c r="M671" s="2"/>
    </row>
    <row r="672" spans="6:13" ht="12.75" hidden="1">
      <c r="F672" s="70"/>
      <c r="G672" s="70"/>
      <c r="H672" s="6">
        <v>0</v>
      </c>
      <c r="I672" s="25" t="e">
        <v>#DIV/0!</v>
      </c>
      <c r="M672" s="2"/>
    </row>
    <row r="673" spans="6:13" ht="12.75" hidden="1">
      <c r="F673" s="70"/>
      <c r="G673" s="70"/>
      <c r="H673" s="6">
        <v>0</v>
      </c>
      <c r="I673" s="25" t="e">
        <v>#DIV/0!</v>
      </c>
      <c r="M673" s="2"/>
    </row>
    <row r="674" spans="6:13" ht="12.75" hidden="1">
      <c r="F674" s="70"/>
      <c r="G674" s="70"/>
      <c r="H674" s="6">
        <v>0</v>
      </c>
      <c r="I674" s="25" t="e">
        <v>#DIV/0!</v>
      </c>
      <c r="M674" s="2"/>
    </row>
    <row r="675" spans="6:13" ht="12.75" hidden="1">
      <c r="F675" s="70"/>
      <c r="G675" s="70"/>
      <c r="H675" s="6">
        <v>0</v>
      </c>
      <c r="I675" s="25" t="e">
        <v>#DIV/0!</v>
      </c>
      <c r="M675" s="2"/>
    </row>
    <row r="676" spans="6:13" ht="12.75" hidden="1">
      <c r="F676" s="70"/>
      <c r="G676" s="70"/>
      <c r="H676" s="6">
        <v>0</v>
      </c>
      <c r="I676" s="25" t="e">
        <v>#DIV/0!</v>
      </c>
      <c r="M676" s="2"/>
    </row>
    <row r="677" spans="6:13" ht="12.75" hidden="1">
      <c r="F677" s="70"/>
      <c r="G677" s="70"/>
      <c r="H677" s="6">
        <v>0</v>
      </c>
      <c r="I677" s="25" t="e">
        <v>#DIV/0!</v>
      </c>
      <c r="M677" s="2"/>
    </row>
    <row r="678" spans="6:13" ht="12.75" hidden="1">
      <c r="F678" s="70"/>
      <c r="G678" s="70"/>
      <c r="H678" s="6">
        <v>0</v>
      </c>
      <c r="I678" s="25" t="e">
        <v>#DIV/0!</v>
      </c>
      <c r="M678" s="2"/>
    </row>
    <row r="679" spans="6:13" ht="12.75" hidden="1">
      <c r="F679" s="70"/>
      <c r="G679" s="70"/>
      <c r="H679" s="6">
        <v>0</v>
      </c>
      <c r="I679" s="25" t="e">
        <v>#DIV/0!</v>
      </c>
      <c r="M679" s="2"/>
    </row>
    <row r="680" spans="6:13" ht="12.75" hidden="1">
      <c r="F680" s="70"/>
      <c r="G680" s="70"/>
      <c r="H680" s="6">
        <v>0</v>
      </c>
      <c r="I680" s="25" t="e">
        <v>#DIV/0!</v>
      </c>
      <c r="M680" s="2"/>
    </row>
    <row r="681" spans="6:13" ht="12.75" hidden="1">
      <c r="F681" s="70"/>
      <c r="G681" s="70"/>
      <c r="H681" s="6">
        <v>0</v>
      </c>
      <c r="I681" s="25" t="e">
        <v>#DIV/0!</v>
      </c>
      <c r="M681" s="2"/>
    </row>
    <row r="682" spans="6:13" ht="12.75" hidden="1">
      <c r="F682" s="70"/>
      <c r="G682" s="70"/>
      <c r="H682" s="6">
        <v>0</v>
      </c>
      <c r="I682" s="25" t="e">
        <v>#DIV/0!</v>
      </c>
      <c r="M682" s="2"/>
    </row>
    <row r="683" spans="6:13" ht="12.75" hidden="1">
      <c r="F683" s="70"/>
      <c r="G683" s="70"/>
      <c r="H683" s="6">
        <v>0</v>
      </c>
      <c r="I683" s="25" t="e">
        <v>#DIV/0!</v>
      </c>
      <c r="M683" s="2"/>
    </row>
    <row r="684" spans="6:13" ht="12.75" hidden="1">
      <c r="F684" s="70"/>
      <c r="G684" s="70"/>
      <c r="H684" s="6">
        <v>0</v>
      </c>
      <c r="I684" s="25" t="e">
        <v>#DIV/0!</v>
      </c>
      <c r="M684" s="2"/>
    </row>
    <row r="685" spans="6:13" ht="12.75" hidden="1">
      <c r="F685" s="70"/>
      <c r="G685" s="70"/>
      <c r="H685" s="6">
        <v>0</v>
      </c>
      <c r="I685" s="25" t="e">
        <v>#DIV/0!</v>
      </c>
      <c r="M685" s="2"/>
    </row>
    <row r="686" spans="6:13" ht="12.75" hidden="1">
      <c r="F686" s="70"/>
      <c r="G686" s="70"/>
      <c r="H686" s="6">
        <v>0</v>
      </c>
      <c r="I686" s="25" t="e">
        <v>#DIV/0!</v>
      </c>
      <c r="M686" s="2"/>
    </row>
    <row r="687" spans="6:13" ht="12.75" hidden="1">
      <c r="F687" s="70"/>
      <c r="G687" s="70"/>
      <c r="H687" s="6">
        <v>0</v>
      </c>
      <c r="I687" s="25" t="e">
        <v>#DIV/0!</v>
      </c>
      <c r="M687" s="2"/>
    </row>
    <row r="688" spans="6:13" ht="12.75" hidden="1">
      <c r="F688" s="70"/>
      <c r="G688" s="70"/>
      <c r="H688" s="6">
        <v>0</v>
      </c>
      <c r="I688" s="25" t="e">
        <v>#DIV/0!</v>
      </c>
      <c r="M688" s="2"/>
    </row>
    <row r="689" spans="6:13" ht="12.75" hidden="1">
      <c r="F689" s="70"/>
      <c r="G689" s="70"/>
      <c r="H689" s="6">
        <v>0</v>
      </c>
      <c r="I689" s="25" t="e">
        <v>#DIV/0!</v>
      </c>
      <c r="M689" s="2"/>
    </row>
    <row r="690" spans="6:13" ht="12.75" hidden="1">
      <c r="F690" s="70"/>
      <c r="G690" s="70"/>
      <c r="H690" s="6">
        <v>0</v>
      </c>
      <c r="I690" s="25" t="e">
        <v>#DIV/0!</v>
      </c>
      <c r="M690" s="2"/>
    </row>
    <row r="691" spans="6:13" ht="12.75" hidden="1">
      <c r="F691" s="70"/>
      <c r="G691" s="70"/>
      <c r="H691" s="6">
        <v>0</v>
      </c>
      <c r="I691" s="25" t="e">
        <v>#DIV/0!</v>
      </c>
      <c r="M691" s="2"/>
    </row>
    <row r="692" spans="6:13" ht="12.75" hidden="1">
      <c r="F692" s="70"/>
      <c r="G692" s="70"/>
      <c r="H692" s="6">
        <v>0</v>
      </c>
      <c r="I692" s="25" t="e">
        <v>#DIV/0!</v>
      </c>
      <c r="M692" s="2"/>
    </row>
    <row r="693" spans="6:13" ht="12.75" hidden="1">
      <c r="F693" s="70"/>
      <c r="G693" s="70"/>
      <c r="H693" s="6">
        <v>0</v>
      </c>
      <c r="I693" s="25" t="e">
        <v>#DIV/0!</v>
      </c>
      <c r="M693" s="2"/>
    </row>
    <row r="694" spans="6:13" ht="12.75" hidden="1">
      <c r="F694" s="70"/>
      <c r="G694" s="70"/>
      <c r="H694" s="6">
        <v>0</v>
      </c>
      <c r="I694" s="25" t="e">
        <v>#DIV/0!</v>
      </c>
      <c r="M694" s="2"/>
    </row>
    <row r="695" spans="6:13" ht="12.75" hidden="1">
      <c r="F695" s="70"/>
      <c r="G695" s="70"/>
      <c r="H695" s="6">
        <v>0</v>
      </c>
      <c r="I695" s="25" t="e">
        <v>#DIV/0!</v>
      </c>
      <c r="M695" s="2"/>
    </row>
    <row r="696" spans="6:13" ht="12.75" hidden="1">
      <c r="F696" s="70"/>
      <c r="G696" s="70"/>
      <c r="H696" s="6">
        <v>0</v>
      </c>
      <c r="I696" s="25" t="e">
        <v>#DIV/0!</v>
      </c>
      <c r="M696" s="2"/>
    </row>
    <row r="697" spans="6:13" ht="12.75" hidden="1">
      <c r="F697" s="70"/>
      <c r="G697" s="70"/>
      <c r="H697" s="6">
        <v>0</v>
      </c>
      <c r="I697" s="25" t="e">
        <v>#DIV/0!</v>
      </c>
      <c r="M697" s="2"/>
    </row>
    <row r="698" spans="6:13" ht="12.75" hidden="1">
      <c r="F698" s="70"/>
      <c r="G698" s="70"/>
      <c r="H698" s="6">
        <v>0</v>
      </c>
      <c r="I698" s="25" t="e">
        <v>#DIV/0!</v>
      </c>
      <c r="M698" s="2"/>
    </row>
    <row r="699" spans="6:13" ht="12.75" hidden="1">
      <c r="F699" s="70"/>
      <c r="G699" s="70"/>
      <c r="H699" s="6">
        <v>0</v>
      </c>
      <c r="I699" s="25" t="e">
        <v>#DIV/0!</v>
      </c>
      <c r="M699" s="2"/>
    </row>
    <row r="700" spans="6:13" ht="12.75" hidden="1">
      <c r="F700" s="70"/>
      <c r="G700" s="70"/>
      <c r="H700" s="6">
        <v>0</v>
      </c>
      <c r="I700" s="25" t="e">
        <v>#DIV/0!</v>
      </c>
      <c r="M700" s="2"/>
    </row>
    <row r="701" spans="6:13" ht="12.75" hidden="1">
      <c r="F701" s="70"/>
      <c r="G701" s="70"/>
      <c r="H701" s="6">
        <v>0</v>
      </c>
      <c r="I701" s="25" t="e">
        <v>#DIV/0!</v>
      </c>
      <c r="M701" s="2"/>
    </row>
    <row r="702" spans="6:13" ht="12.75" hidden="1">
      <c r="F702" s="70"/>
      <c r="G702" s="70"/>
      <c r="H702" s="6">
        <v>0</v>
      </c>
      <c r="I702" s="25" t="e">
        <v>#DIV/0!</v>
      </c>
      <c r="M702" s="2"/>
    </row>
    <row r="703" spans="6:13" ht="12.75" hidden="1">
      <c r="F703" s="70"/>
      <c r="G703" s="70"/>
      <c r="H703" s="6">
        <v>0</v>
      </c>
      <c r="I703" s="25" t="e">
        <v>#DIV/0!</v>
      </c>
      <c r="M703" s="2"/>
    </row>
    <row r="704" spans="6:13" ht="12.75" hidden="1">
      <c r="F704" s="70"/>
      <c r="G704" s="70"/>
      <c r="H704" s="6">
        <v>0</v>
      </c>
      <c r="I704" s="25" t="e">
        <v>#DIV/0!</v>
      </c>
      <c r="M704" s="2"/>
    </row>
    <row r="705" spans="6:13" ht="12.75" hidden="1">
      <c r="F705" s="70"/>
      <c r="G705" s="70"/>
      <c r="H705" s="6">
        <v>0</v>
      </c>
      <c r="I705" s="25" t="e">
        <v>#DIV/0!</v>
      </c>
      <c r="M705" s="2"/>
    </row>
    <row r="706" spans="6:13" ht="12.75" hidden="1">
      <c r="F706" s="70"/>
      <c r="G706" s="70"/>
      <c r="H706" s="6">
        <v>0</v>
      </c>
      <c r="I706" s="25" t="e">
        <v>#DIV/0!</v>
      </c>
      <c r="M706" s="2"/>
    </row>
    <row r="707" spans="6:13" ht="12.75" hidden="1">
      <c r="F707" s="70"/>
      <c r="G707" s="70"/>
      <c r="H707" s="6">
        <v>0</v>
      </c>
      <c r="I707" s="25" t="e">
        <v>#DIV/0!</v>
      </c>
      <c r="M707" s="2"/>
    </row>
    <row r="708" spans="6:13" ht="12.75" hidden="1">
      <c r="F708" s="70"/>
      <c r="G708" s="70"/>
      <c r="H708" s="6">
        <v>0</v>
      </c>
      <c r="I708" s="25" t="e">
        <v>#DIV/0!</v>
      </c>
      <c r="M708" s="2"/>
    </row>
    <row r="709" spans="6:13" ht="12.75" hidden="1">
      <c r="F709" s="70"/>
      <c r="G709" s="70"/>
      <c r="H709" s="6">
        <v>0</v>
      </c>
      <c r="I709" s="25" t="e">
        <v>#DIV/0!</v>
      </c>
      <c r="M709" s="2"/>
    </row>
    <row r="710" spans="6:13" ht="12.75" hidden="1">
      <c r="F710" s="70"/>
      <c r="G710" s="70"/>
      <c r="H710" s="6">
        <v>0</v>
      </c>
      <c r="I710" s="25" t="e">
        <v>#DIV/0!</v>
      </c>
      <c r="M710" s="2"/>
    </row>
    <row r="711" spans="6:13" ht="12.75" hidden="1">
      <c r="F711" s="70"/>
      <c r="G711" s="70"/>
      <c r="H711" s="6">
        <v>0</v>
      </c>
      <c r="I711" s="25" t="e">
        <v>#DIV/0!</v>
      </c>
      <c r="M711" s="2"/>
    </row>
    <row r="712" spans="6:13" ht="12.75" hidden="1">
      <c r="F712" s="70"/>
      <c r="G712" s="70"/>
      <c r="H712" s="6">
        <v>0</v>
      </c>
      <c r="I712" s="25" t="e">
        <v>#DIV/0!</v>
      </c>
      <c r="M712" s="2"/>
    </row>
    <row r="713" spans="6:13" ht="12.75" hidden="1">
      <c r="F713" s="70"/>
      <c r="G713" s="70"/>
      <c r="H713" s="6">
        <v>0</v>
      </c>
      <c r="I713" s="25" t="e">
        <v>#DIV/0!</v>
      </c>
      <c r="M713" s="2"/>
    </row>
    <row r="714" spans="6:13" ht="12.75" hidden="1">
      <c r="F714" s="70"/>
      <c r="G714" s="70"/>
      <c r="H714" s="6">
        <v>0</v>
      </c>
      <c r="I714" s="25" t="e">
        <v>#DIV/0!</v>
      </c>
      <c r="M714" s="2"/>
    </row>
    <row r="715" spans="6:13" ht="12.75" hidden="1">
      <c r="F715" s="70"/>
      <c r="G715" s="70"/>
      <c r="H715" s="6">
        <v>0</v>
      </c>
      <c r="I715" s="25" t="e">
        <v>#DIV/0!</v>
      </c>
      <c r="M715" s="2"/>
    </row>
    <row r="716" spans="6:13" ht="12.75" hidden="1">
      <c r="F716" s="70"/>
      <c r="G716" s="70"/>
      <c r="H716" s="6">
        <v>0</v>
      </c>
      <c r="I716" s="25" t="e">
        <v>#DIV/0!</v>
      </c>
      <c r="M716" s="2"/>
    </row>
    <row r="717" spans="6:13" ht="12.75" hidden="1">
      <c r="F717" s="70"/>
      <c r="G717" s="70"/>
      <c r="H717" s="6">
        <v>0</v>
      </c>
      <c r="I717" s="25" t="e">
        <v>#DIV/0!</v>
      </c>
      <c r="M717" s="2"/>
    </row>
    <row r="718" spans="6:13" ht="12.75" hidden="1">
      <c r="F718" s="70"/>
      <c r="G718" s="70"/>
      <c r="H718" s="6">
        <v>0</v>
      </c>
      <c r="I718" s="25" t="e">
        <v>#DIV/0!</v>
      </c>
      <c r="M718" s="2"/>
    </row>
    <row r="719" spans="6:13" ht="12.75" hidden="1">
      <c r="F719" s="70"/>
      <c r="G719" s="70"/>
      <c r="H719" s="6">
        <v>0</v>
      </c>
      <c r="I719" s="25" t="e">
        <v>#DIV/0!</v>
      </c>
      <c r="M719" s="2"/>
    </row>
    <row r="720" spans="6:13" ht="12.75" hidden="1">
      <c r="F720" s="70"/>
      <c r="G720" s="70"/>
      <c r="H720" s="6">
        <v>0</v>
      </c>
      <c r="I720" s="25" t="e">
        <v>#DIV/0!</v>
      </c>
      <c r="M720" s="2"/>
    </row>
    <row r="721" spans="6:13" ht="12.75" hidden="1">
      <c r="F721" s="70"/>
      <c r="G721" s="70"/>
      <c r="H721" s="6">
        <v>0</v>
      </c>
      <c r="I721" s="25" t="e">
        <v>#DIV/0!</v>
      </c>
      <c r="M721" s="2"/>
    </row>
    <row r="722" spans="6:13" ht="12.75" hidden="1">
      <c r="F722" s="70"/>
      <c r="G722" s="70"/>
      <c r="H722" s="6">
        <v>0</v>
      </c>
      <c r="I722" s="25" t="e">
        <v>#DIV/0!</v>
      </c>
      <c r="M722" s="2"/>
    </row>
    <row r="723" spans="6:13" ht="12.75" hidden="1">
      <c r="F723" s="70"/>
      <c r="G723" s="70"/>
      <c r="H723" s="6">
        <v>0</v>
      </c>
      <c r="I723" s="25" t="e">
        <v>#DIV/0!</v>
      </c>
      <c r="M723" s="2"/>
    </row>
    <row r="724" spans="6:13" ht="12.75" hidden="1">
      <c r="F724" s="70"/>
      <c r="G724" s="70"/>
      <c r="H724" s="6">
        <v>0</v>
      </c>
      <c r="I724" s="25" t="e">
        <v>#DIV/0!</v>
      </c>
      <c r="M724" s="2"/>
    </row>
    <row r="725" spans="6:13" ht="12.75" hidden="1">
      <c r="F725" s="70"/>
      <c r="G725" s="70"/>
      <c r="H725" s="6">
        <v>0</v>
      </c>
      <c r="I725" s="25" t="e">
        <v>#DIV/0!</v>
      </c>
      <c r="M725" s="2"/>
    </row>
    <row r="726" spans="6:13" ht="12.75" hidden="1">
      <c r="F726" s="70"/>
      <c r="G726" s="70"/>
      <c r="H726" s="6">
        <v>0</v>
      </c>
      <c r="I726" s="25" t="e">
        <v>#DIV/0!</v>
      </c>
      <c r="M726" s="2"/>
    </row>
    <row r="727" spans="6:13" ht="12.75" hidden="1">
      <c r="F727" s="70"/>
      <c r="G727" s="70"/>
      <c r="H727" s="6">
        <v>0</v>
      </c>
      <c r="I727" s="25" t="e">
        <v>#DIV/0!</v>
      </c>
      <c r="M727" s="2"/>
    </row>
    <row r="728" spans="6:13" ht="12.75" hidden="1">
      <c r="F728" s="70"/>
      <c r="G728" s="70"/>
      <c r="H728" s="6">
        <v>0</v>
      </c>
      <c r="I728" s="25" t="e">
        <v>#DIV/0!</v>
      </c>
      <c r="M728" s="2"/>
    </row>
    <row r="729" spans="6:13" ht="12.75" hidden="1">
      <c r="F729" s="70"/>
      <c r="G729" s="70"/>
      <c r="H729" s="6">
        <v>0</v>
      </c>
      <c r="I729" s="25" t="e">
        <v>#DIV/0!</v>
      </c>
      <c r="M729" s="2"/>
    </row>
    <row r="730" spans="6:13" ht="12.75" hidden="1">
      <c r="F730" s="70"/>
      <c r="G730" s="70"/>
      <c r="H730" s="6">
        <v>0</v>
      </c>
      <c r="I730" s="25" t="e">
        <v>#DIV/0!</v>
      </c>
      <c r="M730" s="2"/>
    </row>
    <row r="731" spans="6:13" ht="12.75" hidden="1">
      <c r="F731" s="70"/>
      <c r="G731" s="70"/>
      <c r="H731" s="6">
        <v>0</v>
      </c>
      <c r="I731" s="25" t="e">
        <v>#DIV/0!</v>
      </c>
      <c r="M731" s="2"/>
    </row>
    <row r="732" spans="6:13" ht="12.75" hidden="1">
      <c r="F732" s="70"/>
      <c r="G732" s="70"/>
      <c r="H732" s="6">
        <v>0</v>
      </c>
      <c r="I732" s="25" t="e">
        <v>#DIV/0!</v>
      </c>
      <c r="M732" s="2"/>
    </row>
    <row r="733" spans="6:13" ht="12.75" hidden="1">
      <c r="F733" s="70"/>
      <c r="G733" s="70"/>
      <c r="H733" s="6">
        <v>0</v>
      </c>
      <c r="I733" s="25" t="e">
        <v>#DIV/0!</v>
      </c>
      <c r="M733" s="2"/>
    </row>
    <row r="734" spans="6:13" ht="12.75" hidden="1">
      <c r="F734" s="70"/>
      <c r="G734" s="70"/>
      <c r="H734" s="6">
        <v>0</v>
      </c>
      <c r="I734" s="25" t="e">
        <v>#DIV/0!</v>
      </c>
      <c r="M734" s="2"/>
    </row>
    <row r="735" spans="6:13" ht="12.75" hidden="1">
      <c r="F735" s="70"/>
      <c r="G735" s="70"/>
      <c r="H735" s="6">
        <v>0</v>
      </c>
      <c r="I735" s="25" t="e">
        <v>#DIV/0!</v>
      </c>
      <c r="M735" s="2"/>
    </row>
    <row r="736" spans="6:13" ht="12.75" hidden="1">
      <c r="F736" s="70"/>
      <c r="G736" s="70"/>
      <c r="H736" s="6">
        <v>0</v>
      </c>
      <c r="I736" s="25" t="e">
        <v>#DIV/0!</v>
      </c>
      <c r="M736" s="2"/>
    </row>
    <row r="737" spans="6:13" ht="12.75" hidden="1">
      <c r="F737" s="70"/>
      <c r="G737" s="70"/>
      <c r="H737" s="6">
        <v>0</v>
      </c>
      <c r="I737" s="25" t="e">
        <v>#DIV/0!</v>
      </c>
      <c r="M737" s="2"/>
    </row>
    <row r="738" spans="6:13" ht="12.75" hidden="1">
      <c r="F738" s="70"/>
      <c r="G738" s="70"/>
      <c r="H738" s="6">
        <v>0</v>
      </c>
      <c r="I738" s="25" t="e">
        <v>#DIV/0!</v>
      </c>
      <c r="M738" s="2"/>
    </row>
    <row r="739" spans="6:13" ht="12.75" hidden="1">
      <c r="F739" s="70"/>
      <c r="G739" s="70"/>
      <c r="H739" s="6">
        <v>0</v>
      </c>
      <c r="I739" s="25" t="e">
        <v>#DIV/0!</v>
      </c>
      <c r="M739" s="2"/>
    </row>
    <row r="740" spans="6:13" ht="12.75" hidden="1">
      <c r="F740" s="70"/>
      <c r="G740" s="70"/>
      <c r="H740" s="6">
        <v>0</v>
      </c>
      <c r="I740" s="25" t="e">
        <v>#DIV/0!</v>
      </c>
      <c r="M740" s="2"/>
    </row>
    <row r="741" spans="6:13" ht="12.75" hidden="1">
      <c r="F741" s="70"/>
      <c r="G741" s="70"/>
      <c r="H741" s="6">
        <v>0</v>
      </c>
      <c r="I741" s="25" t="e">
        <v>#DIV/0!</v>
      </c>
      <c r="M741" s="2"/>
    </row>
    <row r="742" spans="6:13" ht="12.75" hidden="1">
      <c r="F742" s="70"/>
      <c r="G742" s="70"/>
      <c r="H742" s="6">
        <v>0</v>
      </c>
      <c r="I742" s="25" t="e">
        <v>#DIV/0!</v>
      </c>
      <c r="M742" s="2"/>
    </row>
    <row r="743" spans="6:13" ht="12.75" hidden="1">
      <c r="F743" s="70"/>
      <c r="G743" s="70"/>
      <c r="H743" s="6">
        <v>0</v>
      </c>
      <c r="I743" s="25" t="e">
        <v>#DIV/0!</v>
      </c>
      <c r="M743" s="2"/>
    </row>
    <row r="744" spans="6:13" ht="12.75" hidden="1">
      <c r="F744" s="70"/>
      <c r="G744" s="70"/>
      <c r="H744" s="6">
        <v>0</v>
      </c>
      <c r="I744" s="25" t="e">
        <v>#DIV/0!</v>
      </c>
      <c r="M744" s="2"/>
    </row>
    <row r="745" spans="6:13" ht="12.75" hidden="1">
      <c r="F745" s="70"/>
      <c r="G745" s="70"/>
      <c r="H745" s="6">
        <v>0</v>
      </c>
      <c r="I745" s="25" t="e">
        <v>#DIV/0!</v>
      </c>
      <c r="M745" s="2"/>
    </row>
    <row r="746" spans="6:13" ht="12.75" hidden="1">
      <c r="F746" s="70"/>
      <c r="G746" s="70"/>
      <c r="H746" s="6">
        <v>0</v>
      </c>
      <c r="I746" s="25" t="e">
        <v>#DIV/0!</v>
      </c>
      <c r="M746" s="2"/>
    </row>
    <row r="747" spans="6:13" ht="12.75" hidden="1">
      <c r="F747" s="70"/>
      <c r="G747" s="70"/>
      <c r="H747" s="6">
        <v>0</v>
      </c>
      <c r="I747" s="25" t="e">
        <v>#DIV/0!</v>
      </c>
      <c r="M747" s="2"/>
    </row>
    <row r="748" spans="6:13" ht="12.75" hidden="1">
      <c r="F748" s="70"/>
      <c r="G748" s="70"/>
      <c r="H748" s="6">
        <v>0</v>
      </c>
      <c r="I748" s="25" t="e">
        <v>#DIV/0!</v>
      </c>
      <c r="M748" s="2"/>
    </row>
    <row r="749" spans="6:13" ht="12.75" hidden="1">
      <c r="F749" s="70"/>
      <c r="G749" s="70"/>
      <c r="H749" s="6">
        <v>0</v>
      </c>
      <c r="I749" s="25" t="e">
        <v>#DIV/0!</v>
      </c>
      <c r="M749" s="2"/>
    </row>
    <row r="750" spans="6:13" ht="12.75" hidden="1">
      <c r="F750" s="70"/>
      <c r="G750" s="70"/>
      <c r="H750" s="6">
        <v>0</v>
      </c>
      <c r="I750" s="25" t="e">
        <v>#DIV/0!</v>
      </c>
      <c r="M750" s="2"/>
    </row>
    <row r="751" spans="6:13" ht="12.75" hidden="1">
      <c r="F751" s="70"/>
      <c r="G751" s="70"/>
      <c r="H751" s="6">
        <v>0</v>
      </c>
      <c r="I751" s="25" t="e">
        <v>#DIV/0!</v>
      </c>
      <c r="M751" s="2"/>
    </row>
    <row r="752" spans="6:13" ht="12.75" hidden="1">
      <c r="F752" s="70"/>
      <c r="G752" s="70"/>
      <c r="H752" s="6">
        <v>0</v>
      </c>
      <c r="I752" s="25" t="e">
        <v>#DIV/0!</v>
      </c>
      <c r="M752" s="2"/>
    </row>
    <row r="753" spans="6:13" ht="12.75" hidden="1">
      <c r="F753" s="70"/>
      <c r="G753" s="70"/>
      <c r="H753" s="6">
        <v>0</v>
      </c>
      <c r="I753" s="25" t="e">
        <v>#DIV/0!</v>
      </c>
      <c r="M753" s="2"/>
    </row>
    <row r="754" spans="6:13" ht="12.75" hidden="1">
      <c r="F754" s="70"/>
      <c r="G754" s="70"/>
      <c r="H754" s="6">
        <v>0</v>
      </c>
      <c r="I754" s="25" t="e">
        <v>#DIV/0!</v>
      </c>
      <c r="M754" s="2"/>
    </row>
    <row r="755" spans="6:13" ht="12.75" hidden="1">
      <c r="F755" s="70"/>
      <c r="G755" s="70"/>
      <c r="H755" s="6">
        <v>0</v>
      </c>
      <c r="I755" s="25" t="e">
        <v>#DIV/0!</v>
      </c>
      <c r="M755" s="2"/>
    </row>
    <row r="756" spans="6:13" ht="12.75" hidden="1">
      <c r="F756" s="70"/>
      <c r="G756" s="70"/>
      <c r="H756" s="6">
        <v>0</v>
      </c>
      <c r="I756" s="25" t="e">
        <v>#DIV/0!</v>
      </c>
      <c r="M756" s="2"/>
    </row>
    <row r="757" spans="6:13" ht="12.75" hidden="1">
      <c r="F757" s="70"/>
      <c r="G757" s="70"/>
      <c r="H757" s="6">
        <v>0</v>
      </c>
      <c r="I757" s="25" t="e">
        <v>#DIV/0!</v>
      </c>
      <c r="M757" s="2"/>
    </row>
    <row r="758" spans="6:13" ht="12.75" hidden="1">
      <c r="F758" s="70"/>
      <c r="G758" s="70"/>
      <c r="H758" s="6">
        <v>0</v>
      </c>
      <c r="I758" s="25" t="e">
        <v>#DIV/0!</v>
      </c>
      <c r="M758" s="2"/>
    </row>
    <row r="759" spans="6:13" ht="12.75" hidden="1">
      <c r="F759" s="70"/>
      <c r="G759" s="70"/>
      <c r="H759" s="6">
        <v>0</v>
      </c>
      <c r="I759" s="25" t="e">
        <v>#DIV/0!</v>
      </c>
      <c r="M759" s="2"/>
    </row>
    <row r="760" spans="6:13" ht="12.75" hidden="1">
      <c r="F760" s="70"/>
      <c r="G760" s="70"/>
      <c r="H760" s="6">
        <v>0</v>
      </c>
      <c r="I760" s="25" t="e">
        <v>#DIV/0!</v>
      </c>
      <c r="M760" s="2"/>
    </row>
    <row r="761" spans="6:13" ht="12.75" hidden="1">
      <c r="F761" s="70"/>
      <c r="G761" s="70"/>
      <c r="H761" s="6">
        <v>0</v>
      </c>
      <c r="I761" s="25" t="e">
        <v>#DIV/0!</v>
      </c>
      <c r="M761" s="2"/>
    </row>
    <row r="762" spans="6:13" ht="12.75" hidden="1">
      <c r="F762" s="70"/>
      <c r="G762" s="70"/>
      <c r="H762" s="6">
        <v>0</v>
      </c>
      <c r="I762" s="25" t="e">
        <v>#DIV/0!</v>
      </c>
      <c r="M762" s="2"/>
    </row>
    <row r="763" spans="6:13" ht="12.75" hidden="1">
      <c r="F763" s="70"/>
      <c r="G763" s="70"/>
      <c r="H763" s="6">
        <v>0</v>
      </c>
      <c r="I763" s="25" t="e">
        <v>#DIV/0!</v>
      </c>
      <c r="M763" s="2"/>
    </row>
    <row r="764" spans="6:13" ht="12.75" hidden="1">
      <c r="F764" s="70"/>
      <c r="G764" s="70"/>
      <c r="H764" s="6">
        <v>0</v>
      </c>
      <c r="I764" s="25" t="e">
        <v>#DIV/0!</v>
      </c>
      <c r="M764" s="2"/>
    </row>
    <row r="765" spans="6:13" ht="12.75" hidden="1">
      <c r="F765" s="70"/>
      <c r="G765" s="70"/>
      <c r="H765" s="6">
        <v>0</v>
      </c>
      <c r="I765" s="25" t="e">
        <v>#DIV/0!</v>
      </c>
      <c r="M765" s="2"/>
    </row>
    <row r="766" spans="6:13" ht="12.75" hidden="1">
      <c r="F766" s="70"/>
      <c r="G766" s="70"/>
      <c r="H766" s="6">
        <v>0</v>
      </c>
      <c r="I766" s="25" t="e">
        <v>#DIV/0!</v>
      </c>
      <c r="M766" s="2"/>
    </row>
    <row r="767" spans="6:13" ht="12.75" hidden="1">
      <c r="F767" s="70"/>
      <c r="G767" s="70"/>
      <c r="H767" s="6">
        <v>0</v>
      </c>
      <c r="I767" s="25" t="e">
        <v>#DIV/0!</v>
      </c>
      <c r="M767" s="2"/>
    </row>
    <row r="768" spans="6:13" ht="12.75" hidden="1">
      <c r="F768" s="70"/>
      <c r="G768" s="70"/>
      <c r="H768" s="6">
        <v>0</v>
      </c>
      <c r="I768" s="25" t="e">
        <v>#DIV/0!</v>
      </c>
      <c r="M768" s="2"/>
    </row>
    <row r="769" spans="6:13" ht="12.75" hidden="1">
      <c r="F769" s="70"/>
      <c r="G769" s="70"/>
      <c r="H769" s="6">
        <v>0</v>
      </c>
      <c r="I769" s="25" t="e">
        <v>#DIV/0!</v>
      </c>
      <c r="M769" s="2"/>
    </row>
    <row r="770" spans="6:13" ht="12.75" hidden="1">
      <c r="F770" s="70"/>
      <c r="G770" s="70"/>
      <c r="H770" s="6">
        <v>0</v>
      </c>
      <c r="I770" s="25" t="e">
        <v>#DIV/0!</v>
      </c>
      <c r="M770" s="2"/>
    </row>
    <row r="771" spans="6:13" ht="12.75" hidden="1">
      <c r="F771" s="70"/>
      <c r="G771" s="70"/>
      <c r="H771" s="6">
        <v>0</v>
      </c>
      <c r="I771" s="25" t="e">
        <v>#DIV/0!</v>
      </c>
      <c r="M771" s="2"/>
    </row>
    <row r="772" spans="6:13" ht="12.75" hidden="1">
      <c r="F772" s="70"/>
      <c r="G772" s="70"/>
      <c r="H772" s="6">
        <v>0</v>
      </c>
      <c r="I772" s="25" t="e">
        <v>#DIV/0!</v>
      </c>
      <c r="M772" s="2"/>
    </row>
    <row r="773" spans="6:13" ht="12.75" hidden="1">
      <c r="F773" s="70"/>
      <c r="G773" s="70"/>
      <c r="H773" s="6">
        <v>0</v>
      </c>
      <c r="I773" s="25" t="e">
        <v>#DIV/0!</v>
      </c>
      <c r="M773" s="2"/>
    </row>
    <row r="774" spans="6:13" ht="12.75" hidden="1">
      <c r="F774" s="70"/>
      <c r="G774" s="70"/>
      <c r="H774" s="6">
        <v>0</v>
      </c>
      <c r="I774" s="25" t="e">
        <v>#DIV/0!</v>
      </c>
      <c r="M774" s="2"/>
    </row>
    <row r="775" spans="6:13" ht="12.75" hidden="1">
      <c r="F775" s="70"/>
      <c r="G775" s="70"/>
      <c r="H775" s="6">
        <v>0</v>
      </c>
      <c r="I775" s="25" t="e">
        <v>#DIV/0!</v>
      </c>
      <c r="M775" s="2"/>
    </row>
    <row r="776" spans="6:13" ht="12.75" hidden="1">
      <c r="F776" s="70"/>
      <c r="G776" s="70"/>
      <c r="H776" s="6">
        <v>0</v>
      </c>
      <c r="I776" s="25" t="e">
        <v>#DIV/0!</v>
      </c>
      <c r="M776" s="2"/>
    </row>
    <row r="777" spans="6:13" ht="12.75" hidden="1">
      <c r="F777" s="70"/>
      <c r="G777" s="70"/>
      <c r="H777" s="6">
        <v>0</v>
      </c>
      <c r="I777" s="25" t="e">
        <v>#DIV/0!</v>
      </c>
      <c r="M777" s="2"/>
    </row>
    <row r="778" spans="6:13" ht="12.75" hidden="1">
      <c r="F778" s="70"/>
      <c r="G778" s="70"/>
      <c r="H778" s="6">
        <v>0</v>
      </c>
      <c r="I778" s="25" t="e">
        <v>#DIV/0!</v>
      </c>
      <c r="M778" s="2"/>
    </row>
    <row r="779" spans="6:13" ht="12.75" hidden="1">
      <c r="F779" s="70"/>
      <c r="G779" s="70"/>
      <c r="H779" s="6">
        <v>0</v>
      </c>
      <c r="I779" s="25" t="e">
        <v>#DIV/0!</v>
      </c>
      <c r="M779" s="2"/>
    </row>
    <row r="780" spans="6:13" ht="12.75" hidden="1">
      <c r="F780" s="70"/>
      <c r="G780" s="70"/>
      <c r="H780" s="6">
        <v>0</v>
      </c>
      <c r="I780" s="25" t="e">
        <v>#DIV/0!</v>
      </c>
      <c r="M780" s="2"/>
    </row>
    <row r="781" spans="6:13" ht="12.75" hidden="1">
      <c r="F781" s="70"/>
      <c r="G781" s="70"/>
      <c r="H781" s="6">
        <v>0</v>
      </c>
      <c r="I781" s="25" t="e">
        <v>#DIV/0!</v>
      </c>
      <c r="M781" s="2"/>
    </row>
    <row r="782" spans="6:13" ht="12.75" hidden="1">
      <c r="F782" s="70"/>
      <c r="G782" s="70"/>
      <c r="H782" s="6">
        <v>0</v>
      </c>
      <c r="I782" s="25" t="e">
        <v>#DIV/0!</v>
      </c>
      <c r="M782" s="2"/>
    </row>
    <row r="783" spans="6:13" ht="12.75" hidden="1">
      <c r="F783" s="70"/>
      <c r="G783" s="70"/>
      <c r="H783" s="6">
        <v>0</v>
      </c>
      <c r="I783" s="25" t="e">
        <v>#DIV/0!</v>
      </c>
      <c r="M783" s="2"/>
    </row>
    <row r="784" spans="6:13" ht="12.75" hidden="1">
      <c r="F784" s="70"/>
      <c r="G784" s="70"/>
      <c r="H784" s="6">
        <v>0</v>
      </c>
      <c r="I784" s="25" t="e">
        <v>#DIV/0!</v>
      </c>
      <c r="M784" s="2"/>
    </row>
    <row r="785" spans="6:13" ht="12.75" hidden="1">
      <c r="F785" s="70"/>
      <c r="G785" s="70"/>
      <c r="H785" s="6">
        <v>0</v>
      </c>
      <c r="I785" s="25" t="e">
        <v>#DIV/0!</v>
      </c>
      <c r="M785" s="2"/>
    </row>
    <row r="786" spans="6:13" ht="12.75" hidden="1">
      <c r="F786" s="70"/>
      <c r="G786" s="70"/>
      <c r="H786" s="6">
        <v>0</v>
      </c>
      <c r="I786" s="25" t="e">
        <v>#DIV/0!</v>
      </c>
      <c r="M786" s="2"/>
    </row>
    <row r="787" spans="6:13" ht="12.75" hidden="1">
      <c r="F787" s="70"/>
      <c r="G787" s="70"/>
      <c r="H787" s="6">
        <v>0</v>
      </c>
      <c r="I787" s="25" t="e">
        <v>#DIV/0!</v>
      </c>
      <c r="M787" s="2"/>
    </row>
    <row r="788" spans="6:13" ht="12.75" hidden="1">
      <c r="F788" s="70"/>
      <c r="G788" s="70"/>
      <c r="H788" s="6">
        <v>0</v>
      </c>
      <c r="I788" s="25" t="e">
        <v>#DIV/0!</v>
      </c>
      <c r="M788" s="2"/>
    </row>
    <row r="789" spans="6:13" ht="12.75" hidden="1">
      <c r="F789" s="70"/>
      <c r="G789" s="70"/>
      <c r="H789" s="6">
        <v>0</v>
      </c>
      <c r="I789" s="25" t="e">
        <v>#DIV/0!</v>
      </c>
      <c r="M789" s="2"/>
    </row>
    <row r="790" spans="6:13" ht="12.75" hidden="1">
      <c r="F790" s="70"/>
      <c r="G790" s="70"/>
      <c r="H790" s="6">
        <v>0</v>
      </c>
      <c r="I790" s="25" t="e">
        <v>#DIV/0!</v>
      </c>
      <c r="M790" s="2"/>
    </row>
    <row r="791" spans="6:13" ht="12.75" hidden="1">
      <c r="F791" s="70"/>
      <c r="G791" s="70"/>
      <c r="H791" s="6">
        <v>0</v>
      </c>
      <c r="I791" s="25" t="e">
        <v>#DIV/0!</v>
      </c>
      <c r="M791" s="2"/>
    </row>
    <row r="792" spans="6:13" ht="12.75" hidden="1">
      <c r="F792" s="70"/>
      <c r="G792" s="70"/>
      <c r="H792" s="6">
        <v>0</v>
      </c>
      <c r="I792" s="25" t="e">
        <v>#DIV/0!</v>
      </c>
      <c r="M792" s="2"/>
    </row>
    <row r="793" spans="6:13" ht="12.75" hidden="1">
      <c r="F793" s="70"/>
      <c r="G793" s="70"/>
      <c r="H793" s="6">
        <v>0</v>
      </c>
      <c r="I793" s="25" t="e">
        <v>#DIV/0!</v>
      </c>
      <c r="M793" s="2"/>
    </row>
    <row r="794" spans="6:13" ht="12.75" hidden="1">
      <c r="F794" s="70"/>
      <c r="G794" s="70"/>
      <c r="H794" s="6">
        <v>0</v>
      </c>
      <c r="I794" s="25" t="e">
        <v>#DIV/0!</v>
      </c>
      <c r="M794" s="2"/>
    </row>
    <row r="795" spans="6:13" ht="12.75" hidden="1">
      <c r="F795" s="70"/>
      <c r="G795" s="70"/>
      <c r="H795" s="6">
        <v>0</v>
      </c>
      <c r="I795" s="25" t="e">
        <v>#DIV/0!</v>
      </c>
      <c r="M795" s="2"/>
    </row>
    <row r="796" spans="6:13" ht="12.75" hidden="1">
      <c r="F796" s="70"/>
      <c r="G796" s="70"/>
      <c r="H796" s="6">
        <v>0</v>
      </c>
      <c r="I796" s="25" t="e">
        <v>#DIV/0!</v>
      </c>
      <c r="M796" s="2"/>
    </row>
    <row r="797" spans="6:13" ht="12.75" hidden="1">
      <c r="F797" s="70"/>
      <c r="G797" s="70"/>
      <c r="H797" s="6">
        <v>0</v>
      </c>
      <c r="I797" s="25" t="e">
        <v>#DIV/0!</v>
      </c>
      <c r="M797" s="2"/>
    </row>
    <row r="798" spans="6:13" ht="12.75" hidden="1">
      <c r="F798" s="70"/>
      <c r="G798" s="70"/>
      <c r="H798" s="6">
        <v>0</v>
      </c>
      <c r="I798" s="25" t="e">
        <v>#DIV/0!</v>
      </c>
      <c r="M798" s="2"/>
    </row>
    <row r="799" spans="6:13" ht="12.75" hidden="1">
      <c r="F799" s="70"/>
      <c r="G799" s="70"/>
      <c r="H799" s="6">
        <v>0</v>
      </c>
      <c r="I799" s="25" t="e">
        <v>#DIV/0!</v>
      </c>
      <c r="M799" s="2"/>
    </row>
    <row r="800" spans="6:13" ht="12.75" hidden="1">
      <c r="F800" s="70"/>
      <c r="G800" s="70"/>
      <c r="H800" s="6">
        <v>0</v>
      </c>
      <c r="I800" s="25" t="e">
        <v>#DIV/0!</v>
      </c>
      <c r="M800" s="2"/>
    </row>
    <row r="801" spans="6:13" ht="12.75" hidden="1">
      <c r="F801" s="70"/>
      <c r="G801" s="70"/>
      <c r="H801" s="6">
        <v>0</v>
      </c>
      <c r="I801" s="25" t="e">
        <v>#DIV/0!</v>
      </c>
      <c r="M801" s="2"/>
    </row>
    <row r="802" spans="6:13" ht="12.75" hidden="1">
      <c r="F802" s="70"/>
      <c r="G802" s="70"/>
      <c r="H802" s="6">
        <v>0</v>
      </c>
      <c r="I802" s="25" t="e">
        <v>#DIV/0!</v>
      </c>
      <c r="M802" s="2"/>
    </row>
    <row r="803" spans="6:13" ht="12.75" hidden="1">
      <c r="F803" s="70"/>
      <c r="G803" s="70"/>
      <c r="H803" s="6">
        <v>0</v>
      </c>
      <c r="I803" s="25" t="e">
        <v>#DIV/0!</v>
      </c>
      <c r="M803" s="2"/>
    </row>
    <row r="804" spans="6:13" ht="12.75" hidden="1">
      <c r="F804" s="70"/>
      <c r="G804" s="70"/>
      <c r="H804" s="6">
        <v>0</v>
      </c>
      <c r="I804" s="25" t="e">
        <v>#DIV/0!</v>
      </c>
      <c r="M804" s="2"/>
    </row>
    <row r="805" spans="6:13" ht="12.75" hidden="1">
      <c r="F805" s="70"/>
      <c r="G805" s="70"/>
      <c r="H805" s="6">
        <v>0</v>
      </c>
      <c r="I805" s="25" t="e">
        <v>#DIV/0!</v>
      </c>
      <c r="M805" s="2"/>
    </row>
    <row r="806" spans="6:13" ht="12.75" hidden="1">
      <c r="F806" s="70"/>
      <c r="G806" s="70"/>
      <c r="H806" s="6">
        <v>0</v>
      </c>
      <c r="I806" s="25" t="e">
        <v>#DIV/0!</v>
      </c>
      <c r="M806" s="2"/>
    </row>
    <row r="807" spans="6:13" ht="12.75" hidden="1">
      <c r="F807" s="70"/>
      <c r="G807" s="70"/>
      <c r="H807" s="6">
        <v>0</v>
      </c>
      <c r="I807" s="25" t="e">
        <v>#DIV/0!</v>
      </c>
      <c r="M807" s="2"/>
    </row>
    <row r="808" spans="6:13" ht="12.75" hidden="1">
      <c r="F808" s="70"/>
      <c r="G808" s="70"/>
      <c r="H808" s="6">
        <v>0</v>
      </c>
      <c r="I808" s="25" t="e">
        <v>#DIV/0!</v>
      </c>
      <c r="M808" s="2"/>
    </row>
    <row r="809" spans="6:13" ht="12.75" hidden="1">
      <c r="F809" s="70"/>
      <c r="G809" s="70"/>
      <c r="H809" s="6">
        <v>0</v>
      </c>
      <c r="I809" s="25" t="e">
        <v>#DIV/0!</v>
      </c>
      <c r="M809" s="2"/>
    </row>
    <row r="810" spans="6:13" ht="12.75" hidden="1">
      <c r="F810" s="70"/>
      <c r="G810" s="70"/>
      <c r="H810" s="6">
        <v>0</v>
      </c>
      <c r="I810" s="25" t="e">
        <v>#DIV/0!</v>
      </c>
      <c r="M810" s="2"/>
    </row>
    <row r="811" spans="6:13" ht="12.75" hidden="1">
      <c r="F811" s="70"/>
      <c r="G811" s="70"/>
      <c r="H811" s="6">
        <v>0</v>
      </c>
      <c r="I811" s="25" t="e">
        <v>#DIV/0!</v>
      </c>
      <c r="M811" s="2"/>
    </row>
    <row r="812" spans="6:13" ht="12.75" hidden="1">
      <c r="F812" s="70"/>
      <c r="G812" s="70"/>
      <c r="H812" s="6">
        <v>0</v>
      </c>
      <c r="I812" s="25" t="e">
        <v>#DIV/0!</v>
      </c>
      <c r="M812" s="2"/>
    </row>
    <row r="813" spans="6:13" ht="12.75" hidden="1">
      <c r="F813" s="70"/>
      <c r="G813" s="70"/>
      <c r="H813" s="6">
        <v>0</v>
      </c>
      <c r="I813" s="25" t="e">
        <v>#DIV/0!</v>
      </c>
      <c r="M813" s="2"/>
    </row>
    <row r="814" spans="6:13" ht="12.75" hidden="1">
      <c r="F814" s="70"/>
      <c r="G814" s="70"/>
      <c r="H814" s="6">
        <v>0</v>
      </c>
      <c r="I814" s="25" t="e">
        <v>#DIV/0!</v>
      </c>
      <c r="M814" s="2"/>
    </row>
    <row r="815" spans="6:13" ht="12.75" hidden="1">
      <c r="F815" s="70"/>
      <c r="G815" s="70"/>
      <c r="M815" s="2"/>
    </row>
    <row r="816" spans="6:13" ht="12.75" hidden="1">
      <c r="F816" s="70"/>
      <c r="G816" s="70"/>
      <c r="M816" s="2"/>
    </row>
    <row r="817" spans="6:13" ht="12.75" hidden="1">
      <c r="F817" s="70"/>
      <c r="G817" s="70"/>
      <c r="M817" s="2"/>
    </row>
    <row r="818" spans="6:13" ht="12.75" hidden="1">
      <c r="F818" s="70"/>
      <c r="G818" s="70"/>
      <c r="M818" s="2"/>
    </row>
    <row r="819" spans="6:13" ht="12.75" hidden="1">
      <c r="F819" s="70"/>
      <c r="G819" s="70"/>
      <c r="M819" s="2"/>
    </row>
    <row r="820" spans="6:13" ht="12.75" hidden="1">
      <c r="F820" s="70"/>
      <c r="G820" s="70"/>
      <c r="M820" s="2"/>
    </row>
    <row r="821" spans="6:13" ht="12.75" hidden="1">
      <c r="F821" s="70"/>
      <c r="G821" s="70"/>
      <c r="M821" s="2"/>
    </row>
    <row r="822" spans="6:13" ht="12.75" hidden="1">
      <c r="F822" s="70"/>
      <c r="G822" s="70"/>
      <c r="M822" s="2"/>
    </row>
    <row r="823" spans="6:13" ht="12.75" hidden="1">
      <c r="F823" s="70"/>
      <c r="G823" s="70"/>
      <c r="M823" s="2"/>
    </row>
    <row r="824" spans="6:13" ht="12.75" hidden="1">
      <c r="F824" s="70"/>
      <c r="G824" s="70"/>
      <c r="M824" s="2"/>
    </row>
    <row r="825" spans="6:13" ht="12.75" hidden="1">
      <c r="F825" s="70"/>
      <c r="G825" s="70"/>
      <c r="M825" s="2"/>
    </row>
    <row r="826" spans="6:13" ht="12.75" hidden="1">
      <c r="F826" s="70"/>
      <c r="G826" s="70"/>
      <c r="M826" s="2"/>
    </row>
    <row r="827" spans="6:13" ht="12.75" hidden="1">
      <c r="F827" s="70"/>
      <c r="G827" s="70"/>
      <c r="M827" s="2"/>
    </row>
    <row r="828" spans="6:13" ht="12.75" hidden="1">
      <c r="F828" s="70"/>
      <c r="G828" s="70"/>
      <c r="M828" s="2"/>
    </row>
    <row r="829" spans="6:13" ht="12.75" hidden="1">
      <c r="F829" s="70"/>
      <c r="G829" s="70"/>
      <c r="M829" s="2"/>
    </row>
    <row r="830" spans="6:13" ht="12.75" hidden="1">
      <c r="F830" s="70"/>
      <c r="G830" s="70"/>
      <c r="M830" s="2"/>
    </row>
    <row r="831" spans="6:13" ht="12.75" hidden="1">
      <c r="F831" s="70"/>
      <c r="G831" s="70"/>
      <c r="M831" s="2"/>
    </row>
    <row r="832" spans="6:13" ht="12.75" hidden="1">
      <c r="F832" s="70"/>
      <c r="G832" s="70"/>
      <c r="M832" s="2"/>
    </row>
    <row r="833" spans="6:13" ht="12.75" hidden="1">
      <c r="F833" s="70"/>
      <c r="G833" s="70"/>
      <c r="M833" s="2"/>
    </row>
    <row r="834" spans="6:13" ht="12.75" hidden="1">
      <c r="F834" s="70"/>
      <c r="G834" s="70"/>
      <c r="M834" s="2"/>
    </row>
    <row r="835" spans="6:13" ht="12.75" hidden="1">
      <c r="F835" s="70"/>
      <c r="G835" s="70"/>
      <c r="M835" s="2"/>
    </row>
    <row r="836" spans="6:13" ht="12.75" hidden="1">
      <c r="F836" s="70"/>
      <c r="G836" s="70"/>
      <c r="M836" s="2"/>
    </row>
    <row r="837" spans="6:13" ht="12.75" hidden="1">
      <c r="F837" s="70"/>
      <c r="G837" s="70"/>
      <c r="M837" s="2"/>
    </row>
    <row r="838" spans="6:13" ht="12.75" hidden="1">
      <c r="F838" s="70"/>
      <c r="G838" s="70"/>
      <c r="M838" s="2"/>
    </row>
    <row r="839" spans="6:13" ht="12.75" hidden="1">
      <c r="F839" s="70"/>
      <c r="G839" s="70"/>
      <c r="M839" s="2"/>
    </row>
    <row r="840" spans="6:13" ht="12.75" hidden="1">
      <c r="F840" s="70"/>
      <c r="G840" s="70"/>
      <c r="M840" s="2"/>
    </row>
    <row r="841" spans="6:13" ht="12.75" hidden="1">
      <c r="F841" s="70"/>
      <c r="G841" s="70"/>
      <c r="M841" s="2"/>
    </row>
    <row r="842" spans="6:13" ht="12.75" hidden="1">
      <c r="F842" s="70"/>
      <c r="G842" s="70"/>
      <c r="M842" s="2"/>
    </row>
    <row r="843" spans="6:13" ht="12.75" hidden="1">
      <c r="F843" s="70"/>
      <c r="G843" s="70"/>
      <c r="M843" s="2"/>
    </row>
    <row r="844" spans="6:13" ht="12.75" hidden="1">
      <c r="F844" s="70"/>
      <c r="G844" s="70"/>
      <c r="M844" s="2"/>
    </row>
    <row r="845" spans="6:13" ht="12.75" hidden="1">
      <c r="F845" s="70"/>
      <c r="G845" s="70"/>
      <c r="M845" s="2"/>
    </row>
    <row r="846" spans="6:13" ht="12.75" hidden="1">
      <c r="F846" s="70"/>
      <c r="G846" s="70"/>
      <c r="M846" s="2"/>
    </row>
    <row r="847" spans="6:13" ht="12.75" hidden="1">
      <c r="F847" s="70"/>
      <c r="G847" s="70"/>
      <c r="M847" s="2"/>
    </row>
    <row r="848" spans="6:13" ht="12.75" hidden="1">
      <c r="F848" s="70"/>
      <c r="G848" s="70"/>
      <c r="M848" s="2"/>
    </row>
    <row r="849" spans="6:13" ht="12.75" hidden="1">
      <c r="F849" s="70"/>
      <c r="G849" s="70"/>
      <c r="M849" s="2"/>
    </row>
    <row r="850" spans="6:13" ht="12.75" hidden="1">
      <c r="F850" s="70"/>
      <c r="G850" s="70"/>
      <c r="M850" s="2"/>
    </row>
    <row r="851" spans="6:13" ht="12.75" hidden="1">
      <c r="F851" s="70"/>
      <c r="G851" s="70"/>
      <c r="M851" s="2"/>
    </row>
    <row r="852" spans="6:13" ht="12.75" hidden="1">
      <c r="F852" s="70"/>
      <c r="G852" s="70"/>
      <c r="M852" s="2"/>
    </row>
    <row r="853" spans="6:13" ht="12.75" hidden="1">
      <c r="F853" s="70"/>
      <c r="G853" s="70"/>
      <c r="M853" s="2"/>
    </row>
    <row r="854" spans="6:13" ht="12.75" hidden="1">
      <c r="F854" s="70"/>
      <c r="G854" s="70"/>
      <c r="M854" s="2"/>
    </row>
    <row r="855" spans="6:13" ht="12.75" hidden="1">
      <c r="F855" s="70"/>
      <c r="G855" s="70"/>
      <c r="M855" s="2"/>
    </row>
    <row r="856" spans="6:13" ht="12.75" hidden="1">
      <c r="F856" s="70"/>
      <c r="G856" s="70"/>
      <c r="M856" s="2"/>
    </row>
    <row r="857" spans="6:13" ht="12.75" hidden="1">
      <c r="F857" s="70"/>
      <c r="G857" s="70"/>
      <c r="M857" s="2"/>
    </row>
    <row r="858" spans="6:13" ht="12.75" hidden="1">
      <c r="F858" s="70"/>
      <c r="G858" s="70"/>
      <c r="M858" s="2"/>
    </row>
    <row r="859" spans="6:13" ht="12.75" hidden="1">
      <c r="F859" s="70"/>
      <c r="G859" s="70"/>
      <c r="M859" s="2"/>
    </row>
    <row r="860" spans="6:13" ht="12.75" hidden="1">
      <c r="F860" s="70"/>
      <c r="G860" s="70"/>
      <c r="M860" s="2"/>
    </row>
    <row r="861" spans="6:13" ht="12.75" hidden="1">
      <c r="F861" s="70"/>
      <c r="G861" s="70"/>
      <c r="M861" s="2"/>
    </row>
    <row r="862" spans="6:13" ht="12.75" hidden="1">
      <c r="F862" s="70"/>
      <c r="G862" s="70"/>
      <c r="M862" s="2"/>
    </row>
    <row r="863" spans="6:13" ht="12.75" hidden="1">
      <c r="F863" s="70"/>
      <c r="G863" s="70"/>
      <c r="M863" s="2"/>
    </row>
    <row r="864" spans="6:13" ht="12.75" hidden="1">
      <c r="F864" s="70"/>
      <c r="G864" s="70"/>
      <c r="M864" s="2"/>
    </row>
    <row r="865" spans="6:13" ht="12.75" hidden="1">
      <c r="F865" s="70"/>
      <c r="G865" s="70"/>
      <c r="M865" s="2"/>
    </row>
    <row r="866" spans="6:13" ht="12.75" hidden="1">
      <c r="F866" s="70"/>
      <c r="G866" s="70"/>
      <c r="M866" s="2"/>
    </row>
    <row r="867" spans="6:13" ht="12.75" hidden="1">
      <c r="F867" s="70"/>
      <c r="G867" s="70"/>
      <c r="M867" s="2"/>
    </row>
    <row r="868" spans="6:13" ht="12.75" hidden="1">
      <c r="F868" s="70"/>
      <c r="G868" s="70"/>
      <c r="M868" s="2"/>
    </row>
    <row r="869" spans="6:13" ht="12.75" hidden="1">
      <c r="F869" s="70"/>
      <c r="G869" s="70"/>
      <c r="M869" s="2"/>
    </row>
    <row r="870" spans="6:13" ht="12.75" hidden="1">
      <c r="F870" s="70"/>
      <c r="G870" s="70"/>
      <c r="M870" s="2"/>
    </row>
    <row r="871" spans="6:13" ht="12.75" hidden="1">
      <c r="F871" s="70"/>
      <c r="G871" s="70"/>
      <c r="M871" s="2"/>
    </row>
    <row r="872" spans="6:13" ht="12.75" hidden="1">
      <c r="F872" s="70"/>
      <c r="G872" s="70"/>
      <c r="M872" s="2"/>
    </row>
    <row r="873" spans="6:13" ht="12.75" hidden="1">
      <c r="F873" s="70"/>
      <c r="G873" s="70"/>
      <c r="M873" s="2"/>
    </row>
    <row r="874" spans="6:13" ht="12.75" hidden="1">
      <c r="F874" s="70"/>
      <c r="G874" s="70"/>
      <c r="M874" s="2"/>
    </row>
    <row r="875" spans="6:13" ht="12.75" hidden="1">
      <c r="F875" s="70"/>
      <c r="G875" s="70"/>
      <c r="M875" s="2"/>
    </row>
    <row r="876" spans="6:13" ht="12.75" hidden="1">
      <c r="F876" s="70"/>
      <c r="G876" s="70"/>
      <c r="M876" s="2"/>
    </row>
    <row r="877" spans="6:13" ht="12.75" hidden="1">
      <c r="F877" s="70"/>
      <c r="G877" s="70"/>
      <c r="M877" s="2"/>
    </row>
    <row r="878" spans="6:13" ht="12.75" hidden="1">
      <c r="F878" s="70"/>
      <c r="G878" s="70"/>
      <c r="M878" s="2"/>
    </row>
    <row r="879" spans="6:13" ht="12.75" hidden="1">
      <c r="F879" s="70"/>
      <c r="G879" s="70"/>
      <c r="M879" s="2"/>
    </row>
    <row r="880" spans="6:13" ht="12.75" hidden="1">
      <c r="F880" s="70"/>
      <c r="G880" s="70"/>
      <c r="M880" s="2"/>
    </row>
    <row r="881" spans="6:13" ht="12.75" hidden="1">
      <c r="F881" s="70"/>
      <c r="G881" s="70"/>
      <c r="M881" s="2"/>
    </row>
    <row r="882" spans="6:13" ht="12.75" hidden="1">
      <c r="F882" s="70"/>
      <c r="G882" s="70"/>
      <c r="M882" s="2"/>
    </row>
    <row r="883" spans="6:13" ht="12.75" hidden="1">
      <c r="F883" s="70"/>
      <c r="G883" s="70"/>
      <c r="M883" s="2"/>
    </row>
    <row r="884" spans="6:13" ht="12.75">
      <c r="F884" s="70"/>
      <c r="G884" s="70"/>
      <c r="M884" s="2"/>
    </row>
    <row r="885" spans="6:13" ht="12.75" hidden="1">
      <c r="F885" s="70"/>
      <c r="G885" s="70"/>
      <c r="M885" s="2">
        <v>525</v>
      </c>
    </row>
    <row r="886" spans="6:13" ht="12.75" hidden="1">
      <c r="F886" s="70"/>
      <c r="G886" s="70"/>
      <c r="M886" s="2">
        <v>525</v>
      </c>
    </row>
    <row r="887" spans="6:13" ht="12.75" hidden="1">
      <c r="F887" s="70"/>
      <c r="G887" s="70"/>
      <c r="M887" s="2">
        <v>525</v>
      </c>
    </row>
    <row r="888" spans="6:13" ht="12.75" hidden="1">
      <c r="F888" s="70"/>
      <c r="G888" s="70"/>
      <c r="M888" s="2">
        <v>525</v>
      </c>
    </row>
    <row r="889" spans="6:13" ht="12.75" hidden="1">
      <c r="F889" s="70"/>
      <c r="G889" s="70"/>
      <c r="M889" s="2">
        <v>525</v>
      </c>
    </row>
    <row r="890" spans="6:13" ht="12.75" hidden="1">
      <c r="F890" s="70"/>
      <c r="G890" s="70"/>
      <c r="M890" s="2">
        <v>525</v>
      </c>
    </row>
    <row r="891" spans="6:13" ht="12.75" hidden="1">
      <c r="F891" s="70"/>
      <c r="G891" s="70"/>
      <c r="M891" s="2">
        <v>525</v>
      </c>
    </row>
    <row r="892" spans="6:13" ht="12.75" hidden="1">
      <c r="F892" s="70"/>
      <c r="G892" s="70"/>
      <c r="M892" s="2">
        <v>525</v>
      </c>
    </row>
    <row r="893" spans="6:13" ht="12.75" hidden="1">
      <c r="F893" s="70"/>
      <c r="G893" s="70"/>
      <c r="M893" s="2">
        <v>525</v>
      </c>
    </row>
    <row r="894" spans="6:13" ht="12.75" hidden="1">
      <c r="F894" s="70"/>
      <c r="G894" s="70"/>
      <c r="M894" s="2">
        <v>525</v>
      </c>
    </row>
    <row r="895" spans="6:13" ht="12.75" hidden="1">
      <c r="F895" s="70"/>
      <c r="G895" s="70"/>
      <c r="M895" s="2">
        <v>525</v>
      </c>
    </row>
    <row r="896" spans="6:13" ht="12.75" hidden="1">
      <c r="F896" s="70"/>
      <c r="G896" s="70"/>
      <c r="M896" s="2">
        <v>525</v>
      </c>
    </row>
    <row r="897" spans="6:13" ht="12.75" hidden="1">
      <c r="F897" s="70"/>
      <c r="G897" s="70"/>
      <c r="M897" s="2">
        <v>525</v>
      </c>
    </row>
    <row r="898" spans="6:13" ht="12.75" hidden="1">
      <c r="F898" s="70"/>
      <c r="G898" s="70"/>
      <c r="M898" s="2">
        <v>525</v>
      </c>
    </row>
    <row r="899" spans="1:13" s="257" customFormat="1" ht="12.75">
      <c r="A899" s="252"/>
      <c r="B899" s="253">
        <v>-2530634</v>
      </c>
      <c r="C899" s="254" t="s">
        <v>195</v>
      </c>
      <c r="D899" s="252" t="s">
        <v>214</v>
      </c>
      <c r="E899" s="252"/>
      <c r="F899" s="255"/>
      <c r="G899" s="255"/>
      <c r="H899" s="253">
        <v>2530634</v>
      </c>
      <c r="I899" s="256">
        <v>-5061.268</v>
      </c>
      <c r="K899" s="246">
        <v>500</v>
      </c>
      <c r="L899" s="247"/>
      <c r="M899" s="246">
        <v>500</v>
      </c>
    </row>
    <row r="900" spans="1:13" s="257" customFormat="1" ht="12.75">
      <c r="A900" s="252"/>
      <c r="B900" s="253">
        <v>1116020</v>
      </c>
      <c r="C900" s="254" t="s">
        <v>195</v>
      </c>
      <c r="D900" s="252" t="s">
        <v>202</v>
      </c>
      <c r="E900" s="252"/>
      <c r="F900" s="255"/>
      <c r="G900" s="255"/>
      <c r="H900" s="253">
        <v>-1116020</v>
      </c>
      <c r="I900" s="256">
        <v>2232.04</v>
      </c>
      <c r="K900" s="246">
        <v>500</v>
      </c>
      <c r="L900" s="247"/>
      <c r="M900" s="246">
        <v>500</v>
      </c>
    </row>
    <row r="901" spans="1:13" s="257" customFormat="1" ht="12.75">
      <c r="A901" s="252"/>
      <c r="B901" s="253">
        <v>0</v>
      </c>
      <c r="C901" s="254" t="s">
        <v>195</v>
      </c>
      <c r="D901" s="252" t="s">
        <v>203</v>
      </c>
      <c r="E901" s="252"/>
      <c r="F901" s="255"/>
      <c r="G901" s="255"/>
      <c r="H901" s="253">
        <v>0</v>
      </c>
      <c r="I901" s="256">
        <v>0</v>
      </c>
      <c r="K901" s="246">
        <v>495</v>
      </c>
      <c r="L901" s="247"/>
      <c r="M901" s="246">
        <v>495</v>
      </c>
    </row>
    <row r="902" spans="1:13" s="257" customFormat="1" ht="12.75">
      <c r="A902" s="252"/>
      <c r="B902" s="253">
        <v>0</v>
      </c>
      <c r="C902" s="254" t="s">
        <v>195</v>
      </c>
      <c r="D902" s="252" t="s">
        <v>204</v>
      </c>
      <c r="E902" s="252"/>
      <c r="F902" s="255"/>
      <c r="G902" s="255"/>
      <c r="H902" s="253">
        <v>0</v>
      </c>
      <c r="I902" s="256">
        <v>0</v>
      </c>
      <c r="K902" s="246">
        <v>495</v>
      </c>
      <c r="L902" s="247"/>
      <c r="M902" s="246">
        <v>495</v>
      </c>
    </row>
    <row r="903" spans="1:13" s="257" customFormat="1" ht="12.75">
      <c r="A903" s="252"/>
      <c r="B903" s="253">
        <v>-1407579</v>
      </c>
      <c r="C903" s="254" t="s">
        <v>195</v>
      </c>
      <c r="D903" s="252" t="s">
        <v>215</v>
      </c>
      <c r="E903" s="252"/>
      <c r="F903" s="255"/>
      <c r="G903" s="255"/>
      <c r="H903" s="253">
        <v>1407579</v>
      </c>
      <c r="I903" s="256">
        <v>-2815.158</v>
      </c>
      <c r="K903" s="246">
        <v>500</v>
      </c>
      <c r="L903" s="247"/>
      <c r="M903" s="246">
        <v>500</v>
      </c>
    </row>
    <row r="904" spans="1:13" s="257" customFormat="1" ht="12.75">
      <c r="A904" s="252"/>
      <c r="B904" s="253">
        <v>1980971</v>
      </c>
      <c r="C904" s="254" t="s">
        <v>195</v>
      </c>
      <c r="D904" s="252" t="s">
        <v>205</v>
      </c>
      <c r="E904" s="252"/>
      <c r="F904" s="255"/>
      <c r="G904" s="255"/>
      <c r="H904" s="253">
        <v>-1980971</v>
      </c>
      <c r="I904" s="256">
        <v>3961.942</v>
      </c>
      <c r="K904" s="246">
        <v>500</v>
      </c>
      <c r="L904" s="247"/>
      <c r="M904" s="246">
        <v>500</v>
      </c>
    </row>
    <row r="905" spans="1:13" s="257" customFormat="1" ht="12.75">
      <c r="A905" s="252"/>
      <c r="B905" s="253">
        <v>0</v>
      </c>
      <c r="C905" s="254" t="s">
        <v>195</v>
      </c>
      <c r="D905" s="252" t="s">
        <v>206</v>
      </c>
      <c r="E905" s="252"/>
      <c r="F905" s="255"/>
      <c r="G905" s="255"/>
      <c r="H905" s="253">
        <v>0</v>
      </c>
      <c r="I905" s="256">
        <v>0</v>
      </c>
      <c r="K905" s="246">
        <v>525</v>
      </c>
      <c r="L905" s="247"/>
      <c r="M905" s="246">
        <v>525</v>
      </c>
    </row>
    <row r="906" spans="1:13" s="257" customFormat="1" ht="12.75">
      <c r="A906" s="252"/>
      <c r="B906" s="253">
        <v>0</v>
      </c>
      <c r="C906" s="254" t="s">
        <v>195</v>
      </c>
      <c r="D906" s="252" t="s">
        <v>207</v>
      </c>
      <c r="E906" s="252"/>
      <c r="F906" s="255"/>
      <c r="G906" s="255"/>
      <c r="H906" s="253">
        <v>0</v>
      </c>
      <c r="I906" s="256">
        <v>0</v>
      </c>
      <c r="K906" s="246">
        <v>525</v>
      </c>
      <c r="L906" s="247"/>
      <c r="M906" s="246">
        <v>525</v>
      </c>
    </row>
    <row r="907" spans="1:13" s="257" customFormat="1" ht="12.75">
      <c r="A907" s="252"/>
      <c r="B907" s="253">
        <v>-131697</v>
      </c>
      <c r="C907" s="254" t="s">
        <v>195</v>
      </c>
      <c r="D907" s="252" t="s">
        <v>216</v>
      </c>
      <c r="E907" s="252"/>
      <c r="F907" s="255"/>
      <c r="G907" s="255"/>
      <c r="H907" s="253">
        <v>131697</v>
      </c>
      <c r="I907" s="256">
        <v>-246.1626168224299</v>
      </c>
      <c r="K907" s="246">
        <v>535</v>
      </c>
      <c r="L907" s="247"/>
      <c r="M907" s="246">
        <v>535</v>
      </c>
    </row>
    <row r="908" spans="1:13" s="257" customFormat="1" ht="12.75">
      <c r="A908" s="252"/>
      <c r="B908" s="253">
        <v>0</v>
      </c>
      <c r="C908" s="254" t="s">
        <v>195</v>
      </c>
      <c r="D908" s="252" t="s">
        <v>208</v>
      </c>
      <c r="E908" s="252"/>
      <c r="F908" s="255"/>
      <c r="G908" s="255"/>
      <c r="H908" s="253">
        <v>0</v>
      </c>
      <c r="I908" s="256">
        <v>0</v>
      </c>
      <c r="K908" s="246">
        <v>535</v>
      </c>
      <c r="L908" s="247"/>
      <c r="M908" s="246">
        <v>535</v>
      </c>
    </row>
    <row r="909" spans="1:13" s="257" customFormat="1" ht="12.75">
      <c r="A909" s="252"/>
      <c r="B909" s="253">
        <v>0</v>
      </c>
      <c r="C909" s="254" t="s">
        <v>195</v>
      </c>
      <c r="D909" s="252" t="s">
        <v>209</v>
      </c>
      <c r="E909" s="252"/>
      <c r="F909" s="255"/>
      <c r="G909" s="255"/>
      <c r="H909" s="253">
        <v>0</v>
      </c>
      <c r="I909" s="256">
        <v>0</v>
      </c>
      <c r="K909" s="246">
        <v>530</v>
      </c>
      <c r="L909" s="247"/>
      <c r="M909" s="246">
        <v>530</v>
      </c>
    </row>
    <row r="910" spans="1:13" s="257" customFormat="1" ht="12.75">
      <c r="A910" s="252"/>
      <c r="B910" s="253">
        <v>0</v>
      </c>
      <c r="C910" s="254" t="s">
        <v>195</v>
      </c>
      <c r="D910" s="252" t="s">
        <v>210</v>
      </c>
      <c r="E910" s="252"/>
      <c r="F910" s="255"/>
      <c r="G910" s="255"/>
      <c r="H910" s="253">
        <v>0</v>
      </c>
      <c r="I910" s="256">
        <v>0</v>
      </c>
      <c r="K910" s="246">
        <v>520</v>
      </c>
      <c r="L910" s="247"/>
      <c r="M910" s="246">
        <v>520</v>
      </c>
    </row>
    <row r="911" spans="1:13" s="257" customFormat="1" ht="12.75">
      <c r="A911" s="252"/>
      <c r="B911" s="253">
        <v>0</v>
      </c>
      <c r="C911" s="254" t="s">
        <v>195</v>
      </c>
      <c r="D911" s="252" t="s">
        <v>211</v>
      </c>
      <c r="E911" s="252"/>
      <c r="F911" s="255"/>
      <c r="G911" s="255"/>
      <c r="H911" s="253">
        <v>0</v>
      </c>
      <c r="I911" s="256">
        <v>0</v>
      </c>
      <c r="K911" s="246">
        <v>505</v>
      </c>
      <c r="L911" s="247"/>
      <c r="M911" s="246">
        <v>505</v>
      </c>
    </row>
    <row r="912" spans="1:13" s="257" customFormat="1" ht="12.75">
      <c r="A912" s="252"/>
      <c r="B912" s="253">
        <v>691800</v>
      </c>
      <c r="C912" s="254" t="s">
        <v>195</v>
      </c>
      <c r="D912" s="252" t="s">
        <v>222</v>
      </c>
      <c r="E912" s="252"/>
      <c r="F912" s="255"/>
      <c r="G912" s="255"/>
      <c r="H912" s="253">
        <v>-691800</v>
      </c>
      <c r="I912" s="256">
        <v>1356.4705882352941</v>
      </c>
      <c r="K912" s="246">
        <v>510</v>
      </c>
      <c r="L912" s="247"/>
      <c r="M912" s="246">
        <v>510</v>
      </c>
    </row>
    <row r="913" spans="1:13" s="257" customFormat="1" ht="12.75">
      <c r="A913" s="258"/>
      <c r="B913" s="259">
        <v>-281119</v>
      </c>
      <c r="C913" s="258" t="s">
        <v>195</v>
      </c>
      <c r="D913" s="258" t="s">
        <v>227</v>
      </c>
      <c r="E913" s="258"/>
      <c r="F913" s="260"/>
      <c r="G913" s="260"/>
      <c r="H913" s="259">
        <v>-834901</v>
      </c>
      <c r="I913" s="261">
        <v>-551.2137254901961</v>
      </c>
      <c r="J913" s="262"/>
      <c r="K913" s="251">
        <v>510</v>
      </c>
      <c r="L913" s="251"/>
      <c r="M913" s="251">
        <v>510</v>
      </c>
    </row>
    <row r="914" spans="6:13" ht="12.75">
      <c r="F914" s="70"/>
      <c r="G914" s="70"/>
      <c r="M914" s="2"/>
    </row>
    <row r="915" spans="6:13" ht="12.75">
      <c r="F915" s="70"/>
      <c r="G915" s="70"/>
      <c r="M915" s="2"/>
    </row>
    <row r="916" spans="6:13" ht="12.75">
      <c r="F916" s="70"/>
      <c r="G916" s="70"/>
      <c r="M916" s="2"/>
    </row>
    <row r="917" spans="2:13" ht="12.75">
      <c r="B917" s="40"/>
      <c r="F917" s="81"/>
      <c r="G917" s="70"/>
      <c r="M917" s="2"/>
    </row>
    <row r="918" spans="1:13" s="247" customFormat="1" ht="12.75" hidden="1">
      <c r="A918" s="242"/>
      <c r="B918" s="243"/>
      <c r="C918" s="242"/>
      <c r="D918" s="242"/>
      <c r="E918" s="242"/>
      <c r="F918" s="244"/>
      <c r="G918" s="244"/>
      <c r="H918" s="243"/>
      <c r="I918" s="226"/>
      <c r="K918" s="39"/>
      <c r="L918" s="18"/>
      <c r="M918" s="2"/>
    </row>
    <row r="919" spans="1:13" s="247" customFormat="1" ht="12.75" hidden="1">
      <c r="A919" s="242"/>
      <c r="B919" s="243"/>
      <c r="C919" s="242"/>
      <c r="D919" s="242"/>
      <c r="E919" s="242"/>
      <c r="F919" s="244"/>
      <c r="G919" s="244"/>
      <c r="H919" s="243"/>
      <c r="I919" s="226"/>
      <c r="K919" s="39"/>
      <c r="L919" s="18"/>
      <c r="M919" s="2"/>
    </row>
    <row r="920" spans="1:13" ht="12.75" hidden="1">
      <c r="A920" s="15"/>
      <c r="B920" s="10"/>
      <c r="F920" s="70"/>
      <c r="G920" s="70"/>
      <c r="H920" s="243"/>
      <c r="I920" s="25" t="e">
        <v>#DIV/0!</v>
      </c>
      <c r="M920" s="2"/>
    </row>
    <row r="921" spans="1:13" ht="12.75" hidden="1">
      <c r="A921" s="15"/>
      <c r="B921" s="10"/>
      <c r="F921" s="70"/>
      <c r="G921" s="70"/>
      <c r="H921" s="243"/>
      <c r="I921" s="25" t="e">
        <v>#DIV/0!</v>
      </c>
      <c r="M921" s="2"/>
    </row>
    <row r="922" spans="1:13" ht="12.75" hidden="1">
      <c r="A922" s="15"/>
      <c r="B922" s="10"/>
      <c r="F922" s="70"/>
      <c r="G922" s="70"/>
      <c r="H922" s="6">
        <v>0</v>
      </c>
      <c r="I922" s="25" t="e">
        <v>#DIV/0!</v>
      </c>
      <c r="M922" s="2"/>
    </row>
    <row r="923" spans="1:13" ht="12.75" hidden="1">
      <c r="A923" s="15"/>
      <c r="B923" s="10"/>
      <c r="F923" s="70"/>
      <c r="G923" s="70"/>
      <c r="H923" s="6">
        <v>0</v>
      </c>
      <c r="I923" s="25" t="e">
        <v>#DIV/0!</v>
      </c>
      <c r="M923" s="2"/>
    </row>
    <row r="924" spans="1:13" ht="12.75" hidden="1">
      <c r="A924" s="15"/>
      <c r="B924" s="10"/>
      <c r="F924" s="70"/>
      <c r="G924" s="70"/>
      <c r="H924" s="6">
        <v>0</v>
      </c>
      <c r="I924" s="25" t="e">
        <v>#DIV/0!</v>
      </c>
      <c r="M924" s="2"/>
    </row>
    <row r="925" spans="1:13" ht="12.75" hidden="1">
      <c r="A925" s="15"/>
      <c r="B925" s="10"/>
      <c r="F925" s="70"/>
      <c r="G925" s="70"/>
      <c r="H925" s="6">
        <v>0</v>
      </c>
      <c r="I925" s="25" t="e">
        <v>#DIV/0!</v>
      </c>
      <c r="M925" s="2"/>
    </row>
    <row r="926" spans="1:13" ht="12.75" hidden="1">
      <c r="A926" s="15"/>
      <c r="B926" s="10"/>
      <c r="F926" s="70"/>
      <c r="G926" s="70"/>
      <c r="H926" s="6">
        <v>0</v>
      </c>
      <c r="I926" s="25" t="e">
        <v>#DIV/0!</v>
      </c>
      <c r="M926" s="2"/>
    </row>
    <row r="927" spans="1:13" ht="12.75" hidden="1">
      <c r="A927" s="15"/>
      <c r="B927" s="10"/>
      <c r="F927" s="70"/>
      <c r="G927" s="70"/>
      <c r="H927" s="6">
        <v>0</v>
      </c>
      <c r="I927" s="25" t="e">
        <v>#DIV/0!</v>
      </c>
      <c r="M927" s="2"/>
    </row>
    <row r="928" spans="1:13" ht="12.75" hidden="1">
      <c r="A928" s="15"/>
      <c r="B928" s="10"/>
      <c r="F928" s="70"/>
      <c r="G928" s="70"/>
      <c r="H928" s="6">
        <v>0</v>
      </c>
      <c r="I928" s="25" t="e">
        <v>#DIV/0!</v>
      </c>
      <c r="M928" s="2"/>
    </row>
    <row r="929" spans="1:13" ht="12.75" hidden="1">
      <c r="A929" s="15"/>
      <c r="B929" s="10"/>
      <c r="F929" s="70"/>
      <c r="G929" s="70"/>
      <c r="H929" s="6">
        <v>0</v>
      </c>
      <c r="I929" s="25" t="e">
        <v>#DIV/0!</v>
      </c>
      <c r="M929" s="2"/>
    </row>
    <row r="930" spans="1:13" ht="12.75" hidden="1">
      <c r="A930" s="15"/>
      <c r="B930" s="10"/>
      <c r="F930" s="70"/>
      <c r="G930" s="70"/>
      <c r="H930" s="6">
        <v>0</v>
      </c>
      <c r="I930" s="25" t="e">
        <v>#DIV/0!</v>
      </c>
      <c r="M930" s="2"/>
    </row>
    <row r="931" spans="1:13" ht="12.75" hidden="1">
      <c r="A931" s="15"/>
      <c r="B931" s="10"/>
      <c r="F931" s="70"/>
      <c r="G931" s="70"/>
      <c r="H931" s="6">
        <v>0</v>
      </c>
      <c r="I931" s="25" t="e">
        <v>#DIV/0!</v>
      </c>
      <c r="M931" s="2"/>
    </row>
    <row r="932" spans="1:13" ht="12.75" hidden="1">
      <c r="A932" s="15"/>
      <c r="B932" s="10"/>
      <c r="F932" s="70"/>
      <c r="G932" s="70"/>
      <c r="H932" s="6">
        <v>0</v>
      </c>
      <c r="I932" s="25" t="e">
        <v>#DIV/0!</v>
      </c>
      <c r="M932" s="2"/>
    </row>
    <row r="933" spans="1:13" ht="12.75" hidden="1">
      <c r="A933" s="15"/>
      <c r="B933" s="10"/>
      <c r="F933" s="70"/>
      <c r="G933" s="70"/>
      <c r="H933" s="6">
        <v>0</v>
      </c>
      <c r="I933" s="25" t="e">
        <v>#DIV/0!</v>
      </c>
      <c r="M933" s="2"/>
    </row>
    <row r="934" spans="1:13" ht="12.75" hidden="1">
      <c r="A934" s="15"/>
      <c r="F934" s="70"/>
      <c r="G934" s="70"/>
      <c r="H934" s="6">
        <v>0</v>
      </c>
      <c r="I934" s="25" t="e">
        <v>#DIV/0!</v>
      </c>
      <c r="M934" s="2"/>
    </row>
    <row r="935" spans="1:13" ht="12.75" hidden="1">
      <c r="A935" s="15"/>
      <c r="B935" s="8"/>
      <c r="F935" s="70"/>
      <c r="G935" s="70"/>
      <c r="H935" s="6">
        <v>0</v>
      </c>
      <c r="I935" s="25" t="e">
        <v>#DIV/0!</v>
      </c>
      <c r="M935" s="2"/>
    </row>
    <row r="936" spans="1:13" ht="12.75" hidden="1">
      <c r="A936" s="15"/>
      <c r="F936" s="70"/>
      <c r="G936" s="70"/>
      <c r="H936" s="6">
        <v>0</v>
      </c>
      <c r="I936" s="25" t="e">
        <v>#DIV/0!</v>
      </c>
      <c r="M936" s="2"/>
    </row>
    <row r="937" spans="1:13" ht="12.75" hidden="1">
      <c r="A937" s="15"/>
      <c r="F937" s="70"/>
      <c r="G937" s="70"/>
      <c r="H937" s="6">
        <v>0</v>
      </c>
      <c r="I937" s="25" t="e">
        <v>#DIV/0!</v>
      </c>
      <c r="M937" s="2"/>
    </row>
    <row r="938" spans="1:13" ht="12.75" hidden="1">
      <c r="A938" s="15"/>
      <c r="F938" s="70"/>
      <c r="G938" s="70"/>
      <c r="H938" s="6">
        <v>0</v>
      </c>
      <c r="I938" s="25" t="e">
        <v>#DIV/0!</v>
      </c>
      <c r="M938" s="2"/>
    </row>
    <row r="939" spans="1:13" ht="12.75" hidden="1">
      <c r="A939" s="15"/>
      <c r="F939" s="70"/>
      <c r="G939" s="70"/>
      <c r="H939" s="6">
        <v>0</v>
      </c>
      <c r="I939" s="25" t="e">
        <v>#DIV/0!</v>
      </c>
      <c r="M939" s="2"/>
    </row>
    <row r="940" spans="1:13" ht="12.75" hidden="1">
      <c r="A940" s="15"/>
      <c r="F940" s="70"/>
      <c r="G940" s="70"/>
      <c r="H940" s="6">
        <v>0</v>
      </c>
      <c r="I940" s="25" t="e">
        <v>#DIV/0!</v>
      </c>
      <c r="M940" s="2"/>
    </row>
    <row r="941" spans="1:13" ht="12.75" hidden="1">
      <c r="A941" s="15"/>
      <c r="F941" s="70"/>
      <c r="G941" s="70"/>
      <c r="H941" s="6">
        <v>0</v>
      </c>
      <c r="I941" s="25" t="e">
        <v>#DIV/0!</v>
      </c>
      <c r="M941" s="2"/>
    </row>
    <row r="942" spans="1:13" ht="12.75" hidden="1">
      <c r="A942" s="15"/>
      <c r="F942" s="70"/>
      <c r="G942" s="70"/>
      <c r="H942" s="6">
        <v>0</v>
      </c>
      <c r="I942" s="25" t="e">
        <v>#DIV/0!</v>
      </c>
      <c r="M942" s="2"/>
    </row>
    <row r="943" spans="1:13" ht="12.75" hidden="1">
      <c r="A943" s="15"/>
      <c r="F943" s="70"/>
      <c r="G943" s="70"/>
      <c r="H943" s="6">
        <v>0</v>
      </c>
      <c r="I943" s="25" t="e">
        <v>#DIV/0!</v>
      </c>
      <c r="M943" s="2"/>
    </row>
    <row r="944" spans="1:13" ht="12.75" hidden="1">
      <c r="A944" s="15"/>
      <c r="F944" s="70"/>
      <c r="G944" s="70"/>
      <c r="H944" s="6">
        <v>0</v>
      </c>
      <c r="I944" s="25" t="e">
        <v>#DIV/0!</v>
      </c>
      <c r="M944" s="2"/>
    </row>
    <row r="945" spans="1:13" ht="12.75" hidden="1">
      <c r="A945" s="15"/>
      <c r="F945" s="70"/>
      <c r="G945" s="70"/>
      <c r="H945" s="6">
        <v>0</v>
      </c>
      <c r="I945" s="25" t="e">
        <v>#DIV/0!</v>
      </c>
      <c r="M945" s="2"/>
    </row>
    <row r="946" spans="1:13" ht="12.75" hidden="1">
      <c r="A946" s="15"/>
      <c r="F946" s="70"/>
      <c r="G946" s="70"/>
      <c r="H946" s="6">
        <v>0</v>
      </c>
      <c r="I946" s="25" t="e">
        <v>#DIV/0!</v>
      </c>
      <c r="M946" s="2"/>
    </row>
    <row r="947" spans="1:13" ht="12.75" hidden="1">
      <c r="A947" s="15"/>
      <c r="F947" s="70"/>
      <c r="G947" s="70"/>
      <c r="H947" s="6">
        <v>0</v>
      </c>
      <c r="I947" s="25" t="e">
        <v>#DIV/0!</v>
      </c>
      <c r="M947" s="2"/>
    </row>
    <row r="948" spans="1:13" ht="12.75" hidden="1">
      <c r="A948" s="15"/>
      <c r="F948" s="70"/>
      <c r="G948" s="70"/>
      <c r="H948" s="6">
        <v>0</v>
      </c>
      <c r="I948" s="25" t="e">
        <v>#DIV/0!</v>
      </c>
      <c r="M948" s="2"/>
    </row>
    <row r="949" spans="1:13" ht="12.75" hidden="1">
      <c r="A949" s="15"/>
      <c r="F949" s="70"/>
      <c r="G949" s="70"/>
      <c r="H949" s="6">
        <v>0</v>
      </c>
      <c r="I949" s="25" t="e">
        <v>#DIV/0!</v>
      </c>
      <c r="M949" s="2"/>
    </row>
    <row r="950" spans="1:13" ht="12.75" hidden="1">
      <c r="A950" s="15"/>
      <c r="F950" s="70"/>
      <c r="G950" s="70"/>
      <c r="H950" s="6">
        <v>0</v>
      </c>
      <c r="I950" s="25" t="e">
        <v>#DIV/0!</v>
      </c>
      <c r="M950" s="2"/>
    </row>
    <row r="951" spans="1:13" ht="12.75" hidden="1">
      <c r="A951" s="15"/>
      <c r="F951" s="70"/>
      <c r="G951" s="70"/>
      <c r="H951" s="6">
        <v>0</v>
      </c>
      <c r="I951" s="25" t="e">
        <v>#DIV/0!</v>
      </c>
      <c r="M951" s="2"/>
    </row>
    <row r="952" spans="1:13" ht="12.75" hidden="1">
      <c r="A952" s="15"/>
      <c r="F952" s="70"/>
      <c r="G952" s="70"/>
      <c r="H952" s="6">
        <v>0</v>
      </c>
      <c r="I952" s="25" t="e">
        <v>#DIV/0!</v>
      </c>
      <c r="M952" s="2"/>
    </row>
    <row r="953" spans="1:13" ht="12.75" hidden="1">
      <c r="A953" s="15"/>
      <c r="F953" s="70"/>
      <c r="G953" s="70"/>
      <c r="H953" s="6">
        <v>0</v>
      </c>
      <c r="I953" s="25" t="e">
        <v>#DIV/0!</v>
      </c>
      <c r="M953" s="2"/>
    </row>
    <row r="954" spans="1:13" ht="12.75" hidden="1">
      <c r="A954" s="15"/>
      <c r="F954" s="70"/>
      <c r="G954" s="70"/>
      <c r="H954" s="6">
        <v>0</v>
      </c>
      <c r="I954" s="25" t="e">
        <v>#DIV/0!</v>
      </c>
      <c r="M954" s="2"/>
    </row>
    <row r="955" spans="1:13" ht="12.75" hidden="1">
      <c r="A955" s="15"/>
      <c r="F955" s="70"/>
      <c r="G955" s="70"/>
      <c r="H955" s="6">
        <v>0</v>
      </c>
      <c r="I955" s="25" t="e">
        <v>#DIV/0!</v>
      </c>
      <c r="M955" s="2"/>
    </row>
    <row r="956" spans="1:13" ht="12.75" hidden="1">
      <c r="A956" s="15"/>
      <c r="F956" s="70"/>
      <c r="G956" s="70"/>
      <c r="H956" s="6">
        <v>0</v>
      </c>
      <c r="I956" s="25" t="e">
        <v>#DIV/0!</v>
      </c>
      <c r="M956" s="2"/>
    </row>
    <row r="957" spans="1:13" ht="12.75" hidden="1">
      <c r="A957" s="15"/>
      <c r="F957" s="70"/>
      <c r="G957" s="70"/>
      <c r="H957" s="6">
        <v>0</v>
      </c>
      <c r="I957" s="25" t="e">
        <v>#DIV/0!</v>
      </c>
      <c r="M957" s="2"/>
    </row>
    <row r="958" spans="1:13" ht="12.75" hidden="1">
      <c r="A958" s="15"/>
      <c r="F958" s="70"/>
      <c r="G958" s="70"/>
      <c r="H958" s="6">
        <v>0</v>
      </c>
      <c r="I958" s="25" t="e">
        <v>#DIV/0!</v>
      </c>
      <c r="M958" s="2"/>
    </row>
    <row r="959" spans="1:13" ht="12.75" hidden="1">
      <c r="A959" s="15"/>
      <c r="F959" s="70"/>
      <c r="G959" s="70"/>
      <c r="H959" s="6">
        <v>0</v>
      </c>
      <c r="I959" s="25" t="e">
        <v>#DIV/0!</v>
      </c>
      <c r="M959" s="2"/>
    </row>
    <row r="960" spans="1:13" ht="12.75" hidden="1">
      <c r="A960" s="15"/>
      <c r="F960" s="70"/>
      <c r="G960" s="70"/>
      <c r="H960" s="6">
        <v>0</v>
      </c>
      <c r="I960" s="25" t="e">
        <v>#DIV/0!</v>
      </c>
      <c r="M960" s="2"/>
    </row>
    <row r="961" spans="1:13" ht="12.75" hidden="1">
      <c r="A961" s="15"/>
      <c r="F961" s="70"/>
      <c r="G961" s="70"/>
      <c r="H961" s="6">
        <v>0</v>
      </c>
      <c r="I961" s="25" t="e">
        <v>#DIV/0!</v>
      </c>
      <c r="M961" s="2"/>
    </row>
    <row r="962" spans="1:13" ht="12.75" hidden="1">
      <c r="A962" s="15"/>
      <c r="F962" s="70"/>
      <c r="G962" s="70"/>
      <c r="H962" s="6">
        <v>0</v>
      </c>
      <c r="I962" s="25" t="e">
        <v>#DIV/0!</v>
      </c>
      <c r="M962" s="2"/>
    </row>
    <row r="963" spans="1:13" ht="12.75" hidden="1">
      <c r="A963" s="15"/>
      <c r="F963" s="70"/>
      <c r="G963" s="70"/>
      <c r="H963" s="6">
        <v>0</v>
      </c>
      <c r="I963" s="25" t="e">
        <v>#DIV/0!</v>
      </c>
      <c r="M963" s="2"/>
    </row>
    <row r="964" spans="1:13" ht="12.75" hidden="1">
      <c r="A964" s="15"/>
      <c r="F964" s="70"/>
      <c r="G964" s="70"/>
      <c r="H964" s="6">
        <v>0</v>
      </c>
      <c r="I964" s="25" t="e">
        <v>#DIV/0!</v>
      </c>
      <c r="M964" s="2"/>
    </row>
    <row r="965" spans="1:13" ht="12.75" hidden="1">
      <c r="A965" s="15"/>
      <c r="F965" s="70"/>
      <c r="G965" s="70"/>
      <c r="H965" s="6">
        <v>0</v>
      </c>
      <c r="I965" s="25" t="e">
        <v>#DIV/0!</v>
      </c>
      <c r="M965" s="2"/>
    </row>
    <row r="966" spans="1:13" ht="12.75" hidden="1">
      <c r="A966" s="15"/>
      <c r="F966" s="70"/>
      <c r="G966" s="70"/>
      <c r="H966" s="6">
        <v>0</v>
      </c>
      <c r="I966" s="25" t="e">
        <v>#DIV/0!</v>
      </c>
      <c r="M966" s="2"/>
    </row>
    <row r="967" spans="1:13" ht="12.75" hidden="1">
      <c r="A967" s="15"/>
      <c r="F967" s="70"/>
      <c r="G967" s="70"/>
      <c r="H967" s="6">
        <v>0</v>
      </c>
      <c r="I967" s="25" t="e">
        <v>#DIV/0!</v>
      </c>
      <c r="M967" s="2"/>
    </row>
    <row r="968" spans="1:13" ht="12.75" hidden="1">
      <c r="A968" s="15"/>
      <c r="F968" s="70"/>
      <c r="G968" s="70"/>
      <c r="H968" s="6">
        <v>0</v>
      </c>
      <c r="I968" s="25" t="e">
        <v>#DIV/0!</v>
      </c>
      <c r="M968" s="2"/>
    </row>
    <row r="969" spans="1:13" ht="12.75" hidden="1">
      <c r="A969" s="15"/>
      <c r="F969" s="70"/>
      <c r="G969" s="70"/>
      <c r="H969" s="6">
        <v>0</v>
      </c>
      <c r="I969" s="25" t="e">
        <v>#DIV/0!</v>
      </c>
      <c r="M969" s="2"/>
    </row>
    <row r="970" spans="1:13" ht="12.75" hidden="1">
      <c r="A970" s="15"/>
      <c r="F970" s="70"/>
      <c r="G970" s="70"/>
      <c r="H970" s="6">
        <v>0</v>
      </c>
      <c r="I970" s="25" t="e">
        <v>#DIV/0!</v>
      </c>
      <c r="M970" s="2"/>
    </row>
    <row r="971" spans="1:13" ht="12.75" hidden="1">
      <c r="A971" s="15"/>
      <c r="F971" s="70"/>
      <c r="G971" s="70"/>
      <c r="H971" s="6">
        <v>0</v>
      </c>
      <c r="I971" s="25" t="e">
        <v>#DIV/0!</v>
      </c>
      <c r="M971" s="2"/>
    </row>
    <row r="972" spans="1:13" ht="12.75" hidden="1">
      <c r="A972" s="15"/>
      <c r="F972" s="70"/>
      <c r="G972" s="70"/>
      <c r="H972" s="6">
        <v>0</v>
      </c>
      <c r="I972" s="25" t="e">
        <v>#DIV/0!</v>
      </c>
      <c r="M972" s="2"/>
    </row>
    <row r="973" spans="1:13" ht="12.75" hidden="1">
      <c r="A973" s="15"/>
      <c r="F973" s="70"/>
      <c r="G973" s="70"/>
      <c r="H973" s="6">
        <v>0</v>
      </c>
      <c r="I973" s="25" t="e">
        <v>#DIV/0!</v>
      </c>
      <c r="M973" s="2"/>
    </row>
    <row r="974" spans="1:13" ht="12.75" hidden="1">
      <c r="A974" s="15"/>
      <c r="F974" s="70"/>
      <c r="G974" s="70"/>
      <c r="H974" s="6">
        <v>0</v>
      </c>
      <c r="I974" s="25" t="e">
        <v>#DIV/0!</v>
      </c>
      <c r="M974" s="2"/>
    </row>
    <row r="975" spans="1:13" ht="12.75" hidden="1">
      <c r="A975" s="15"/>
      <c r="F975" s="70"/>
      <c r="G975" s="70"/>
      <c r="H975" s="6">
        <v>0</v>
      </c>
      <c r="I975" s="25" t="e">
        <v>#DIV/0!</v>
      </c>
      <c r="M975" s="2"/>
    </row>
    <row r="976" spans="1:13" ht="12.75" hidden="1">
      <c r="A976" s="15"/>
      <c r="F976" s="70"/>
      <c r="G976" s="70"/>
      <c r="H976" s="6">
        <v>0</v>
      </c>
      <c r="I976" s="25" t="e">
        <v>#DIV/0!</v>
      </c>
      <c r="M976" s="2"/>
    </row>
    <row r="977" spans="1:13" ht="12.75" hidden="1">
      <c r="A977" s="15"/>
      <c r="F977" s="70"/>
      <c r="G977" s="70"/>
      <c r="H977" s="6">
        <v>0</v>
      </c>
      <c r="I977" s="25" t="e">
        <v>#DIV/0!</v>
      </c>
      <c r="M977" s="2"/>
    </row>
    <row r="978" spans="1:13" ht="12.75" hidden="1">
      <c r="A978" s="15"/>
      <c r="F978" s="70"/>
      <c r="G978" s="70"/>
      <c r="H978" s="6">
        <v>0</v>
      </c>
      <c r="I978" s="25" t="e">
        <v>#DIV/0!</v>
      </c>
      <c r="M978" s="2"/>
    </row>
    <row r="979" spans="1:13" ht="12.75" hidden="1">
      <c r="A979" s="15"/>
      <c r="F979" s="70"/>
      <c r="G979" s="70"/>
      <c r="H979" s="6">
        <v>0</v>
      </c>
      <c r="I979" s="25" t="e">
        <v>#DIV/0!</v>
      </c>
      <c r="M979" s="2"/>
    </row>
    <row r="980" spans="1:13" ht="12.75" hidden="1">
      <c r="A980" s="15"/>
      <c r="F980" s="70"/>
      <c r="G980" s="70"/>
      <c r="H980" s="6">
        <v>0</v>
      </c>
      <c r="I980" s="25" t="e">
        <v>#DIV/0!</v>
      </c>
      <c r="M980" s="2"/>
    </row>
    <row r="981" spans="1:13" ht="12.75" hidden="1">
      <c r="A981" s="15"/>
      <c r="F981" s="70"/>
      <c r="G981" s="70"/>
      <c r="H981" s="6">
        <v>0</v>
      </c>
      <c r="I981" s="25" t="e">
        <v>#DIV/0!</v>
      </c>
      <c r="M981" s="2"/>
    </row>
    <row r="982" spans="1:13" ht="12.75" hidden="1">
      <c r="A982" s="15"/>
      <c r="F982" s="70"/>
      <c r="G982" s="70"/>
      <c r="H982" s="6">
        <v>0</v>
      </c>
      <c r="I982" s="25" t="e">
        <v>#DIV/0!</v>
      </c>
      <c r="M982" s="2"/>
    </row>
    <row r="983" spans="1:13" ht="12.75" hidden="1">
      <c r="A983" s="15"/>
      <c r="F983" s="70"/>
      <c r="G983" s="70"/>
      <c r="H983" s="6">
        <v>0</v>
      </c>
      <c r="I983" s="25" t="e">
        <v>#DIV/0!</v>
      </c>
      <c r="M983" s="2"/>
    </row>
    <row r="984" spans="1:13" ht="12.75" hidden="1">
      <c r="A984" s="15"/>
      <c r="F984" s="70"/>
      <c r="G984" s="70"/>
      <c r="H984" s="6">
        <v>0</v>
      </c>
      <c r="I984" s="25" t="e">
        <v>#DIV/0!</v>
      </c>
      <c r="M984" s="2"/>
    </row>
    <row r="985" spans="1:13" ht="12.75" hidden="1">
      <c r="A985" s="15"/>
      <c r="F985" s="70"/>
      <c r="G985" s="70"/>
      <c r="H985" s="6">
        <v>0</v>
      </c>
      <c r="I985" s="25" t="e">
        <v>#DIV/0!</v>
      </c>
      <c r="M985" s="2"/>
    </row>
    <row r="986" spans="1:13" ht="12.75" hidden="1">
      <c r="A986" s="15"/>
      <c r="F986" s="70"/>
      <c r="G986" s="70"/>
      <c r="H986" s="6">
        <v>0</v>
      </c>
      <c r="I986" s="25" t="e">
        <v>#DIV/0!</v>
      </c>
      <c r="M986" s="2"/>
    </row>
    <row r="987" spans="1:13" ht="12.75" hidden="1">
      <c r="A987" s="15"/>
      <c r="F987" s="70"/>
      <c r="G987" s="70"/>
      <c r="H987" s="6">
        <v>0</v>
      </c>
      <c r="I987" s="25" t="e">
        <v>#DIV/0!</v>
      </c>
      <c r="M987" s="2"/>
    </row>
    <row r="988" spans="1:13" ht="12.75" hidden="1">
      <c r="A988" s="15"/>
      <c r="F988" s="70"/>
      <c r="G988" s="70"/>
      <c r="H988" s="6">
        <v>0</v>
      </c>
      <c r="I988" s="25" t="e">
        <v>#DIV/0!</v>
      </c>
      <c r="M988" s="2"/>
    </row>
    <row r="989" spans="1:13" ht="12.75" hidden="1">
      <c r="A989" s="15"/>
      <c r="F989" s="70"/>
      <c r="G989" s="70"/>
      <c r="H989" s="6">
        <v>0</v>
      </c>
      <c r="I989" s="25" t="e">
        <v>#DIV/0!</v>
      </c>
      <c r="M989" s="2"/>
    </row>
    <row r="990" spans="1:13" ht="12.75" hidden="1">
      <c r="A990" s="15"/>
      <c r="F990" s="70"/>
      <c r="G990" s="70"/>
      <c r="H990" s="6">
        <v>0</v>
      </c>
      <c r="I990" s="25" t="e">
        <v>#DIV/0!</v>
      </c>
      <c r="M990" s="2"/>
    </row>
    <row r="991" spans="1:13" ht="12.75" hidden="1">
      <c r="A991" s="15"/>
      <c r="F991" s="70"/>
      <c r="G991" s="70"/>
      <c r="H991" s="6">
        <v>0</v>
      </c>
      <c r="I991" s="25" t="e">
        <v>#DIV/0!</v>
      </c>
      <c r="M991" s="2"/>
    </row>
    <row r="992" spans="1:13" ht="12.75" hidden="1">
      <c r="A992" s="15"/>
      <c r="F992" s="70"/>
      <c r="G992" s="70"/>
      <c r="H992" s="6">
        <v>0</v>
      </c>
      <c r="I992" s="25" t="e">
        <v>#DIV/0!</v>
      </c>
      <c r="M992" s="2"/>
    </row>
    <row r="993" spans="1:13" ht="12.75" hidden="1">
      <c r="A993" s="15"/>
      <c r="F993" s="70"/>
      <c r="G993" s="70"/>
      <c r="H993" s="6">
        <v>0</v>
      </c>
      <c r="I993" s="25" t="e">
        <v>#DIV/0!</v>
      </c>
      <c r="M993" s="2"/>
    </row>
    <row r="994" spans="1:13" ht="12.75" hidden="1">
      <c r="A994" s="15"/>
      <c r="F994" s="70"/>
      <c r="G994" s="70"/>
      <c r="H994" s="6">
        <v>0</v>
      </c>
      <c r="I994" s="25" t="e">
        <v>#DIV/0!</v>
      </c>
      <c r="M994" s="2"/>
    </row>
    <row r="995" spans="1:13" ht="12.75" hidden="1">
      <c r="A995" s="15"/>
      <c r="F995" s="70"/>
      <c r="G995" s="70"/>
      <c r="H995" s="6">
        <v>0</v>
      </c>
      <c r="I995" s="25" t="e">
        <v>#DIV/0!</v>
      </c>
      <c r="M995" s="2"/>
    </row>
    <row r="996" spans="1:13" ht="12.75" hidden="1">
      <c r="A996" s="15"/>
      <c r="F996" s="70"/>
      <c r="G996" s="70"/>
      <c r="H996" s="6">
        <v>0</v>
      </c>
      <c r="I996" s="25" t="e">
        <v>#DIV/0!</v>
      </c>
      <c r="M996" s="2"/>
    </row>
    <row r="997" spans="1:13" ht="12.75" hidden="1">
      <c r="A997" s="15"/>
      <c r="F997" s="70"/>
      <c r="G997" s="70"/>
      <c r="H997" s="6">
        <v>0</v>
      </c>
      <c r="I997" s="25" t="e">
        <v>#DIV/0!</v>
      </c>
      <c r="M997" s="2"/>
    </row>
    <row r="998" spans="1:13" ht="12.75" hidden="1">
      <c r="A998" s="15"/>
      <c r="F998" s="70"/>
      <c r="G998" s="70"/>
      <c r="H998" s="6">
        <v>0</v>
      </c>
      <c r="I998" s="25" t="e">
        <v>#DIV/0!</v>
      </c>
      <c r="M998" s="2"/>
    </row>
    <row r="999" spans="1:13" ht="12.75" hidden="1">
      <c r="A999" s="15"/>
      <c r="F999" s="70"/>
      <c r="G999" s="70"/>
      <c r="H999" s="6">
        <v>0</v>
      </c>
      <c r="I999" s="25" t="e">
        <v>#DIV/0!</v>
      </c>
      <c r="M999" s="2"/>
    </row>
    <row r="1000" spans="1:13" ht="12.75" hidden="1">
      <c r="A1000" s="15"/>
      <c r="F1000" s="70"/>
      <c r="G1000" s="70"/>
      <c r="H1000" s="6">
        <v>0</v>
      </c>
      <c r="I1000" s="25" t="e">
        <v>#DIV/0!</v>
      </c>
      <c r="M1000" s="2"/>
    </row>
    <row r="1001" spans="1:13" ht="12.75" hidden="1">
      <c r="A1001" s="15"/>
      <c r="F1001" s="70"/>
      <c r="G1001" s="70"/>
      <c r="H1001" s="6">
        <v>0</v>
      </c>
      <c r="I1001" s="25" t="e">
        <v>#DIV/0!</v>
      </c>
      <c r="M1001" s="2"/>
    </row>
    <row r="1002" spans="1:13" ht="12.75" hidden="1">
      <c r="A1002" s="15"/>
      <c r="F1002" s="70"/>
      <c r="G1002" s="70"/>
      <c r="H1002" s="6">
        <v>0</v>
      </c>
      <c r="I1002" s="25" t="e">
        <v>#DIV/0!</v>
      </c>
      <c r="M1002" s="2"/>
    </row>
    <row r="1003" spans="1:13" ht="12.75" hidden="1">
      <c r="A1003" s="15"/>
      <c r="F1003" s="70"/>
      <c r="G1003" s="70"/>
      <c r="H1003" s="6">
        <v>0</v>
      </c>
      <c r="I1003" s="25" t="e">
        <v>#DIV/0!</v>
      </c>
      <c r="M1003" s="2"/>
    </row>
    <row r="1004" spans="1:13" ht="12.75" hidden="1">
      <c r="A1004" s="15"/>
      <c r="F1004" s="70"/>
      <c r="G1004" s="70"/>
      <c r="H1004" s="6">
        <v>0</v>
      </c>
      <c r="I1004" s="25" t="e">
        <v>#DIV/0!</v>
      </c>
      <c r="M1004" s="2"/>
    </row>
    <row r="1005" spans="1:13" ht="12.75" hidden="1">
      <c r="A1005" s="15"/>
      <c r="F1005" s="70"/>
      <c r="G1005" s="70"/>
      <c r="H1005" s="6">
        <v>0</v>
      </c>
      <c r="I1005" s="25" t="e">
        <v>#DIV/0!</v>
      </c>
      <c r="M1005" s="2"/>
    </row>
    <row r="1006" spans="1:13" ht="12.75" hidden="1">
      <c r="A1006" s="15"/>
      <c r="F1006" s="70"/>
      <c r="G1006" s="70"/>
      <c r="H1006" s="6">
        <v>0</v>
      </c>
      <c r="I1006" s="25" t="e">
        <v>#DIV/0!</v>
      </c>
      <c r="M1006" s="2"/>
    </row>
    <row r="1007" spans="1:13" ht="12.75" hidden="1">
      <c r="A1007" s="15"/>
      <c r="F1007" s="70"/>
      <c r="G1007" s="70"/>
      <c r="H1007" s="6">
        <v>0</v>
      </c>
      <c r="I1007" s="25" t="e">
        <v>#DIV/0!</v>
      </c>
      <c r="M1007" s="2"/>
    </row>
    <row r="1008" spans="1:13" ht="12.75" hidden="1">
      <c r="A1008" s="15"/>
      <c r="F1008" s="70"/>
      <c r="G1008" s="70"/>
      <c r="H1008" s="6">
        <v>0</v>
      </c>
      <c r="I1008" s="25" t="e">
        <v>#DIV/0!</v>
      </c>
      <c r="M1008" s="2"/>
    </row>
    <row r="1009" spans="1:13" ht="12.75" hidden="1">
      <c r="A1009" s="15"/>
      <c r="F1009" s="70"/>
      <c r="G1009" s="70"/>
      <c r="H1009" s="6">
        <v>0</v>
      </c>
      <c r="I1009" s="25" t="e">
        <v>#DIV/0!</v>
      </c>
      <c r="M1009" s="2"/>
    </row>
    <row r="1010" spans="1:13" ht="12.75" hidden="1">
      <c r="A1010" s="15"/>
      <c r="F1010" s="70"/>
      <c r="G1010" s="70"/>
      <c r="H1010" s="6">
        <v>0</v>
      </c>
      <c r="I1010" s="25" t="e">
        <v>#DIV/0!</v>
      </c>
      <c r="M1010" s="2"/>
    </row>
    <row r="1011" spans="1:13" ht="12.75" hidden="1">
      <c r="A1011" s="15"/>
      <c r="F1011" s="70"/>
      <c r="G1011" s="70"/>
      <c r="H1011" s="6">
        <v>0</v>
      </c>
      <c r="I1011" s="25" t="e">
        <v>#DIV/0!</v>
      </c>
      <c r="M1011" s="2"/>
    </row>
    <row r="1012" spans="1:13" ht="12.75" hidden="1">
      <c r="A1012" s="15"/>
      <c r="F1012" s="70"/>
      <c r="G1012" s="70"/>
      <c r="H1012" s="6">
        <v>0</v>
      </c>
      <c r="I1012" s="25" t="e">
        <v>#DIV/0!</v>
      </c>
      <c r="M1012" s="2"/>
    </row>
    <row r="1013" spans="1:13" ht="12.75" hidden="1">
      <c r="A1013" s="15"/>
      <c r="F1013" s="70"/>
      <c r="G1013" s="70"/>
      <c r="H1013" s="6">
        <v>0</v>
      </c>
      <c r="I1013" s="25" t="e">
        <v>#DIV/0!</v>
      </c>
      <c r="M1013" s="2"/>
    </row>
    <row r="1014" spans="1:13" ht="12.75" hidden="1">
      <c r="A1014" s="15"/>
      <c r="F1014" s="70"/>
      <c r="G1014" s="70"/>
      <c r="H1014" s="6">
        <v>0</v>
      </c>
      <c r="I1014" s="25" t="e">
        <v>#DIV/0!</v>
      </c>
      <c r="M1014" s="2"/>
    </row>
    <row r="1015" spans="1:13" ht="12.75" hidden="1">
      <c r="A1015" s="15"/>
      <c r="F1015" s="70"/>
      <c r="G1015" s="70"/>
      <c r="H1015" s="6">
        <v>0</v>
      </c>
      <c r="I1015" s="25" t="e">
        <v>#DIV/0!</v>
      </c>
      <c r="M1015" s="2"/>
    </row>
    <row r="1016" spans="1:13" ht="12.75" hidden="1">
      <c r="A1016" s="15"/>
      <c r="F1016" s="70"/>
      <c r="G1016" s="70"/>
      <c r="H1016" s="6">
        <v>0</v>
      </c>
      <c r="I1016" s="25" t="e">
        <v>#DIV/0!</v>
      </c>
      <c r="M1016" s="2"/>
    </row>
    <row r="1017" spans="1:13" ht="12.75" hidden="1">
      <c r="A1017" s="15"/>
      <c r="F1017" s="70"/>
      <c r="G1017" s="70"/>
      <c r="H1017" s="6">
        <v>0</v>
      </c>
      <c r="I1017" s="25" t="e">
        <v>#DIV/0!</v>
      </c>
      <c r="M1017" s="2"/>
    </row>
    <row r="1018" spans="1:13" ht="12.75" hidden="1">
      <c r="A1018" s="15"/>
      <c r="F1018" s="70"/>
      <c r="G1018" s="70"/>
      <c r="H1018" s="6">
        <v>0</v>
      </c>
      <c r="I1018" s="25" t="e">
        <v>#DIV/0!</v>
      </c>
      <c r="M1018" s="2"/>
    </row>
    <row r="1019" spans="1:13" ht="12.75" hidden="1">
      <c r="A1019" s="15"/>
      <c r="F1019" s="70"/>
      <c r="G1019" s="70"/>
      <c r="H1019" s="6">
        <v>0</v>
      </c>
      <c r="I1019" s="25" t="e">
        <v>#DIV/0!</v>
      </c>
      <c r="M1019" s="2"/>
    </row>
    <row r="1020" spans="1:13" ht="12.75" hidden="1">
      <c r="A1020" s="15"/>
      <c r="F1020" s="70"/>
      <c r="G1020" s="70"/>
      <c r="H1020" s="6">
        <v>0</v>
      </c>
      <c r="I1020" s="25" t="e">
        <v>#DIV/0!</v>
      </c>
      <c r="M1020" s="2"/>
    </row>
    <row r="1021" spans="1:13" ht="12.75" hidden="1">
      <c r="A1021" s="15"/>
      <c r="F1021" s="70"/>
      <c r="G1021" s="70"/>
      <c r="H1021" s="6">
        <v>0</v>
      </c>
      <c r="I1021" s="25" t="e">
        <v>#DIV/0!</v>
      </c>
      <c r="M1021" s="2"/>
    </row>
    <row r="1022" spans="1:13" ht="12.75" hidden="1">
      <c r="A1022" s="15"/>
      <c r="F1022" s="70"/>
      <c r="G1022" s="70"/>
      <c r="H1022" s="6">
        <v>0</v>
      </c>
      <c r="I1022" s="25" t="e">
        <v>#DIV/0!</v>
      </c>
      <c r="M1022" s="2"/>
    </row>
    <row r="1023" spans="1:13" ht="12.75" hidden="1">
      <c r="A1023" s="15"/>
      <c r="F1023" s="70"/>
      <c r="G1023" s="70"/>
      <c r="H1023" s="6">
        <v>0</v>
      </c>
      <c r="I1023" s="25" t="e">
        <v>#DIV/0!</v>
      </c>
      <c r="M1023" s="2"/>
    </row>
    <row r="1024" spans="1:13" ht="12.75" hidden="1">
      <c r="A1024" s="15"/>
      <c r="F1024" s="70"/>
      <c r="G1024" s="70"/>
      <c r="H1024" s="6">
        <v>0</v>
      </c>
      <c r="I1024" s="25" t="e">
        <v>#DIV/0!</v>
      </c>
      <c r="M1024" s="2"/>
    </row>
    <row r="1025" spans="1:13" ht="12.75" hidden="1">
      <c r="A1025" s="15"/>
      <c r="F1025" s="70"/>
      <c r="G1025" s="70"/>
      <c r="H1025" s="6">
        <v>0</v>
      </c>
      <c r="I1025" s="25" t="e">
        <v>#DIV/0!</v>
      </c>
      <c r="M1025" s="2"/>
    </row>
    <row r="1026" spans="1:13" ht="12.75" hidden="1">
      <c r="A1026" s="15"/>
      <c r="F1026" s="70"/>
      <c r="G1026" s="70"/>
      <c r="H1026" s="6">
        <v>0</v>
      </c>
      <c r="I1026" s="25" t="e">
        <v>#DIV/0!</v>
      </c>
      <c r="M1026" s="2"/>
    </row>
    <row r="1027" spans="1:13" ht="12.75" hidden="1">
      <c r="A1027" s="15"/>
      <c r="F1027" s="70"/>
      <c r="G1027" s="70"/>
      <c r="H1027" s="6">
        <v>0</v>
      </c>
      <c r="I1027" s="25" t="e">
        <v>#DIV/0!</v>
      </c>
      <c r="M1027" s="2"/>
    </row>
    <row r="1028" spans="1:13" ht="12.75" hidden="1">
      <c r="A1028" s="15"/>
      <c r="F1028" s="70"/>
      <c r="G1028" s="70"/>
      <c r="H1028" s="6">
        <v>0</v>
      </c>
      <c r="I1028" s="25" t="e">
        <v>#DIV/0!</v>
      </c>
      <c r="M1028" s="2"/>
    </row>
    <row r="1029" spans="1:13" ht="12.75" hidden="1">
      <c r="A1029" s="15"/>
      <c r="F1029" s="70"/>
      <c r="G1029" s="70"/>
      <c r="H1029" s="6">
        <v>0</v>
      </c>
      <c r="I1029" s="25" t="e">
        <v>#DIV/0!</v>
      </c>
      <c r="M1029" s="2"/>
    </row>
    <row r="1030" spans="1:13" ht="12.75" hidden="1">
      <c r="A1030" s="15"/>
      <c r="F1030" s="70"/>
      <c r="G1030" s="70"/>
      <c r="H1030" s="6">
        <v>0</v>
      </c>
      <c r="I1030" s="25" t="e">
        <v>#DIV/0!</v>
      </c>
      <c r="M1030" s="2"/>
    </row>
    <row r="1031" spans="1:13" ht="12.75" hidden="1">
      <c r="A1031" s="15"/>
      <c r="F1031" s="70"/>
      <c r="G1031" s="70"/>
      <c r="H1031" s="6">
        <v>0</v>
      </c>
      <c r="I1031" s="25" t="e">
        <v>#DIV/0!</v>
      </c>
      <c r="M1031" s="2"/>
    </row>
    <row r="1032" spans="1:13" ht="12.75" hidden="1">
      <c r="A1032" s="15"/>
      <c r="F1032" s="70"/>
      <c r="G1032" s="70"/>
      <c r="H1032" s="6">
        <v>0</v>
      </c>
      <c r="I1032" s="25" t="e">
        <v>#DIV/0!</v>
      </c>
      <c r="M1032" s="2"/>
    </row>
    <row r="1033" spans="1:13" ht="12.75" hidden="1">
      <c r="A1033" s="15"/>
      <c r="F1033" s="70"/>
      <c r="G1033" s="70"/>
      <c r="H1033" s="6">
        <v>0</v>
      </c>
      <c r="I1033" s="25" t="e">
        <v>#DIV/0!</v>
      </c>
      <c r="M1033" s="2"/>
    </row>
    <row r="1034" spans="1:13" ht="12.75" hidden="1">
      <c r="A1034" s="15"/>
      <c r="F1034" s="70"/>
      <c r="G1034" s="70"/>
      <c r="H1034" s="6">
        <v>0</v>
      </c>
      <c r="I1034" s="25" t="e">
        <v>#DIV/0!</v>
      </c>
      <c r="M1034" s="2"/>
    </row>
    <row r="1035" spans="1:13" ht="12.75" hidden="1">
      <c r="A1035" s="15"/>
      <c r="F1035" s="70"/>
      <c r="G1035" s="70"/>
      <c r="H1035" s="6">
        <v>0</v>
      </c>
      <c r="I1035" s="25" t="e">
        <v>#DIV/0!</v>
      </c>
      <c r="M1035" s="2"/>
    </row>
    <row r="1036" spans="1:13" ht="12.75" hidden="1">
      <c r="A1036" s="15"/>
      <c r="F1036" s="70"/>
      <c r="G1036" s="70"/>
      <c r="H1036" s="6">
        <v>0</v>
      </c>
      <c r="I1036" s="25" t="e">
        <v>#DIV/0!</v>
      </c>
      <c r="M1036" s="2"/>
    </row>
    <row r="1037" spans="1:13" ht="12.75" hidden="1">
      <c r="A1037" s="15"/>
      <c r="F1037" s="70"/>
      <c r="G1037" s="70"/>
      <c r="H1037" s="6">
        <v>0</v>
      </c>
      <c r="I1037" s="25" t="e">
        <v>#DIV/0!</v>
      </c>
      <c r="M1037" s="2"/>
    </row>
    <row r="1038" spans="1:13" ht="12.75" hidden="1">
      <c r="A1038" s="15"/>
      <c r="F1038" s="70"/>
      <c r="G1038" s="70"/>
      <c r="H1038" s="6">
        <v>0</v>
      </c>
      <c r="I1038" s="25" t="e">
        <v>#DIV/0!</v>
      </c>
      <c r="M1038" s="2"/>
    </row>
    <row r="1039" spans="1:13" ht="12.75" hidden="1">
      <c r="A1039" s="15"/>
      <c r="F1039" s="70"/>
      <c r="G1039" s="70"/>
      <c r="H1039" s="6">
        <v>0</v>
      </c>
      <c r="I1039" s="25" t="e">
        <v>#DIV/0!</v>
      </c>
      <c r="M1039" s="2"/>
    </row>
    <row r="1040" spans="1:13" ht="12.75" hidden="1">
      <c r="A1040" s="15"/>
      <c r="F1040" s="70"/>
      <c r="G1040" s="70"/>
      <c r="H1040" s="6">
        <v>0</v>
      </c>
      <c r="I1040" s="25" t="e">
        <v>#DIV/0!</v>
      </c>
      <c r="M1040" s="2"/>
    </row>
    <row r="1041" spans="1:13" ht="12.75" hidden="1">
      <c r="A1041" s="15"/>
      <c r="F1041" s="70"/>
      <c r="G1041" s="70"/>
      <c r="H1041" s="6">
        <v>0</v>
      </c>
      <c r="I1041" s="25" t="e">
        <v>#DIV/0!</v>
      </c>
      <c r="M1041" s="2"/>
    </row>
    <row r="1042" spans="1:13" ht="12.75" hidden="1">
      <c r="A1042" s="15"/>
      <c r="F1042" s="70"/>
      <c r="G1042" s="70"/>
      <c r="H1042" s="6">
        <v>0</v>
      </c>
      <c r="I1042" s="25" t="e">
        <v>#DIV/0!</v>
      </c>
      <c r="M1042" s="2"/>
    </row>
    <row r="1043" spans="1:13" ht="12.75" hidden="1">
      <c r="A1043" s="15"/>
      <c r="F1043" s="70"/>
      <c r="G1043" s="70"/>
      <c r="H1043" s="6">
        <v>0</v>
      </c>
      <c r="I1043" s="25" t="e">
        <v>#DIV/0!</v>
      </c>
      <c r="M1043" s="2"/>
    </row>
    <row r="1044" spans="1:13" ht="12.75" hidden="1">
      <c r="A1044" s="15"/>
      <c r="F1044" s="70"/>
      <c r="G1044" s="70"/>
      <c r="H1044" s="6">
        <v>0</v>
      </c>
      <c r="I1044" s="25" t="e">
        <v>#DIV/0!</v>
      </c>
      <c r="M1044" s="2"/>
    </row>
    <row r="1045" spans="1:13" ht="12.75" hidden="1">
      <c r="A1045" s="15"/>
      <c r="F1045" s="70"/>
      <c r="G1045" s="70"/>
      <c r="H1045" s="6">
        <v>0</v>
      </c>
      <c r="I1045" s="25" t="e">
        <v>#DIV/0!</v>
      </c>
      <c r="M1045" s="2"/>
    </row>
    <row r="1046" spans="1:13" ht="12.75" hidden="1">
      <c r="A1046" s="15"/>
      <c r="F1046" s="70"/>
      <c r="G1046" s="70"/>
      <c r="H1046" s="6">
        <v>0</v>
      </c>
      <c r="I1046" s="25" t="e">
        <v>#DIV/0!</v>
      </c>
      <c r="M1046" s="2"/>
    </row>
    <row r="1047" spans="1:13" ht="12.75" hidden="1">
      <c r="A1047" s="15"/>
      <c r="F1047" s="70"/>
      <c r="G1047" s="70"/>
      <c r="H1047" s="6">
        <v>0</v>
      </c>
      <c r="I1047" s="25" t="e">
        <v>#DIV/0!</v>
      </c>
      <c r="M1047" s="2"/>
    </row>
    <row r="1048" spans="1:13" ht="12.75" hidden="1">
      <c r="A1048" s="15"/>
      <c r="F1048" s="70"/>
      <c r="G1048" s="70"/>
      <c r="H1048" s="6">
        <v>0</v>
      </c>
      <c r="I1048" s="25" t="e">
        <v>#DIV/0!</v>
      </c>
      <c r="M1048" s="2"/>
    </row>
    <row r="1049" spans="1:13" ht="12.75" hidden="1">
      <c r="A1049" s="15"/>
      <c r="F1049" s="70"/>
      <c r="G1049" s="70"/>
      <c r="H1049" s="6">
        <v>0</v>
      </c>
      <c r="I1049" s="25" t="e">
        <v>#DIV/0!</v>
      </c>
      <c r="M1049" s="2"/>
    </row>
    <row r="1050" spans="1:13" ht="12.75" hidden="1">
      <c r="A1050" s="15"/>
      <c r="F1050" s="70"/>
      <c r="G1050" s="70"/>
      <c r="H1050" s="6">
        <v>0</v>
      </c>
      <c r="I1050" s="25" t="e">
        <v>#DIV/0!</v>
      </c>
      <c r="M1050" s="2"/>
    </row>
    <row r="1051" spans="1:13" ht="12.75" hidden="1">
      <c r="A1051" s="15"/>
      <c r="F1051" s="70"/>
      <c r="G1051" s="70"/>
      <c r="H1051" s="6">
        <v>0</v>
      </c>
      <c r="I1051" s="25" t="e">
        <v>#DIV/0!</v>
      </c>
      <c r="M1051" s="2"/>
    </row>
    <row r="1052" spans="1:13" ht="12.75" hidden="1">
      <c r="A1052" s="15"/>
      <c r="F1052" s="70"/>
      <c r="G1052" s="70"/>
      <c r="H1052" s="6">
        <v>0</v>
      </c>
      <c r="I1052" s="25" t="e">
        <v>#DIV/0!</v>
      </c>
      <c r="M1052" s="2"/>
    </row>
    <row r="1053" spans="1:13" ht="12.75" hidden="1">
      <c r="A1053" s="15"/>
      <c r="F1053" s="70"/>
      <c r="G1053" s="70"/>
      <c r="H1053" s="6">
        <v>0</v>
      </c>
      <c r="I1053" s="25" t="e">
        <v>#DIV/0!</v>
      </c>
      <c r="M1053" s="2"/>
    </row>
    <row r="1054" spans="1:13" ht="12.75" hidden="1">
      <c r="A1054" s="15"/>
      <c r="F1054" s="70"/>
      <c r="G1054" s="70"/>
      <c r="H1054" s="6">
        <v>0</v>
      </c>
      <c r="I1054" s="25" t="e">
        <v>#DIV/0!</v>
      </c>
      <c r="M1054" s="2"/>
    </row>
    <row r="1055" spans="1:13" ht="12.75" hidden="1">
      <c r="A1055" s="15"/>
      <c r="F1055" s="70"/>
      <c r="G1055" s="70"/>
      <c r="H1055" s="6">
        <v>0</v>
      </c>
      <c r="I1055" s="25" t="e">
        <v>#DIV/0!</v>
      </c>
      <c r="M1055" s="2"/>
    </row>
    <row r="1056" spans="1:13" ht="12.75" hidden="1">
      <c r="A1056" s="15"/>
      <c r="F1056" s="70"/>
      <c r="G1056" s="70"/>
      <c r="H1056" s="6">
        <v>0</v>
      </c>
      <c r="I1056" s="25" t="e">
        <v>#DIV/0!</v>
      </c>
      <c r="M1056" s="2"/>
    </row>
    <row r="1057" spans="1:13" ht="12.75" hidden="1">
      <c r="A1057" s="15"/>
      <c r="F1057" s="70"/>
      <c r="G1057" s="70"/>
      <c r="H1057" s="6">
        <v>0</v>
      </c>
      <c r="I1057" s="25" t="e">
        <v>#DIV/0!</v>
      </c>
      <c r="M1057" s="2"/>
    </row>
    <row r="1058" spans="1:13" ht="12.75" hidden="1">
      <c r="A1058" s="15"/>
      <c r="F1058" s="70"/>
      <c r="G1058" s="70"/>
      <c r="H1058" s="6">
        <v>0</v>
      </c>
      <c r="I1058" s="25" t="e">
        <v>#DIV/0!</v>
      </c>
      <c r="M1058" s="2"/>
    </row>
    <row r="1059" spans="1:13" ht="12.75" hidden="1">
      <c r="A1059" s="15"/>
      <c r="F1059" s="70"/>
      <c r="G1059" s="70"/>
      <c r="H1059" s="6">
        <v>0</v>
      </c>
      <c r="I1059" s="25" t="e">
        <v>#DIV/0!</v>
      </c>
      <c r="M1059" s="2"/>
    </row>
    <row r="1060" spans="1:13" ht="12.75" hidden="1">
      <c r="A1060" s="15"/>
      <c r="F1060" s="70"/>
      <c r="G1060" s="70"/>
      <c r="H1060" s="6">
        <v>0</v>
      </c>
      <c r="I1060" s="25" t="e">
        <v>#DIV/0!</v>
      </c>
      <c r="M1060" s="2"/>
    </row>
    <row r="1061" spans="1:13" ht="12.75" hidden="1">
      <c r="A1061" s="15"/>
      <c r="F1061" s="70"/>
      <c r="G1061" s="70"/>
      <c r="H1061" s="6">
        <v>0</v>
      </c>
      <c r="I1061" s="25" t="e">
        <v>#DIV/0!</v>
      </c>
      <c r="M1061" s="2"/>
    </row>
    <row r="1062" spans="1:13" ht="12.75" hidden="1">
      <c r="A1062" s="15"/>
      <c r="F1062" s="70"/>
      <c r="G1062" s="70"/>
      <c r="H1062" s="6">
        <v>0</v>
      </c>
      <c r="I1062" s="25" t="e">
        <v>#DIV/0!</v>
      </c>
      <c r="M1062" s="2"/>
    </row>
    <row r="1063" spans="1:13" ht="12.75" hidden="1">
      <c r="A1063" s="15"/>
      <c r="F1063" s="70"/>
      <c r="G1063" s="70"/>
      <c r="H1063" s="6">
        <v>0</v>
      </c>
      <c r="I1063" s="25" t="e">
        <v>#DIV/0!</v>
      </c>
      <c r="M1063" s="2"/>
    </row>
    <row r="1064" spans="1:13" ht="12.75" hidden="1">
      <c r="A1064" s="15"/>
      <c r="F1064" s="70"/>
      <c r="G1064" s="70"/>
      <c r="H1064" s="6">
        <v>0</v>
      </c>
      <c r="I1064" s="25" t="e">
        <v>#DIV/0!</v>
      </c>
      <c r="M1064" s="2"/>
    </row>
    <row r="1065" spans="1:13" ht="12.75" hidden="1">
      <c r="A1065" s="15"/>
      <c r="F1065" s="70"/>
      <c r="G1065" s="70"/>
      <c r="H1065" s="6">
        <v>0</v>
      </c>
      <c r="I1065" s="25" t="e">
        <v>#DIV/0!</v>
      </c>
      <c r="M1065" s="2"/>
    </row>
    <row r="1066" spans="1:13" ht="12.75" hidden="1">
      <c r="A1066" s="15"/>
      <c r="F1066" s="70"/>
      <c r="G1066" s="70"/>
      <c r="H1066" s="6">
        <v>0</v>
      </c>
      <c r="I1066" s="25" t="e">
        <v>#DIV/0!</v>
      </c>
      <c r="M1066" s="2"/>
    </row>
    <row r="1067" spans="1:13" ht="12.75" hidden="1">
      <c r="A1067" s="15"/>
      <c r="F1067" s="70"/>
      <c r="G1067" s="70"/>
      <c r="H1067" s="6">
        <v>0</v>
      </c>
      <c r="I1067" s="25" t="e">
        <v>#DIV/0!</v>
      </c>
      <c r="M1067" s="2"/>
    </row>
    <row r="1068" spans="1:13" ht="12.75" hidden="1">
      <c r="A1068" s="15"/>
      <c r="F1068" s="70"/>
      <c r="G1068" s="70"/>
      <c r="H1068" s="6">
        <v>0</v>
      </c>
      <c r="I1068" s="25" t="e">
        <v>#DIV/0!</v>
      </c>
      <c r="M1068" s="2"/>
    </row>
    <row r="1069" spans="1:13" ht="12.75" hidden="1">
      <c r="A1069" s="15"/>
      <c r="F1069" s="70"/>
      <c r="G1069" s="70"/>
      <c r="H1069" s="6">
        <v>0</v>
      </c>
      <c r="I1069" s="25" t="e">
        <v>#DIV/0!</v>
      </c>
      <c r="M1069" s="2"/>
    </row>
    <row r="1070" spans="1:13" ht="12.75" hidden="1">
      <c r="A1070" s="15"/>
      <c r="F1070" s="70"/>
      <c r="G1070" s="70"/>
      <c r="H1070" s="6">
        <v>0</v>
      </c>
      <c r="I1070" s="25" t="e">
        <v>#DIV/0!</v>
      </c>
      <c r="M1070" s="2"/>
    </row>
    <row r="1071" spans="1:13" ht="12.75" hidden="1">
      <c r="A1071" s="15"/>
      <c r="F1071" s="70"/>
      <c r="G1071" s="70"/>
      <c r="H1071" s="6">
        <v>0</v>
      </c>
      <c r="I1071" s="25" t="e">
        <v>#DIV/0!</v>
      </c>
      <c r="M1071" s="2"/>
    </row>
    <row r="1072" spans="1:13" ht="12.75" hidden="1">
      <c r="A1072" s="15"/>
      <c r="F1072" s="70"/>
      <c r="G1072" s="70"/>
      <c r="H1072" s="6">
        <v>0</v>
      </c>
      <c r="I1072" s="25" t="e">
        <v>#DIV/0!</v>
      </c>
      <c r="M1072" s="2"/>
    </row>
    <row r="1073" spans="1:13" ht="12.75" hidden="1">
      <c r="A1073" s="15"/>
      <c r="F1073" s="70"/>
      <c r="G1073" s="70"/>
      <c r="H1073" s="6">
        <v>0</v>
      </c>
      <c r="I1073" s="25" t="e">
        <v>#DIV/0!</v>
      </c>
      <c r="M1073" s="2"/>
    </row>
    <row r="1074" spans="1:13" ht="12.75" hidden="1">
      <c r="A1074" s="15"/>
      <c r="F1074" s="70"/>
      <c r="G1074" s="70"/>
      <c r="H1074" s="6">
        <v>0</v>
      </c>
      <c r="I1074" s="25" t="e">
        <v>#DIV/0!</v>
      </c>
      <c r="M1074" s="2"/>
    </row>
    <row r="1075" spans="1:13" ht="12.75" hidden="1">
      <c r="A1075" s="15"/>
      <c r="F1075" s="70"/>
      <c r="G1075" s="70"/>
      <c r="H1075" s="6">
        <v>0</v>
      </c>
      <c r="I1075" s="25" t="e">
        <v>#DIV/0!</v>
      </c>
      <c r="M1075" s="2"/>
    </row>
    <row r="1076" spans="1:13" ht="12.75" hidden="1">
      <c r="A1076" s="15"/>
      <c r="F1076" s="70"/>
      <c r="G1076" s="70"/>
      <c r="H1076" s="6">
        <v>0</v>
      </c>
      <c r="I1076" s="25" t="e">
        <v>#DIV/0!</v>
      </c>
      <c r="M1076" s="2"/>
    </row>
    <row r="1077" spans="1:13" ht="12.75" hidden="1">
      <c r="A1077" s="15"/>
      <c r="F1077" s="70"/>
      <c r="G1077" s="70"/>
      <c r="H1077" s="6">
        <v>0</v>
      </c>
      <c r="I1077" s="25" t="e">
        <v>#DIV/0!</v>
      </c>
      <c r="M1077" s="2"/>
    </row>
    <row r="1078" spans="1:13" ht="12.75" hidden="1">
      <c r="A1078" s="15"/>
      <c r="F1078" s="70"/>
      <c r="G1078" s="70"/>
      <c r="H1078" s="6">
        <v>0</v>
      </c>
      <c r="I1078" s="25" t="e">
        <v>#DIV/0!</v>
      </c>
      <c r="M1078" s="2"/>
    </row>
    <row r="1079" spans="1:13" ht="12.75" hidden="1">
      <c r="A1079" s="15"/>
      <c r="F1079" s="70"/>
      <c r="G1079" s="70"/>
      <c r="H1079" s="6">
        <v>0</v>
      </c>
      <c r="I1079" s="25" t="e">
        <v>#DIV/0!</v>
      </c>
      <c r="M1079" s="2"/>
    </row>
    <row r="1080" spans="1:13" ht="12.75" hidden="1">
      <c r="A1080" s="15"/>
      <c r="F1080" s="70"/>
      <c r="G1080" s="70"/>
      <c r="H1080" s="6">
        <v>0</v>
      </c>
      <c r="I1080" s="25" t="e">
        <v>#DIV/0!</v>
      </c>
      <c r="M1080" s="2"/>
    </row>
    <row r="1081" spans="1:13" ht="12.75" hidden="1">
      <c r="A1081" s="15"/>
      <c r="F1081" s="70"/>
      <c r="G1081" s="70"/>
      <c r="H1081" s="6">
        <v>0</v>
      </c>
      <c r="I1081" s="25" t="e">
        <v>#DIV/0!</v>
      </c>
      <c r="M1081" s="2"/>
    </row>
    <row r="1082" spans="1:13" ht="12.75" hidden="1">
      <c r="A1082" s="15"/>
      <c r="F1082" s="70"/>
      <c r="G1082" s="70"/>
      <c r="H1082" s="6">
        <v>0</v>
      </c>
      <c r="I1082" s="25" t="e">
        <v>#DIV/0!</v>
      </c>
      <c r="M1082" s="2"/>
    </row>
    <row r="1083" spans="1:13" ht="12.75" hidden="1">
      <c r="A1083" s="15"/>
      <c r="F1083" s="70"/>
      <c r="G1083" s="70"/>
      <c r="H1083" s="6">
        <v>0</v>
      </c>
      <c r="I1083" s="25" t="e">
        <v>#DIV/0!</v>
      </c>
      <c r="M1083" s="2"/>
    </row>
    <row r="1084" spans="1:13" ht="12.75" hidden="1">
      <c r="A1084" s="15"/>
      <c r="F1084" s="70"/>
      <c r="G1084" s="70"/>
      <c r="H1084" s="6">
        <v>0</v>
      </c>
      <c r="I1084" s="25" t="e">
        <v>#DIV/0!</v>
      </c>
      <c r="M1084" s="2"/>
    </row>
    <row r="1085" spans="1:13" ht="12.75" hidden="1">
      <c r="A1085" s="15"/>
      <c r="F1085" s="70"/>
      <c r="G1085" s="70"/>
      <c r="H1085" s="6">
        <v>0</v>
      </c>
      <c r="I1085" s="25" t="e">
        <v>#DIV/0!</v>
      </c>
      <c r="M1085" s="2"/>
    </row>
    <row r="1086" spans="1:13" ht="12.75" hidden="1">
      <c r="A1086" s="15"/>
      <c r="F1086" s="70"/>
      <c r="G1086" s="70"/>
      <c r="H1086" s="6">
        <v>0</v>
      </c>
      <c r="I1086" s="25" t="e">
        <v>#DIV/0!</v>
      </c>
      <c r="M1086" s="2"/>
    </row>
    <row r="1087" spans="1:13" ht="12.75" hidden="1">
      <c r="A1087" s="15"/>
      <c r="F1087" s="70"/>
      <c r="G1087" s="70"/>
      <c r="H1087" s="6">
        <v>0</v>
      </c>
      <c r="I1087" s="25" t="e">
        <v>#DIV/0!</v>
      </c>
      <c r="M1087" s="2"/>
    </row>
    <row r="1088" spans="1:13" ht="12.75" hidden="1">
      <c r="A1088" s="15"/>
      <c r="F1088" s="70"/>
      <c r="G1088" s="70"/>
      <c r="H1088" s="6">
        <v>0</v>
      </c>
      <c r="I1088" s="25" t="e">
        <v>#DIV/0!</v>
      </c>
      <c r="M1088" s="2"/>
    </row>
    <row r="1089" spans="1:13" ht="12.75" hidden="1">
      <c r="A1089" s="15"/>
      <c r="F1089" s="70"/>
      <c r="G1089" s="70"/>
      <c r="H1089" s="6">
        <v>0</v>
      </c>
      <c r="I1089" s="25" t="e">
        <v>#DIV/0!</v>
      </c>
      <c r="M1089" s="2"/>
    </row>
    <row r="1090" spans="1:13" ht="12.75" hidden="1">
      <c r="A1090" s="15"/>
      <c r="F1090" s="70"/>
      <c r="G1090" s="70"/>
      <c r="H1090" s="6">
        <v>0</v>
      </c>
      <c r="I1090" s="25" t="e">
        <v>#DIV/0!</v>
      </c>
      <c r="M1090" s="2"/>
    </row>
    <row r="1091" spans="1:13" ht="12.75" hidden="1">
      <c r="A1091" s="15"/>
      <c r="F1091" s="70"/>
      <c r="G1091" s="70"/>
      <c r="H1091" s="6">
        <v>0</v>
      </c>
      <c r="I1091" s="25" t="e">
        <v>#DIV/0!</v>
      </c>
      <c r="M1091" s="2"/>
    </row>
    <row r="1092" spans="1:13" ht="12.75" hidden="1">
      <c r="A1092" s="15"/>
      <c r="F1092" s="70"/>
      <c r="G1092" s="70"/>
      <c r="H1092" s="6">
        <v>0</v>
      </c>
      <c r="I1092" s="25" t="e">
        <v>#DIV/0!</v>
      </c>
      <c r="M1092" s="2"/>
    </row>
    <row r="1093" spans="1:13" ht="12.75" hidden="1">
      <c r="A1093" s="15"/>
      <c r="F1093" s="70"/>
      <c r="G1093" s="70"/>
      <c r="H1093" s="6">
        <v>0</v>
      </c>
      <c r="I1093" s="25" t="e">
        <v>#DIV/0!</v>
      </c>
      <c r="M1093" s="2"/>
    </row>
    <row r="1094" spans="1:13" ht="12.75" hidden="1">
      <c r="A1094" s="15"/>
      <c r="F1094" s="70"/>
      <c r="G1094" s="70"/>
      <c r="H1094" s="6">
        <v>0</v>
      </c>
      <c r="I1094" s="25" t="e">
        <v>#DIV/0!</v>
      </c>
      <c r="M1094" s="2"/>
    </row>
    <row r="1095" spans="1:13" ht="12.75" hidden="1">
      <c r="A1095" s="15"/>
      <c r="F1095" s="70"/>
      <c r="G1095" s="70"/>
      <c r="H1095" s="6">
        <v>0</v>
      </c>
      <c r="I1095" s="25" t="e">
        <v>#DIV/0!</v>
      </c>
      <c r="M1095" s="2"/>
    </row>
    <row r="1096" spans="1:13" ht="12.75" hidden="1">
      <c r="A1096" s="15"/>
      <c r="F1096" s="70"/>
      <c r="G1096" s="70"/>
      <c r="H1096" s="6">
        <v>0</v>
      </c>
      <c r="I1096" s="25" t="e">
        <v>#DIV/0!</v>
      </c>
      <c r="M1096" s="2"/>
    </row>
    <row r="1097" spans="1:13" ht="12.75" hidden="1">
      <c r="A1097" s="15"/>
      <c r="F1097" s="70"/>
      <c r="G1097" s="70"/>
      <c r="H1097" s="6">
        <v>0</v>
      </c>
      <c r="I1097" s="25" t="e">
        <v>#DIV/0!</v>
      </c>
      <c r="M1097" s="2"/>
    </row>
    <row r="1098" spans="1:13" ht="12.75" hidden="1">
      <c r="A1098" s="15"/>
      <c r="F1098" s="70"/>
      <c r="G1098" s="70"/>
      <c r="H1098" s="6">
        <v>0</v>
      </c>
      <c r="I1098" s="25" t="e">
        <v>#DIV/0!</v>
      </c>
      <c r="M1098" s="2"/>
    </row>
    <row r="1099" spans="1:13" ht="12.75" hidden="1">
      <c r="A1099" s="15"/>
      <c r="F1099" s="70"/>
      <c r="G1099" s="70"/>
      <c r="H1099" s="6">
        <v>0</v>
      </c>
      <c r="I1099" s="25" t="e">
        <v>#DIV/0!</v>
      </c>
      <c r="M1099" s="2"/>
    </row>
    <row r="1100" spans="1:13" ht="12.75" hidden="1">
      <c r="A1100" s="15"/>
      <c r="F1100" s="70"/>
      <c r="G1100" s="70"/>
      <c r="H1100" s="6">
        <v>0</v>
      </c>
      <c r="I1100" s="25" t="e">
        <v>#DIV/0!</v>
      </c>
      <c r="M1100" s="2"/>
    </row>
    <row r="1101" spans="1:13" ht="12.75" hidden="1">
      <c r="A1101" s="15"/>
      <c r="F1101" s="70"/>
      <c r="G1101" s="70"/>
      <c r="H1101" s="6">
        <v>0</v>
      </c>
      <c r="I1101" s="25" t="e">
        <v>#DIV/0!</v>
      </c>
      <c r="M1101" s="2"/>
    </row>
    <row r="1102" spans="1:13" ht="12.75" hidden="1">
      <c r="A1102" s="15"/>
      <c r="F1102" s="70"/>
      <c r="G1102" s="70"/>
      <c r="H1102" s="6">
        <v>0</v>
      </c>
      <c r="I1102" s="25" t="e">
        <v>#DIV/0!</v>
      </c>
      <c r="M1102" s="2"/>
    </row>
    <row r="1103" spans="1:13" ht="12.75" hidden="1">
      <c r="A1103" s="15"/>
      <c r="F1103" s="70"/>
      <c r="G1103" s="70"/>
      <c r="M1103" s="2"/>
    </row>
    <row r="1104" spans="1:13" ht="12.75" hidden="1">
      <c r="A1104" s="15"/>
      <c r="F1104" s="70"/>
      <c r="G1104" s="70"/>
      <c r="M1104" s="2"/>
    </row>
    <row r="1105" spans="1:13" ht="12.75" hidden="1">
      <c r="A1105" s="15"/>
      <c r="F1105" s="70"/>
      <c r="G1105" s="70"/>
      <c r="M1105" s="2"/>
    </row>
    <row r="1106" spans="1:13" ht="12.75" hidden="1">
      <c r="A1106" s="15"/>
      <c r="F1106" s="70"/>
      <c r="G1106" s="70"/>
      <c r="M1106" s="2"/>
    </row>
    <row r="1107" spans="1:13" ht="12.75" hidden="1">
      <c r="A1107" s="15"/>
      <c r="F1107" s="70"/>
      <c r="G1107" s="70"/>
      <c r="M1107" s="2"/>
    </row>
    <row r="1108" spans="1:13" ht="12.75" hidden="1">
      <c r="A1108" s="15"/>
      <c r="F1108" s="70"/>
      <c r="G1108" s="70"/>
      <c r="M1108" s="2"/>
    </row>
    <row r="1109" spans="1:13" ht="12.75" hidden="1">
      <c r="A1109" s="15"/>
      <c r="F1109" s="70"/>
      <c r="G1109" s="70"/>
      <c r="M1109" s="2"/>
    </row>
    <row r="1110" spans="1:13" ht="12.75" hidden="1">
      <c r="A1110" s="15"/>
      <c r="F1110" s="70"/>
      <c r="G1110" s="70"/>
      <c r="M1110" s="2"/>
    </row>
    <row r="1111" spans="1:13" ht="12.75" hidden="1">
      <c r="A1111" s="15"/>
      <c r="F1111" s="70"/>
      <c r="G1111" s="70"/>
      <c r="M1111" s="2"/>
    </row>
    <row r="1112" spans="1:13" ht="12.75" hidden="1">
      <c r="A1112" s="15"/>
      <c r="F1112" s="70"/>
      <c r="G1112" s="70"/>
      <c r="M1112" s="2"/>
    </row>
    <row r="1113" spans="1:13" ht="12.75" hidden="1">
      <c r="A1113" s="15"/>
      <c r="F1113" s="70"/>
      <c r="G1113" s="70"/>
      <c r="M1113" s="2"/>
    </row>
    <row r="1114" spans="1:13" ht="12.75" hidden="1">
      <c r="A1114" s="15"/>
      <c r="F1114" s="70"/>
      <c r="G1114" s="70"/>
      <c r="M1114" s="2"/>
    </row>
    <row r="1115" spans="1:13" ht="12.75" hidden="1">
      <c r="A1115" s="15"/>
      <c r="F1115" s="70"/>
      <c r="G1115" s="70"/>
      <c r="M1115" s="2"/>
    </row>
    <row r="1116" spans="1:13" ht="12.75" hidden="1">
      <c r="A1116" s="15"/>
      <c r="F1116" s="70"/>
      <c r="G1116" s="70"/>
      <c r="M1116" s="2"/>
    </row>
    <row r="1117" spans="1:13" ht="12.75" hidden="1">
      <c r="A1117" s="15"/>
      <c r="F1117" s="70"/>
      <c r="G1117" s="70"/>
      <c r="M1117" s="2"/>
    </row>
    <row r="1118" spans="1:13" ht="12.75" hidden="1">
      <c r="A1118" s="15"/>
      <c r="F1118" s="70"/>
      <c r="G1118" s="70"/>
      <c r="M1118" s="2"/>
    </row>
    <row r="1119" spans="1:13" ht="12.75" hidden="1">
      <c r="A1119" s="15"/>
      <c r="F1119" s="70"/>
      <c r="G1119" s="70"/>
      <c r="M1119" s="2"/>
    </row>
    <row r="1120" spans="1:13" ht="12.75" hidden="1">
      <c r="A1120" s="15"/>
      <c r="F1120" s="70"/>
      <c r="G1120" s="70"/>
      <c r="M1120" s="2"/>
    </row>
    <row r="1121" spans="1:13" ht="12.75" hidden="1">
      <c r="A1121" s="15"/>
      <c r="F1121" s="70"/>
      <c r="G1121" s="70"/>
      <c r="M1121" s="2"/>
    </row>
    <row r="1122" spans="1:13" ht="12.75" hidden="1">
      <c r="A1122" s="15"/>
      <c r="F1122" s="70"/>
      <c r="G1122" s="70"/>
      <c r="M1122" s="2"/>
    </row>
    <row r="1123" spans="1:13" ht="12.75" hidden="1">
      <c r="A1123" s="15"/>
      <c r="F1123" s="70"/>
      <c r="G1123" s="70"/>
      <c r="M1123" s="2"/>
    </row>
    <row r="1124" spans="1:13" ht="12.75" hidden="1">
      <c r="A1124" s="15"/>
      <c r="F1124" s="70"/>
      <c r="G1124" s="70"/>
      <c r="M1124" s="2"/>
    </row>
    <row r="1125" spans="1:13" ht="12.75" hidden="1">
      <c r="A1125" s="15"/>
      <c r="F1125" s="70"/>
      <c r="G1125" s="70"/>
      <c r="M1125" s="2"/>
    </row>
    <row r="1126" spans="1:13" ht="12.75" hidden="1">
      <c r="A1126" s="15"/>
      <c r="F1126" s="70"/>
      <c r="G1126" s="70"/>
      <c r="M1126" s="2"/>
    </row>
    <row r="1127" spans="1:13" ht="12.75" hidden="1">
      <c r="A1127" s="15"/>
      <c r="F1127" s="70"/>
      <c r="G1127" s="70"/>
      <c r="M1127" s="2"/>
    </row>
    <row r="1128" spans="1:13" ht="12.75" hidden="1">
      <c r="A1128" s="15"/>
      <c r="F1128" s="70"/>
      <c r="G1128" s="70"/>
      <c r="M1128" s="2"/>
    </row>
    <row r="1129" spans="1:13" ht="12.75" hidden="1">
      <c r="A1129" s="15"/>
      <c r="F1129" s="70"/>
      <c r="G1129" s="70"/>
      <c r="M1129" s="2"/>
    </row>
    <row r="1130" spans="1:13" ht="12.75" hidden="1">
      <c r="A1130" s="15"/>
      <c r="F1130" s="70"/>
      <c r="G1130" s="70"/>
      <c r="M1130" s="2"/>
    </row>
    <row r="1131" spans="1:13" ht="12.75" hidden="1">
      <c r="A1131" s="15"/>
      <c r="F1131" s="70"/>
      <c r="G1131" s="70"/>
      <c r="M1131" s="2"/>
    </row>
    <row r="1132" spans="1:13" ht="12.75" hidden="1">
      <c r="A1132" s="15"/>
      <c r="F1132" s="70"/>
      <c r="G1132" s="70"/>
      <c r="M1132" s="2"/>
    </row>
    <row r="1133" spans="1:13" ht="12.75" hidden="1">
      <c r="A1133" s="15"/>
      <c r="F1133" s="70"/>
      <c r="G1133" s="70"/>
      <c r="M1133" s="2"/>
    </row>
    <row r="1134" spans="1:13" ht="12.75" hidden="1">
      <c r="A1134" s="15"/>
      <c r="F1134" s="70"/>
      <c r="G1134" s="70"/>
      <c r="M1134" s="2"/>
    </row>
    <row r="1135" spans="1:13" ht="12.75" hidden="1">
      <c r="A1135" s="15"/>
      <c r="F1135" s="70"/>
      <c r="G1135" s="70"/>
      <c r="M1135" s="2"/>
    </row>
    <row r="1136" spans="1:13" ht="12.75" hidden="1">
      <c r="A1136" s="15"/>
      <c r="F1136" s="70"/>
      <c r="G1136" s="70"/>
      <c r="M1136" s="2"/>
    </row>
    <row r="1137" spans="1:13" ht="12.75" hidden="1">
      <c r="A1137" s="15"/>
      <c r="F1137" s="70"/>
      <c r="G1137" s="70"/>
      <c r="M1137" s="2"/>
    </row>
    <row r="1138" spans="1:13" ht="12.75" hidden="1">
      <c r="A1138" s="15"/>
      <c r="F1138" s="70"/>
      <c r="G1138" s="70"/>
      <c r="M1138" s="2"/>
    </row>
    <row r="1139" spans="1:13" ht="12.75" hidden="1">
      <c r="A1139" s="15"/>
      <c r="F1139" s="70"/>
      <c r="G1139" s="70"/>
      <c r="M1139" s="2"/>
    </row>
    <row r="1140" spans="1:13" ht="12.75" hidden="1">
      <c r="A1140" s="15"/>
      <c r="F1140" s="70"/>
      <c r="G1140" s="70"/>
      <c r="M1140" s="2"/>
    </row>
    <row r="1141" spans="1:13" ht="12.75" hidden="1">
      <c r="A1141" s="15"/>
      <c r="F1141" s="70"/>
      <c r="G1141" s="70"/>
      <c r="M1141" s="2"/>
    </row>
    <row r="1142" spans="1:13" ht="12.75" hidden="1">
      <c r="A1142" s="15"/>
      <c r="F1142" s="70"/>
      <c r="G1142" s="70"/>
      <c r="M1142" s="2"/>
    </row>
    <row r="1143" spans="1:13" ht="12.75" hidden="1">
      <c r="A1143" s="15"/>
      <c r="F1143" s="70"/>
      <c r="G1143" s="70"/>
      <c r="M1143" s="2"/>
    </row>
    <row r="1144" spans="1:13" ht="12.75" hidden="1">
      <c r="A1144" s="15"/>
      <c r="F1144" s="70"/>
      <c r="G1144" s="70"/>
      <c r="M1144" s="2"/>
    </row>
    <row r="1145" spans="1:13" ht="12.75" hidden="1">
      <c r="A1145" s="15"/>
      <c r="F1145" s="70"/>
      <c r="G1145" s="70"/>
      <c r="M1145" s="2"/>
    </row>
    <row r="1146" spans="1:13" ht="12.75" hidden="1">
      <c r="A1146" s="15"/>
      <c r="F1146" s="70"/>
      <c r="G1146" s="70"/>
      <c r="M1146" s="2"/>
    </row>
    <row r="1147" spans="1:13" ht="12.75" hidden="1">
      <c r="A1147" s="15"/>
      <c r="F1147" s="70"/>
      <c r="G1147" s="70"/>
      <c r="M1147" s="2"/>
    </row>
    <row r="1148" spans="1:13" ht="12.75" hidden="1">
      <c r="A1148" s="15"/>
      <c r="F1148" s="70"/>
      <c r="G1148" s="70"/>
      <c r="M1148" s="2"/>
    </row>
    <row r="1149" spans="1:13" ht="12.75" hidden="1">
      <c r="A1149" s="15"/>
      <c r="F1149" s="70"/>
      <c r="G1149" s="70"/>
      <c r="M1149" s="2"/>
    </row>
    <row r="1150" spans="1:13" ht="12.75" hidden="1">
      <c r="A1150" s="15"/>
      <c r="F1150" s="70"/>
      <c r="G1150" s="70"/>
      <c r="M1150" s="2"/>
    </row>
    <row r="1151" spans="1:13" ht="12.75" hidden="1">
      <c r="A1151" s="15"/>
      <c r="F1151" s="70"/>
      <c r="G1151" s="70"/>
      <c r="M1151" s="2"/>
    </row>
    <row r="1152" spans="1:13" ht="12.75" hidden="1">
      <c r="A1152" s="15"/>
      <c r="F1152" s="70"/>
      <c r="G1152" s="70"/>
      <c r="M1152" s="2"/>
    </row>
    <row r="1153" spans="1:13" ht="12.75" hidden="1">
      <c r="A1153" s="15"/>
      <c r="F1153" s="70"/>
      <c r="G1153" s="70"/>
      <c r="M1153" s="2"/>
    </row>
    <row r="1154" spans="1:13" ht="12.75" hidden="1">
      <c r="A1154" s="15"/>
      <c r="F1154" s="70"/>
      <c r="G1154" s="70"/>
      <c r="M1154" s="2"/>
    </row>
    <row r="1155" spans="1:13" ht="12.75" hidden="1">
      <c r="A1155" s="15"/>
      <c r="F1155" s="70"/>
      <c r="G1155" s="70"/>
      <c r="M1155" s="2"/>
    </row>
    <row r="1156" spans="1:13" ht="12.75" hidden="1">
      <c r="A1156" s="15"/>
      <c r="F1156" s="70"/>
      <c r="G1156" s="70"/>
      <c r="M1156" s="2"/>
    </row>
    <row r="1157" spans="1:13" ht="12.75" hidden="1">
      <c r="A1157" s="15"/>
      <c r="F1157" s="70"/>
      <c r="G1157" s="70"/>
      <c r="M1157" s="2"/>
    </row>
    <row r="1158" spans="1:13" ht="12.75" hidden="1">
      <c r="A1158" s="15"/>
      <c r="F1158" s="70"/>
      <c r="G1158" s="70"/>
      <c r="M1158" s="2"/>
    </row>
    <row r="1159" spans="1:13" ht="12.75" hidden="1">
      <c r="A1159" s="15"/>
      <c r="F1159" s="70"/>
      <c r="G1159" s="70"/>
      <c r="M1159" s="2"/>
    </row>
    <row r="1160" spans="1:13" ht="12.75" hidden="1">
      <c r="A1160" s="15"/>
      <c r="F1160" s="70"/>
      <c r="G1160" s="70"/>
      <c r="M1160" s="2"/>
    </row>
    <row r="1161" spans="1:13" ht="12.75" hidden="1">
      <c r="A1161" s="15"/>
      <c r="F1161" s="70"/>
      <c r="G1161" s="70"/>
      <c r="M1161" s="2"/>
    </row>
    <row r="1162" spans="1:13" ht="12.75" hidden="1">
      <c r="A1162" s="15"/>
      <c r="F1162" s="70"/>
      <c r="G1162" s="70"/>
      <c r="M1162" s="2"/>
    </row>
    <row r="1163" spans="1:13" ht="12.75" hidden="1">
      <c r="A1163" s="15"/>
      <c r="F1163" s="70"/>
      <c r="G1163" s="70"/>
      <c r="M1163" s="2"/>
    </row>
    <row r="1164" spans="1:13" ht="12.75" hidden="1">
      <c r="A1164" s="15"/>
      <c r="F1164" s="70"/>
      <c r="G1164" s="70"/>
      <c r="M1164" s="2"/>
    </row>
    <row r="1165" spans="1:13" ht="12.75" hidden="1">
      <c r="A1165" s="15"/>
      <c r="F1165" s="70"/>
      <c r="G1165" s="70"/>
      <c r="M1165" s="2"/>
    </row>
    <row r="1166" spans="1:13" ht="12.75" hidden="1">
      <c r="A1166" s="15"/>
      <c r="F1166" s="70"/>
      <c r="G1166" s="70"/>
      <c r="M1166" s="2"/>
    </row>
    <row r="1167" spans="1:13" ht="12.75" hidden="1">
      <c r="A1167" s="15"/>
      <c r="F1167" s="70"/>
      <c r="G1167" s="70"/>
      <c r="M1167" s="2"/>
    </row>
    <row r="1168" spans="1:13" ht="12.75" hidden="1">
      <c r="A1168" s="15"/>
      <c r="F1168" s="70"/>
      <c r="G1168" s="70"/>
      <c r="M1168" s="2"/>
    </row>
    <row r="1169" spans="1:13" ht="12.75" hidden="1">
      <c r="A1169" s="15"/>
      <c r="F1169" s="70"/>
      <c r="G1169" s="70"/>
      <c r="M1169" s="2"/>
    </row>
    <row r="1170" spans="1:13" ht="12.75" hidden="1">
      <c r="A1170" s="15"/>
      <c r="F1170" s="70"/>
      <c r="G1170" s="70"/>
      <c r="M1170" s="2"/>
    </row>
    <row r="1171" spans="1:13" ht="12.75" hidden="1">
      <c r="A1171" s="15"/>
      <c r="F1171" s="70"/>
      <c r="G1171" s="70"/>
      <c r="M1171" s="2"/>
    </row>
    <row r="1172" spans="1:13" s="247" customFormat="1" ht="12.75" hidden="1">
      <c r="A1172" s="242"/>
      <c r="B1172" s="243"/>
      <c r="C1172" s="242"/>
      <c r="D1172" s="242"/>
      <c r="E1172" s="242"/>
      <c r="F1172" s="244"/>
      <c r="G1172" s="244"/>
      <c r="H1172" s="243"/>
      <c r="I1172" s="226"/>
      <c r="K1172" s="39"/>
      <c r="L1172" s="18"/>
      <c r="M1172" s="2"/>
    </row>
    <row r="1173" spans="1:13" s="247" customFormat="1" ht="12.75" hidden="1">
      <c r="A1173" s="242"/>
      <c r="B1173" s="243"/>
      <c r="C1173" s="242"/>
      <c r="D1173" s="242"/>
      <c r="E1173" s="242"/>
      <c r="F1173" s="244"/>
      <c r="G1173" s="244"/>
      <c r="H1173" s="243"/>
      <c r="I1173" s="226"/>
      <c r="K1173" s="39"/>
      <c r="L1173" s="18"/>
      <c r="M1173" s="2"/>
    </row>
    <row r="1174" spans="2:13" ht="12.75" hidden="1">
      <c r="B1174" s="10"/>
      <c r="F1174" s="70"/>
      <c r="G1174" s="70"/>
      <c r="H1174" s="243"/>
      <c r="I1174" s="25" t="e">
        <v>#DIV/0!</v>
      </c>
      <c r="M1174" s="2"/>
    </row>
    <row r="1175" spans="2:13" ht="12.75" hidden="1">
      <c r="B1175" s="10"/>
      <c r="F1175" s="70"/>
      <c r="G1175" s="70"/>
      <c r="H1175" s="243"/>
      <c r="I1175" s="25" t="e">
        <v>#DIV/0!</v>
      </c>
      <c r="M1175" s="2"/>
    </row>
    <row r="1176" spans="2:13" ht="12.75" hidden="1">
      <c r="B1176" s="10"/>
      <c r="F1176" s="70"/>
      <c r="G1176" s="70"/>
      <c r="H1176" s="6">
        <v>0</v>
      </c>
      <c r="I1176" s="25" t="e">
        <v>#DIV/0!</v>
      </c>
      <c r="M1176" s="2"/>
    </row>
    <row r="1177" spans="2:13" ht="12.75" hidden="1">
      <c r="B1177" s="10"/>
      <c r="F1177" s="70"/>
      <c r="G1177" s="70"/>
      <c r="H1177" s="6">
        <v>0</v>
      </c>
      <c r="I1177" s="25" t="e">
        <v>#DIV/0!</v>
      </c>
      <c r="M1177" s="2"/>
    </row>
    <row r="1178" spans="2:13" ht="12.75" hidden="1">
      <c r="B1178" s="10"/>
      <c r="F1178" s="70"/>
      <c r="G1178" s="70"/>
      <c r="H1178" s="6">
        <v>0</v>
      </c>
      <c r="I1178" s="25" t="e">
        <v>#DIV/0!</v>
      </c>
      <c r="M1178" s="2"/>
    </row>
    <row r="1179" spans="2:13" ht="12.75" hidden="1">
      <c r="B1179" s="10"/>
      <c r="F1179" s="70"/>
      <c r="G1179" s="70"/>
      <c r="H1179" s="6">
        <v>0</v>
      </c>
      <c r="I1179" s="25" t="e">
        <v>#DIV/0!</v>
      </c>
      <c r="M1179" s="2"/>
    </row>
    <row r="1180" spans="2:13" ht="12.75" hidden="1">
      <c r="B1180" s="10"/>
      <c r="F1180" s="70"/>
      <c r="G1180" s="70"/>
      <c r="H1180" s="6">
        <v>0</v>
      </c>
      <c r="I1180" s="25" t="e">
        <v>#DIV/0!</v>
      </c>
      <c r="M1180" s="2"/>
    </row>
    <row r="1181" spans="2:13" ht="12.75" hidden="1">
      <c r="B1181" s="10"/>
      <c r="F1181" s="70"/>
      <c r="G1181" s="70"/>
      <c r="H1181" s="6">
        <v>0</v>
      </c>
      <c r="I1181" s="25" t="e">
        <v>#DIV/0!</v>
      </c>
      <c r="M1181" s="2"/>
    </row>
    <row r="1182" spans="2:13" ht="12.75" hidden="1">
      <c r="B1182" s="10"/>
      <c r="F1182" s="70"/>
      <c r="G1182" s="70"/>
      <c r="H1182" s="6">
        <v>0</v>
      </c>
      <c r="I1182" s="25" t="e">
        <v>#DIV/0!</v>
      </c>
      <c r="M1182" s="2"/>
    </row>
    <row r="1183" spans="2:13" ht="12.75" hidden="1">
      <c r="B1183" s="10"/>
      <c r="F1183" s="70"/>
      <c r="G1183" s="70"/>
      <c r="H1183" s="6">
        <v>0</v>
      </c>
      <c r="I1183" s="25" t="e">
        <v>#DIV/0!</v>
      </c>
      <c r="M1183" s="2"/>
    </row>
    <row r="1184" spans="2:13" ht="12.75" hidden="1">
      <c r="B1184" s="10"/>
      <c r="F1184" s="70"/>
      <c r="G1184" s="70"/>
      <c r="H1184" s="6">
        <v>0</v>
      </c>
      <c r="I1184" s="25" t="e">
        <v>#DIV/0!</v>
      </c>
      <c r="M1184" s="2"/>
    </row>
    <row r="1185" spans="2:13" ht="12.75" hidden="1">
      <c r="B1185" s="10"/>
      <c r="F1185" s="70"/>
      <c r="G1185" s="70"/>
      <c r="H1185" s="6">
        <v>0</v>
      </c>
      <c r="I1185" s="25" t="e">
        <v>#DIV/0!</v>
      </c>
      <c r="M1185" s="2"/>
    </row>
    <row r="1186" spans="2:13" ht="12.75" hidden="1">
      <c r="B1186" s="10"/>
      <c r="F1186" s="70"/>
      <c r="G1186" s="70"/>
      <c r="H1186" s="6">
        <v>0</v>
      </c>
      <c r="I1186" s="25" t="e">
        <v>#DIV/0!</v>
      </c>
      <c r="M1186" s="2"/>
    </row>
    <row r="1187" spans="2:13" ht="12.75" hidden="1">
      <c r="B1187" s="10"/>
      <c r="F1187" s="70"/>
      <c r="G1187" s="70"/>
      <c r="H1187" s="6">
        <v>0</v>
      </c>
      <c r="I1187" s="25" t="e">
        <v>#DIV/0!</v>
      </c>
      <c r="M1187" s="2"/>
    </row>
    <row r="1188" spans="6:13" ht="12.75" hidden="1">
      <c r="F1188" s="70"/>
      <c r="G1188" s="70"/>
      <c r="H1188" s="6">
        <v>0</v>
      </c>
      <c r="I1188" s="25" t="e">
        <v>#DIV/0!</v>
      </c>
      <c r="M1188" s="2"/>
    </row>
    <row r="1189" spans="2:13" ht="12.75" hidden="1">
      <c r="B1189" s="8"/>
      <c r="F1189" s="70"/>
      <c r="G1189" s="70"/>
      <c r="H1189" s="6">
        <v>0</v>
      </c>
      <c r="I1189" s="25" t="e">
        <v>#DIV/0!</v>
      </c>
      <c r="M1189" s="2"/>
    </row>
    <row r="1190" spans="6:13" ht="12.75" hidden="1">
      <c r="F1190" s="70"/>
      <c r="G1190" s="70"/>
      <c r="H1190" s="6">
        <v>0</v>
      </c>
      <c r="I1190" s="25" t="e">
        <v>#DIV/0!</v>
      </c>
      <c r="M1190" s="2"/>
    </row>
    <row r="1191" spans="6:13" ht="12.75" hidden="1">
      <c r="F1191" s="70"/>
      <c r="G1191" s="70"/>
      <c r="H1191" s="6">
        <v>0</v>
      </c>
      <c r="I1191" s="25" t="e">
        <v>#DIV/0!</v>
      </c>
      <c r="M1191" s="2"/>
    </row>
    <row r="1192" spans="6:13" ht="12.75" hidden="1">
      <c r="F1192" s="70"/>
      <c r="G1192" s="70"/>
      <c r="H1192" s="6">
        <v>0</v>
      </c>
      <c r="I1192" s="25" t="e">
        <v>#DIV/0!</v>
      </c>
      <c r="M1192" s="2"/>
    </row>
    <row r="1193" spans="6:13" ht="12.75" hidden="1">
      <c r="F1193" s="70"/>
      <c r="G1193" s="70"/>
      <c r="H1193" s="6">
        <v>0</v>
      </c>
      <c r="I1193" s="25" t="e">
        <v>#DIV/0!</v>
      </c>
      <c r="M1193" s="2"/>
    </row>
    <row r="1194" spans="6:13" ht="12.75" hidden="1">
      <c r="F1194" s="70"/>
      <c r="G1194" s="70"/>
      <c r="H1194" s="6">
        <v>0</v>
      </c>
      <c r="I1194" s="25" t="e">
        <v>#DIV/0!</v>
      </c>
      <c r="M1194" s="2"/>
    </row>
    <row r="1195" spans="6:13" ht="12.75" hidden="1">
      <c r="F1195" s="70"/>
      <c r="G1195" s="70"/>
      <c r="H1195" s="6">
        <v>0</v>
      </c>
      <c r="I1195" s="25" t="e">
        <v>#DIV/0!</v>
      </c>
      <c r="M1195" s="2"/>
    </row>
    <row r="1196" spans="6:13" ht="12.75" hidden="1">
      <c r="F1196" s="70"/>
      <c r="G1196" s="70"/>
      <c r="H1196" s="6">
        <v>0</v>
      </c>
      <c r="I1196" s="25" t="e">
        <v>#DIV/0!</v>
      </c>
      <c r="M1196" s="2"/>
    </row>
    <row r="1197" spans="6:13" ht="12.75" hidden="1">
      <c r="F1197" s="70"/>
      <c r="G1197" s="70"/>
      <c r="H1197" s="6">
        <v>0</v>
      </c>
      <c r="I1197" s="25" t="e">
        <v>#DIV/0!</v>
      </c>
      <c r="M1197" s="2"/>
    </row>
    <row r="1198" spans="6:13" ht="12.75" hidden="1">
      <c r="F1198" s="70"/>
      <c r="G1198" s="70"/>
      <c r="H1198" s="6">
        <v>0</v>
      </c>
      <c r="I1198" s="25" t="e">
        <v>#DIV/0!</v>
      </c>
      <c r="M1198" s="2"/>
    </row>
    <row r="1199" spans="6:13" ht="12.75" hidden="1">
      <c r="F1199" s="70"/>
      <c r="G1199" s="70"/>
      <c r="H1199" s="6">
        <v>0</v>
      </c>
      <c r="I1199" s="25" t="e">
        <v>#DIV/0!</v>
      </c>
      <c r="M1199" s="2"/>
    </row>
    <row r="1200" spans="6:13" ht="12.75" hidden="1">
      <c r="F1200" s="70"/>
      <c r="G1200" s="70"/>
      <c r="H1200" s="6">
        <v>0</v>
      </c>
      <c r="I1200" s="25" t="e">
        <v>#DIV/0!</v>
      </c>
      <c r="M1200" s="2"/>
    </row>
    <row r="1201" spans="6:13" ht="12.75" hidden="1">
      <c r="F1201" s="70"/>
      <c r="G1201" s="70"/>
      <c r="H1201" s="6">
        <v>0</v>
      </c>
      <c r="I1201" s="25" t="e">
        <v>#DIV/0!</v>
      </c>
      <c r="M1201" s="2"/>
    </row>
    <row r="1202" spans="6:13" ht="12.75" hidden="1">
      <c r="F1202" s="70"/>
      <c r="G1202" s="70"/>
      <c r="H1202" s="6">
        <v>0</v>
      </c>
      <c r="I1202" s="25" t="e">
        <v>#DIV/0!</v>
      </c>
      <c r="M1202" s="2"/>
    </row>
    <row r="1203" spans="6:13" ht="12.75" hidden="1">
      <c r="F1203" s="70"/>
      <c r="G1203" s="70"/>
      <c r="H1203" s="6">
        <v>0</v>
      </c>
      <c r="I1203" s="25" t="e">
        <v>#DIV/0!</v>
      </c>
      <c r="M1203" s="2"/>
    </row>
    <row r="1204" spans="6:13" ht="12.75" hidden="1">
      <c r="F1204" s="70"/>
      <c r="G1204" s="70"/>
      <c r="H1204" s="6">
        <v>0</v>
      </c>
      <c r="I1204" s="25" t="e">
        <v>#DIV/0!</v>
      </c>
      <c r="M1204" s="2"/>
    </row>
    <row r="1205" spans="6:13" ht="12.75" hidden="1">
      <c r="F1205" s="70"/>
      <c r="G1205" s="70"/>
      <c r="H1205" s="6">
        <v>0</v>
      </c>
      <c r="I1205" s="25" t="e">
        <v>#DIV/0!</v>
      </c>
      <c r="M1205" s="2"/>
    </row>
    <row r="1206" spans="6:13" ht="12.75" hidden="1">
      <c r="F1206" s="70"/>
      <c r="G1206" s="70"/>
      <c r="H1206" s="6">
        <v>0</v>
      </c>
      <c r="I1206" s="25" t="e">
        <v>#DIV/0!</v>
      </c>
      <c r="M1206" s="2"/>
    </row>
    <row r="1207" spans="6:13" ht="12.75" hidden="1">
      <c r="F1207" s="70"/>
      <c r="G1207" s="70"/>
      <c r="H1207" s="6">
        <v>0</v>
      </c>
      <c r="I1207" s="25" t="e">
        <v>#DIV/0!</v>
      </c>
      <c r="M1207" s="2"/>
    </row>
    <row r="1208" spans="6:13" ht="12.75" hidden="1">
      <c r="F1208" s="70"/>
      <c r="G1208" s="70"/>
      <c r="H1208" s="6">
        <v>0</v>
      </c>
      <c r="I1208" s="25" t="e">
        <v>#DIV/0!</v>
      </c>
      <c r="M1208" s="2"/>
    </row>
    <row r="1209" spans="6:13" ht="12.75" hidden="1">
      <c r="F1209" s="70"/>
      <c r="G1209" s="70"/>
      <c r="H1209" s="6">
        <v>0</v>
      </c>
      <c r="I1209" s="25" t="e">
        <v>#DIV/0!</v>
      </c>
      <c r="M1209" s="2"/>
    </row>
    <row r="1210" spans="6:13" ht="12.75" hidden="1">
      <c r="F1210" s="70"/>
      <c r="G1210" s="70"/>
      <c r="H1210" s="6">
        <v>0</v>
      </c>
      <c r="I1210" s="25" t="e">
        <v>#DIV/0!</v>
      </c>
      <c r="M1210" s="2"/>
    </row>
    <row r="1211" spans="6:13" ht="12.75" hidden="1">
      <c r="F1211" s="70"/>
      <c r="G1211" s="70"/>
      <c r="H1211" s="6">
        <v>0</v>
      </c>
      <c r="I1211" s="25" t="e">
        <v>#DIV/0!</v>
      </c>
      <c r="M1211" s="2"/>
    </row>
    <row r="1212" spans="6:13" ht="12.75" hidden="1">
      <c r="F1212" s="70"/>
      <c r="G1212" s="70"/>
      <c r="H1212" s="6">
        <v>0</v>
      </c>
      <c r="I1212" s="25" t="e">
        <v>#DIV/0!</v>
      </c>
      <c r="M1212" s="2"/>
    </row>
    <row r="1213" spans="6:13" ht="12.75" hidden="1">
      <c r="F1213" s="70"/>
      <c r="G1213" s="70"/>
      <c r="H1213" s="6">
        <v>0</v>
      </c>
      <c r="I1213" s="25" t="e">
        <v>#DIV/0!</v>
      </c>
      <c r="M1213" s="2"/>
    </row>
    <row r="1214" spans="6:13" ht="12.75" hidden="1">
      <c r="F1214" s="70"/>
      <c r="G1214" s="70"/>
      <c r="H1214" s="6">
        <v>0</v>
      </c>
      <c r="I1214" s="25" t="e">
        <v>#DIV/0!</v>
      </c>
      <c r="M1214" s="2"/>
    </row>
    <row r="1215" spans="6:13" ht="12.75" hidden="1">
      <c r="F1215" s="70"/>
      <c r="G1215" s="70"/>
      <c r="H1215" s="6">
        <v>0</v>
      </c>
      <c r="I1215" s="25" t="e">
        <v>#DIV/0!</v>
      </c>
      <c r="M1215" s="2"/>
    </row>
    <row r="1216" spans="6:13" ht="12.75" hidden="1">
      <c r="F1216" s="70"/>
      <c r="G1216" s="70"/>
      <c r="H1216" s="6">
        <v>0</v>
      </c>
      <c r="I1216" s="25" t="e">
        <v>#DIV/0!</v>
      </c>
      <c r="M1216" s="2"/>
    </row>
    <row r="1217" spans="6:13" ht="12.75" hidden="1">
      <c r="F1217" s="70"/>
      <c r="G1217" s="70"/>
      <c r="H1217" s="6">
        <v>0</v>
      </c>
      <c r="I1217" s="25" t="e">
        <v>#DIV/0!</v>
      </c>
      <c r="M1217" s="2"/>
    </row>
    <row r="1218" spans="6:13" ht="12.75" hidden="1">
      <c r="F1218" s="70"/>
      <c r="G1218" s="70"/>
      <c r="H1218" s="6">
        <v>0</v>
      </c>
      <c r="I1218" s="25" t="e">
        <v>#DIV/0!</v>
      </c>
      <c r="M1218" s="2"/>
    </row>
    <row r="1219" spans="6:13" ht="12.75" hidden="1">
      <c r="F1219" s="70"/>
      <c r="G1219" s="70"/>
      <c r="H1219" s="6">
        <v>0</v>
      </c>
      <c r="I1219" s="25" t="e">
        <v>#DIV/0!</v>
      </c>
      <c r="M1219" s="2"/>
    </row>
    <row r="1220" spans="6:13" ht="12.75" hidden="1">
      <c r="F1220" s="70"/>
      <c r="G1220" s="70"/>
      <c r="H1220" s="6">
        <v>0</v>
      </c>
      <c r="I1220" s="25" t="e">
        <v>#DIV/0!</v>
      </c>
      <c r="M1220" s="2"/>
    </row>
    <row r="1221" spans="6:13" ht="12.75" hidden="1">
      <c r="F1221" s="70"/>
      <c r="G1221" s="70"/>
      <c r="H1221" s="6">
        <v>0</v>
      </c>
      <c r="I1221" s="25" t="e">
        <v>#DIV/0!</v>
      </c>
      <c r="M1221" s="2"/>
    </row>
    <row r="1222" spans="6:13" ht="12.75" hidden="1">
      <c r="F1222" s="70"/>
      <c r="G1222" s="70"/>
      <c r="H1222" s="6">
        <v>0</v>
      </c>
      <c r="I1222" s="25" t="e">
        <v>#DIV/0!</v>
      </c>
      <c r="M1222" s="2"/>
    </row>
    <row r="1223" spans="6:13" ht="12.75" hidden="1">
      <c r="F1223" s="70"/>
      <c r="G1223" s="70"/>
      <c r="H1223" s="6">
        <v>0</v>
      </c>
      <c r="I1223" s="25" t="e">
        <v>#DIV/0!</v>
      </c>
      <c r="M1223" s="2"/>
    </row>
    <row r="1224" spans="6:13" ht="12.75" hidden="1">
      <c r="F1224" s="70"/>
      <c r="G1224" s="70"/>
      <c r="H1224" s="6">
        <v>0</v>
      </c>
      <c r="I1224" s="25" t="e">
        <v>#DIV/0!</v>
      </c>
      <c r="M1224" s="2"/>
    </row>
    <row r="1225" spans="6:13" ht="12.75" hidden="1">
      <c r="F1225" s="70"/>
      <c r="G1225" s="70"/>
      <c r="H1225" s="6">
        <v>0</v>
      </c>
      <c r="I1225" s="25" t="e">
        <v>#DIV/0!</v>
      </c>
      <c r="M1225" s="2"/>
    </row>
    <row r="1226" spans="6:13" ht="12.75" hidden="1">
      <c r="F1226" s="70"/>
      <c r="G1226" s="70"/>
      <c r="H1226" s="6">
        <v>0</v>
      </c>
      <c r="I1226" s="25" t="e">
        <v>#DIV/0!</v>
      </c>
      <c r="M1226" s="2"/>
    </row>
    <row r="1227" spans="6:13" ht="12.75" hidden="1">
      <c r="F1227" s="70"/>
      <c r="G1227" s="70"/>
      <c r="H1227" s="6">
        <v>0</v>
      </c>
      <c r="I1227" s="25" t="e">
        <v>#DIV/0!</v>
      </c>
      <c r="M1227" s="2"/>
    </row>
    <row r="1228" spans="6:13" ht="12.75" hidden="1">
      <c r="F1228" s="70"/>
      <c r="G1228" s="70"/>
      <c r="H1228" s="6">
        <v>0</v>
      </c>
      <c r="I1228" s="25" t="e">
        <v>#DIV/0!</v>
      </c>
      <c r="M1228" s="2"/>
    </row>
    <row r="1229" spans="6:13" ht="12.75" hidden="1">
      <c r="F1229" s="70"/>
      <c r="G1229" s="70"/>
      <c r="H1229" s="6">
        <v>0</v>
      </c>
      <c r="I1229" s="25" t="e">
        <v>#DIV/0!</v>
      </c>
      <c r="M1229" s="2"/>
    </row>
    <row r="1230" spans="6:13" ht="12.75" hidden="1">
      <c r="F1230" s="70"/>
      <c r="G1230" s="70"/>
      <c r="H1230" s="6">
        <v>0</v>
      </c>
      <c r="I1230" s="25" t="e">
        <v>#DIV/0!</v>
      </c>
      <c r="M1230" s="2"/>
    </row>
    <row r="1231" spans="6:13" ht="12.75" hidden="1">
      <c r="F1231" s="70"/>
      <c r="G1231" s="70"/>
      <c r="H1231" s="6">
        <v>0</v>
      </c>
      <c r="I1231" s="25" t="e">
        <v>#DIV/0!</v>
      </c>
      <c r="M1231" s="2"/>
    </row>
    <row r="1232" spans="6:13" ht="12.75" hidden="1">
      <c r="F1232" s="70"/>
      <c r="G1232" s="70"/>
      <c r="H1232" s="6">
        <v>0</v>
      </c>
      <c r="I1232" s="25" t="e">
        <v>#DIV/0!</v>
      </c>
      <c r="M1232" s="2"/>
    </row>
    <row r="1233" spans="6:13" ht="12.75" hidden="1">
      <c r="F1233" s="70"/>
      <c r="G1233" s="70"/>
      <c r="H1233" s="6">
        <v>0</v>
      </c>
      <c r="I1233" s="25" t="e">
        <v>#DIV/0!</v>
      </c>
      <c r="M1233" s="2"/>
    </row>
    <row r="1234" spans="6:13" ht="12.75" hidden="1">
      <c r="F1234" s="70"/>
      <c r="G1234" s="70"/>
      <c r="H1234" s="6">
        <v>0</v>
      </c>
      <c r="I1234" s="25" t="e">
        <v>#DIV/0!</v>
      </c>
      <c r="M1234" s="2"/>
    </row>
    <row r="1235" spans="6:13" ht="12.75" hidden="1">
      <c r="F1235" s="70"/>
      <c r="G1235" s="70"/>
      <c r="H1235" s="6">
        <v>0</v>
      </c>
      <c r="I1235" s="25" t="e">
        <v>#DIV/0!</v>
      </c>
      <c r="M1235" s="2"/>
    </row>
    <row r="1236" spans="6:13" ht="12.75" hidden="1">
      <c r="F1236" s="70"/>
      <c r="G1236" s="70"/>
      <c r="H1236" s="6">
        <v>0</v>
      </c>
      <c r="I1236" s="25" t="e">
        <v>#DIV/0!</v>
      </c>
      <c r="M1236" s="2"/>
    </row>
    <row r="1237" spans="6:13" ht="12.75" hidden="1">
      <c r="F1237" s="70"/>
      <c r="G1237" s="70"/>
      <c r="H1237" s="6">
        <v>0</v>
      </c>
      <c r="I1237" s="25" t="e">
        <v>#DIV/0!</v>
      </c>
      <c r="M1237" s="2"/>
    </row>
    <row r="1238" spans="6:13" ht="12.75" hidden="1">
      <c r="F1238" s="70"/>
      <c r="G1238" s="70"/>
      <c r="H1238" s="6">
        <v>0</v>
      </c>
      <c r="I1238" s="25" t="e">
        <v>#DIV/0!</v>
      </c>
      <c r="M1238" s="2"/>
    </row>
    <row r="1239" spans="6:13" ht="12.75" hidden="1">
      <c r="F1239" s="70"/>
      <c r="G1239" s="70"/>
      <c r="H1239" s="6">
        <v>0</v>
      </c>
      <c r="I1239" s="25" t="e">
        <v>#DIV/0!</v>
      </c>
      <c r="M1239" s="2"/>
    </row>
    <row r="1240" spans="6:13" ht="12.75" hidden="1">
      <c r="F1240" s="70"/>
      <c r="G1240" s="70"/>
      <c r="H1240" s="6">
        <v>0</v>
      </c>
      <c r="I1240" s="25" t="e">
        <v>#DIV/0!</v>
      </c>
      <c r="M1240" s="2"/>
    </row>
    <row r="1241" spans="6:13" ht="12.75" hidden="1">
      <c r="F1241" s="70"/>
      <c r="G1241" s="70"/>
      <c r="H1241" s="6">
        <v>0</v>
      </c>
      <c r="I1241" s="25" t="e">
        <v>#DIV/0!</v>
      </c>
      <c r="M1241" s="2"/>
    </row>
    <row r="1242" spans="6:13" ht="12.75" hidden="1">
      <c r="F1242" s="70"/>
      <c r="G1242" s="70"/>
      <c r="H1242" s="6">
        <v>0</v>
      </c>
      <c r="I1242" s="25" t="e">
        <v>#DIV/0!</v>
      </c>
      <c r="M1242" s="2"/>
    </row>
    <row r="1243" spans="6:13" ht="12.75" hidden="1">
      <c r="F1243" s="70"/>
      <c r="G1243" s="70"/>
      <c r="H1243" s="6">
        <v>0</v>
      </c>
      <c r="I1243" s="25" t="e">
        <v>#DIV/0!</v>
      </c>
      <c r="M1243" s="2"/>
    </row>
    <row r="1244" spans="6:13" ht="12.75" hidden="1">
      <c r="F1244" s="70"/>
      <c r="G1244" s="70"/>
      <c r="H1244" s="6">
        <v>0</v>
      </c>
      <c r="I1244" s="25" t="e">
        <v>#DIV/0!</v>
      </c>
      <c r="M1244" s="2"/>
    </row>
    <row r="1245" spans="6:13" ht="12.75" hidden="1">
      <c r="F1245" s="70"/>
      <c r="G1245" s="70"/>
      <c r="H1245" s="6">
        <v>0</v>
      </c>
      <c r="I1245" s="25" t="e">
        <v>#DIV/0!</v>
      </c>
      <c r="M1245" s="2"/>
    </row>
    <row r="1246" spans="6:13" ht="12.75" hidden="1">
      <c r="F1246" s="70"/>
      <c r="G1246" s="70"/>
      <c r="H1246" s="6">
        <v>0</v>
      </c>
      <c r="I1246" s="25" t="e">
        <v>#DIV/0!</v>
      </c>
      <c r="M1246" s="2"/>
    </row>
    <row r="1247" spans="6:13" ht="12.75" hidden="1">
      <c r="F1247" s="70"/>
      <c r="G1247" s="70"/>
      <c r="H1247" s="6">
        <v>0</v>
      </c>
      <c r="I1247" s="25" t="e">
        <v>#DIV/0!</v>
      </c>
      <c r="M1247" s="2"/>
    </row>
    <row r="1248" spans="6:13" ht="12.75" hidden="1">
      <c r="F1248" s="70"/>
      <c r="G1248" s="70"/>
      <c r="H1248" s="6">
        <v>0</v>
      </c>
      <c r="I1248" s="25" t="e">
        <v>#DIV/0!</v>
      </c>
      <c r="M1248" s="2"/>
    </row>
    <row r="1249" spans="6:13" ht="12.75" hidden="1">
      <c r="F1249" s="70"/>
      <c r="G1249" s="70"/>
      <c r="H1249" s="6">
        <v>0</v>
      </c>
      <c r="I1249" s="25" t="e">
        <v>#DIV/0!</v>
      </c>
      <c r="M1249" s="2"/>
    </row>
    <row r="1250" spans="6:13" ht="12.75" hidden="1">
      <c r="F1250" s="70"/>
      <c r="G1250" s="70"/>
      <c r="H1250" s="6">
        <v>0</v>
      </c>
      <c r="I1250" s="25" t="e">
        <v>#DIV/0!</v>
      </c>
      <c r="M1250" s="2"/>
    </row>
    <row r="1251" spans="6:13" ht="12.75" hidden="1">
      <c r="F1251" s="70"/>
      <c r="G1251" s="70"/>
      <c r="H1251" s="6">
        <v>0</v>
      </c>
      <c r="I1251" s="25" t="e">
        <v>#DIV/0!</v>
      </c>
      <c r="M1251" s="2"/>
    </row>
    <row r="1252" spans="6:13" ht="12.75" hidden="1">
      <c r="F1252" s="70"/>
      <c r="G1252" s="70"/>
      <c r="H1252" s="6">
        <v>0</v>
      </c>
      <c r="I1252" s="25" t="e">
        <v>#DIV/0!</v>
      </c>
      <c r="M1252" s="2"/>
    </row>
    <row r="1253" spans="6:13" ht="12.75" hidden="1">
      <c r="F1253" s="70"/>
      <c r="G1253" s="70"/>
      <c r="H1253" s="6">
        <v>0</v>
      </c>
      <c r="I1253" s="25" t="e">
        <v>#DIV/0!</v>
      </c>
      <c r="M1253" s="2"/>
    </row>
    <row r="1254" spans="6:13" ht="12.75" hidden="1">
      <c r="F1254" s="70"/>
      <c r="G1254" s="70"/>
      <c r="H1254" s="6">
        <v>0</v>
      </c>
      <c r="I1254" s="25" t="e">
        <v>#DIV/0!</v>
      </c>
      <c r="M1254" s="2"/>
    </row>
    <row r="1255" spans="6:13" ht="12.75" hidden="1">
      <c r="F1255" s="70"/>
      <c r="G1255" s="70"/>
      <c r="H1255" s="6">
        <v>0</v>
      </c>
      <c r="I1255" s="25" t="e">
        <v>#DIV/0!</v>
      </c>
      <c r="M1255" s="2"/>
    </row>
    <row r="1256" spans="6:13" ht="12.75" hidden="1">
      <c r="F1256" s="70"/>
      <c r="G1256" s="70"/>
      <c r="H1256" s="6">
        <v>0</v>
      </c>
      <c r="I1256" s="25" t="e">
        <v>#DIV/0!</v>
      </c>
      <c r="M1256" s="2"/>
    </row>
    <row r="1257" spans="6:13" ht="12.75" hidden="1">
      <c r="F1257" s="70"/>
      <c r="G1257" s="70"/>
      <c r="H1257" s="6">
        <v>0</v>
      </c>
      <c r="I1257" s="25" t="e">
        <v>#DIV/0!</v>
      </c>
      <c r="M1257" s="2"/>
    </row>
    <row r="1258" spans="6:13" ht="12.75" hidden="1">
      <c r="F1258" s="70"/>
      <c r="G1258" s="70"/>
      <c r="H1258" s="6">
        <v>0</v>
      </c>
      <c r="I1258" s="25" t="e">
        <v>#DIV/0!</v>
      </c>
      <c r="M1258" s="2"/>
    </row>
    <row r="1259" spans="6:13" ht="12.75" hidden="1">
      <c r="F1259" s="70"/>
      <c r="G1259" s="70"/>
      <c r="H1259" s="6">
        <v>0</v>
      </c>
      <c r="I1259" s="25" t="e">
        <v>#DIV/0!</v>
      </c>
      <c r="M1259" s="2"/>
    </row>
    <row r="1260" spans="6:13" ht="12.75" hidden="1">
      <c r="F1260" s="70"/>
      <c r="G1260" s="70"/>
      <c r="H1260" s="6">
        <v>0</v>
      </c>
      <c r="I1260" s="25" t="e">
        <v>#DIV/0!</v>
      </c>
      <c r="M1260" s="2"/>
    </row>
    <row r="1261" spans="6:13" ht="12.75" hidden="1">
      <c r="F1261" s="70"/>
      <c r="G1261" s="70"/>
      <c r="H1261" s="6">
        <v>0</v>
      </c>
      <c r="I1261" s="25" t="e">
        <v>#DIV/0!</v>
      </c>
      <c r="M1261" s="2"/>
    </row>
    <row r="1262" spans="6:13" ht="12.75" hidden="1">
      <c r="F1262" s="70"/>
      <c r="G1262" s="70"/>
      <c r="H1262" s="6">
        <v>0</v>
      </c>
      <c r="I1262" s="25" t="e">
        <v>#DIV/0!</v>
      </c>
      <c r="M1262" s="2"/>
    </row>
    <row r="1263" spans="6:13" ht="12.75" hidden="1">
      <c r="F1263" s="70"/>
      <c r="G1263" s="70"/>
      <c r="H1263" s="6">
        <v>0</v>
      </c>
      <c r="I1263" s="25" t="e">
        <v>#DIV/0!</v>
      </c>
      <c r="M1263" s="2"/>
    </row>
    <row r="1264" spans="6:13" ht="12.75" hidden="1">
      <c r="F1264" s="70"/>
      <c r="G1264" s="70"/>
      <c r="H1264" s="6">
        <v>0</v>
      </c>
      <c r="I1264" s="25" t="e">
        <v>#DIV/0!</v>
      </c>
      <c r="M1264" s="2"/>
    </row>
    <row r="1265" spans="6:13" ht="12.75" hidden="1">
      <c r="F1265" s="70"/>
      <c r="G1265" s="70"/>
      <c r="H1265" s="6">
        <v>0</v>
      </c>
      <c r="I1265" s="25" t="e">
        <v>#DIV/0!</v>
      </c>
      <c r="M1265" s="2"/>
    </row>
    <row r="1266" spans="6:13" ht="12.75" hidden="1">
      <c r="F1266" s="70"/>
      <c r="G1266" s="70"/>
      <c r="H1266" s="6">
        <v>0</v>
      </c>
      <c r="I1266" s="25" t="e">
        <v>#DIV/0!</v>
      </c>
      <c r="M1266" s="2"/>
    </row>
    <row r="1267" spans="6:13" ht="12.75" hidden="1">
      <c r="F1267" s="70"/>
      <c r="G1267" s="70"/>
      <c r="H1267" s="6">
        <v>0</v>
      </c>
      <c r="I1267" s="25" t="e">
        <v>#DIV/0!</v>
      </c>
      <c r="M1267" s="2"/>
    </row>
    <row r="1268" spans="6:13" ht="12.75" hidden="1">
      <c r="F1268" s="70"/>
      <c r="G1268" s="70"/>
      <c r="H1268" s="6">
        <v>0</v>
      </c>
      <c r="I1268" s="25" t="e">
        <v>#DIV/0!</v>
      </c>
      <c r="M1268" s="2"/>
    </row>
    <row r="1269" spans="6:13" ht="12.75" hidden="1">
      <c r="F1269" s="70"/>
      <c r="G1269" s="70"/>
      <c r="H1269" s="6">
        <v>0</v>
      </c>
      <c r="I1269" s="25" t="e">
        <v>#DIV/0!</v>
      </c>
      <c r="M1269" s="2"/>
    </row>
    <row r="1270" spans="6:13" ht="12.75" hidden="1">
      <c r="F1270" s="70"/>
      <c r="G1270" s="70"/>
      <c r="H1270" s="6">
        <v>0</v>
      </c>
      <c r="I1270" s="25" t="e">
        <v>#DIV/0!</v>
      </c>
      <c r="M1270" s="2"/>
    </row>
    <row r="1271" spans="6:13" ht="12.75" hidden="1">
      <c r="F1271" s="70"/>
      <c r="G1271" s="70"/>
      <c r="H1271" s="6">
        <v>0</v>
      </c>
      <c r="I1271" s="25" t="e">
        <v>#DIV/0!</v>
      </c>
      <c r="M1271" s="2"/>
    </row>
    <row r="1272" spans="6:13" ht="12.75" hidden="1">
      <c r="F1272" s="70"/>
      <c r="G1272" s="70"/>
      <c r="H1272" s="6">
        <v>0</v>
      </c>
      <c r="I1272" s="25" t="e">
        <v>#DIV/0!</v>
      </c>
      <c r="M1272" s="2"/>
    </row>
    <row r="1273" spans="6:13" ht="12.75" hidden="1">
      <c r="F1273" s="70"/>
      <c r="G1273" s="70"/>
      <c r="H1273" s="6">
        <v>0</v>
      </c>
      <c r="I1273" s="25" t="e">
        <v>#DIV/0!</v>
      </c>
      <c r="M1273" s="2"/>
    </row>
    <row r="1274" spans="6:13" ht="12.75" hidden="1">
      <c r="F1274" s="70"/>
      <c r="G1274" s="70"/>
      <c r="H1274" s="6">
        <v>0</v>
      </c>
      <c r="I1274" s="25" t="e">
        <v>#DIV/0!</v>
      </c>
      <c r="M1274" s="2"/>
    </row>
    <row r="1275" spans="6:13" ht="12.75" hidden="1">
      <c r="F1275" s="70"/>
      <c r="G1275" s="70"/>
      <c r="H1275" s="6">
        <v>0</v>
      </c>
      <c r="I1275" s="25" t="e">
        <v>#DIV/0!</v>
      </c>
      <c r="M1275" s="2"/>
    </row>
    <row r="1276" spans="6:13" ht="12.75" hidden="1">
      <c r="F1276" s="70"/>
      <c r="G1276" s="70"/>
      <c r="H1276" s="6">
        <v>0</v>
      </c>
      <c r="I1276" s="25" t="e">
        <v>#DIV/0!</v>
      </c>
      <c r="M1276" s="2"/>
    </row>
    <row r="1277" spans="6:13" ht="12.75" hidden="1">
      <c r="F1277" s="70"/>
      <c r="G1277" s="70"/>
      <c r="H1277" s="6">
        <v>0</v>
      </c>
      <c r="I1277" s="25" t="e">
        <v>#DIV/0!</v>
      </c>
      <c r="M1277" s="2"/>
    </row>
    <row r="1278" spans="6:13" ht="12.75" hidden="1">
      <c r="F1278" s="70"/>
      <c r="G1278" s="70"/>
      <c r="H1278" s="6">
        <v>0</v>
      </c>
      <c r="I1278" s="25" t="e">
        <v>#DIV/0!</v>
      </c>
      <c r="M1278" s="2"/>
    </row>
    <row r="1279" spans="6:13" ht="12.75" hidden="1">
      <c r="F1279" s="70"/>
      <c r="G1279" s="70"/>
      <c r="H1279" s="6">
        <v>0</v>
      </c>
      <c r="I1279" s="25" t="e">
        <v>#DIV/0!</v>
      </c>
      <c r="M1279" s="2"/>
    </row>
    <row r="1280" spans="6:13" ht="12.75" hidden="1">
      <c r="F1280" s="70"/>
      <c r="G1280" s="70"/>
      <c r="H1280" s="6">
        <v>0</v>
      </c>
      <c r="I1280" s="25" t="e">
        <v>#DIV/0!</v>
      </c>
      <c r="M1280" s="2"/>
    </row>
    <row r="1281" spans="6:13" ht="12.75" hidden="1">
      <c r="F1281" s="70"/>
      <c r="G1281" s="70"/>
      <c r="H1281" s="6">
        <v>0</v>
      </c>
      <c r="I1281" s="25" t="e">
        <v>#DIV/0!</v>
      </c>
      <c r="M1281" s="2"/>
    </row>
    <row r="1282" spans="6:13" ht="12.75" hidden="1">
      <c r="F1282" s="70"/>
      <c r="G1282" s="70"/>
      <c r="H1282" s="6">
        <v>0</v>
      </c>
      <c r="I1282" s="25" t="e">
        <v>#DIV/0!</v>
      </c>
      <c r="M1282" s="2"/>
    </row>
    <row r="1283" spans="6:13" ht="12.75" hidden="1">
      <c r="F1283" s="70"/>
      <c r="G1283" s="70"/>
      <c r="H1283" s="6">
        <v>0</v>
      </c>
      <c r="I1283" s="25" t="e">
        <v>#DIV/0!</v>
      </c>
      <c r="M1283" s="2"/>
    </row>
    <row r="1284" spans="6:13" ht="12.75" hidden="1">
      <c r="F1284" s="70"/>
      <c r="G1284" s="70"/>
      <c r="H1284" s="6">
        <v>0</v>
      </c>
      <c r="I1284" s="25" t="e">
        <v>#DIV/0!</v>
      </c>
      <c r="M1284" s="2"/>
    </row>
    <row r="1285" spans="6:13" ht="12.75" hidden="1">
      <c r="F1285" s="70"/>
      <c r="G1285" s="70"/>
      <c r="H1285" s="6">
        <v>0</v>
      </c>
      <c r="I1285" s="25" t="e">
        <v>#DIV/0!</v>
      </c>
      <c r="M1285" s="2"/>
    </row>
    <row r="1286" spans="6:13" ht="12.75" hidden="1">
      <c r="F1286" s="70"/>
      <c r="G1286" s="70"/>
      <c r="H1286" s="6">
        <v>0</v>
      </c>
      <c r="I1286" s="25" t="e">
        <v>#DIV/0!</v>
      </c>
      <c r="M1286" s="2"/>
    </row>
    <row r="1287" spans="6:13" ht="12.75" hidden="1">
      <c r="F1287" s="70"/>
      <c r="G1287" s="70"/>
      <c r="H1287" s="6">
        <v>0</v>
      </c>
      <c r="I1287" s="25" t="e">
        <v>#DIV/0!</v>
      </c>
      <c r="M1287" s="2"/>
    </row>
    <row r="1288" spans="6:13" ht="12.75" hidden="1">
      <c r="F1288" s="70"/>
      <c r="G1288" s="70"/>
      <c r="H1288" s="6">
        <v>0</v>
      </c>
      <c r="I1288" s="25" t="e">
        <v>#DIV/0!</v>
      </c>
      <c r="M1288" s="2"/>
    </row>
    <row r="1289" spans="6:13" ht="12.75" hidden="1">
      <c r="F1289" s="70"/>
      <c r="G1289" s="70"/>
      <c r="H1289" s="6">
        <v>0</v>
      </c>
      <c r="I1289" s="25" t="e">
        <v>#DIV/0!</v>
      </c>
      <c r="M1289" s="2"/>
    </row>
    <row r="1290" spans="6:13" ht="12.75" hidden="1">
      <c r="F1290" s="70"/>
      <c r="G1290" s="70"/>
      <c r="H1290" s="6">
        <v>0</v>
      </c>
      <c r="I1290" s="25" t="e">
        <v>#DIV/0!</v>
      </c>
      <c r="M1290" s="2"/>
    </row>
    <row r="1291" spans="6:13" ht="12.75" hidden="1">
      <c r="F1291" s="70"/>
      <c r="G1291" s="70"/>
      <c r="H1291" s="6">
        <v>0</v>
      </c>
      <c r="I1291" s="25" t="e">
        <v>#DIV/0!</v>
      </c>
      <c r="M1291" s="2"/>
    </row>
    <row r="1292" spans="6:13" ht="12.75" hidden="1">
      <c r="F1292" s="70"/>
      <c r="G1292" s="70"/>
      <c r="H1292" s="6">
        <v>0</v>
      </c>
      <c r="I1292" s="25" t="e">
        <v>#DIV/0!</v>
      </c>
      <c r="M1292" s="2"/>
    </row>
    <row r="1293" spans="6:13" ht="12.75" hidden="1">
      <c r="F1293" s="70"/>
      <c r="G1293" s="70"/>
      <c r="H1293" s="6">
        <v>0</v>
      </c>
      <c r="I1293" s="25" t="e">
        <v>#DIV/0!</v>
      </c>
      <c r="M1293" s="2"/>
    </row>
    <row r="1294" spans="6:13" ht="12.75" hidden="1">
      <c r="F1294" s="70"/>
      <c r="G1294" s="70"/>
      <c r="H1294" s="6">
        <v>0</v>
      </c>
      <c r="I1294" s="25" t="e">
        <v>#DIV/0!</v>
      </c>
      <c r="M1294" s="2"/>
    </row>
    <row r="1295" spans="6:13" ht="12.75" hidden="1">
      <c r="F1295" s="70"/>
      <c r="G1295" s="70"/>
      <c r="H1295" s="6">
        <v>0</v>
      </c>
      <c r="I1295" s="25" t="e">
        <v>#DIV/0!</v>
      </c>
      <c r="M1295" s="2"/>
    </row>
    <row r="1296" spans="6:13" ht="12.75" hidden="1">
      <c r="F1296" s="70"/>
      <c r="G1296" s="70"/>
      <c r="H1296" s="6">
        <v>0</v>
      </c>
      <c r="I1296" s="25" t="e">
        <v>#DIV/0!</v>
      </c>
      <c r="M1296" s="2"/>
    </row>
    <row r="1297" spans="6:13" ht="12.75" hidden="1">
      <c r="F1297" s="70"/>
      <c r="G1297" s="70"/>
      <c r="H1297" s="6">
        <v>0</v>
      </c>
      <c r="I1297" s="25" t="e">
        <v>#DIV/0!</v>
      </c>
      <c r="M1297" s="2"/>
    </row>
    <row r="1298" spans="6:13" ht="12.75" hidden="1">
      <c r="F1298" s="70"/>
      <c r="G1298" s="70"/>
      <c r="H1298" s="6">
        <v>0</v>
      </c>
      <c r="I1298" s="25" t="e">
        <v>#DIV/0!</v>
      </c>
      <c r="M1298" s="2"/>
    </row>
    <row r="1299" spans="6:13" ht="12.75" hidden="1">
      <c r="F1299" s="70"/>
      <c r="G1299" s="70"/>
      <c r="H1299" s="6">
        <v>0</v>
      </c>
      <c r="I1299" s="25" t="e">
        <v>#DIV/0!</v>
      </c>
      <c r="M1299" s="2"/>
    </row>
    <row r="1300" spans="6:13" ht="12.75" hidden="1">
      <c r="F1300" s="70"/>
      <c r="G1300" s="70"/>
      <c r="H1300" s="6">
        <v>0</v>
      </c>
      <c r="I1300" s="25" t="e">
        <v>#DIV/0!</v>
      </c>
      <c r="M1300" s="2"/>
    </row>
    <row r="1301" spans="6:13" ht="12.75" hidden="1">
      <c r="F1301" s="70"/>
      <c r="G1301" s="70"/>
      <c r="H1301" s="6">
        <v>0</v>
      </c>
      <c r="I1301" s="25" t="e">
        <v>#DIV/0!</v>
      </c>
      <c r="M1301" s="2"/>
    </row>
    <row r="1302" spans="6:13" ht="12.75" hidden="1">
      <c r="F1302" s="70"/>
      <c r="G1302" s="70"/>
      <c r="H1302" s="6">
        <v>0</v>
      </c>
      <c r="I1302" s="25" t="e">
        <v>#DIV/0!</v>
      </c>
      <c r="M1302" s="2"/>
    </row>
    <row r="1303" spans="6:13" ht="12.75" hidden="1">
      <c r="F1303" s="70"/>
      <c r="G1303" s="70"/>
      <c r="H1303" s="6">
        <v>0</v>
      </c>
      <c r="I1303" s="25" t="e">
        <v>#DIV/0!</v>
      </c>
      <c r="M1303" s="2"/>
    </row>
    <row r="1304" spans="6:13" ht="12.75" hidden="1">
      <c r="F1304" s="70"/>
      <c r="G1304" s="70"/>
      <c r="H1304" s="6">
        <v>0</v>
      </c>
      <c r="I1304" s="25" t="e">
        <v>#DIV/0!</v>
      </c>
      <c r="M1304" s="2"/>
    </row>
    <row r="1305" spans="6:13" ht="12.75" hidden="1">
      <c r="F1305" s="70"/>
      <c r="G1305" s="70"/>
      <c r="H1305" s="6">
        <v>0</v>
      </c>
      <c r="I1305" s="25" t="e">
        <v>#DIV/0!</v>
      </c>
      <c r="M1305" s="2"/>
    </row>
    <row r="1306" spans="6:13" ht="12.75" hidden="1">
      <c r="F1306" s="70"/>
      <c r="G1306" s="70"/>
      <c r="H1306" s="6">
        <v>0</v>
      </c>
      <c r="I1306" s="25" t="e">
        <v>#DIV/0!</v>
      </c>
      <c r="M1306" s="2"/>
    </row>
    <row r="1307" spans="6:13" ht="12.75" hidden="1">
      <c r="F1307" s="70"/>
      <c r="G1307" s="70"/>
      <c r="H1307" s="6">
        <v>0</v>
      </c>
      <c r="I1307" s="25" t="e">
        <v>#DIV/0!</v>
      </c>
      <c r="M1307" s="2"/>
    </row>
    <row r="1308" spans="6:13" ht="12.75" hidden="1">
      <c r="F1308" s="70"/>
      <c r="G1308" s="70"/>
      <c r="H1308" s="6">
        <v>0</v>
      </c>
      <c r="I1308" s="25" t="e">
        <v>#DIV/0!</v>
      </c>
      <c r="M1308" s="2"/>
    </row>
    <row r="1309" spans="6:13" ht="12.75" hidden="1">
      <c r="F1309" s="70"/>
      <c r="G1309" s="70"/>
      <c r="H1309" s="6">
        <v>0</v>
      </c>
      <c r="I1309" s="25" t="e">
        <v>#DIV/0!</v>
      </c>
      <c r="M1309" s="2"/>
    </row>
    <row r="1310" spans="6:13" ht="12.75" hidden="1">
      <c r="F1310" s="70"/>
      <c r="G1310" s="70"/>
      <c r="H1310" s="6">
        <v>0</v>
      </c>
      <c r="I1310" s="25" t="e">
        <v>#DIV/0!</v>
      </c>
      <c r="M1310" s="2"/>
    </row>
    <row r="1311" spans="6:13" ht="12.75" hidden="1">
      <c r="F1311" s="70"/>
      <c r="G1311" s="70"/>
      <c r="H1311" s="6">
        <v>0</v>
      </c>
      <c r="I1311" s="25" t="e">
        <v>#DIV/0!</v>
      </c>
      <c r="M1311" s="2"/>
    </row>
    <row r="1312" spans="6:13" ht="12.75" hidden="1">
      <c r="F1312" s="70"/>
      <c r="G1312" s="70"/>
      <c r="H1312" s="6">
        <v>0</v>
      </c>
      <c r="I1312" s="25" t="e">
        <v>#DIV/0!</v>
      </c>
      <c r="M1312" s="2"/>
    </row>
    <row r="1313" spans="6:13" ht="12.75" hidden="1">
      <c r="F1313" s="70"/>
      <c r="G1313" s="70"/>
      <c r="H1313" s="6">
        <v>0</v>
      </c>
      <c r="I1313" s="25" t="e">
        <v>#DIV/0!</v>
      </c>
      <c r="M1313" s="2"/>
    </row>
    <row r="1314" spans="6:13" ht="12.75" hidden="1">
      <c r="F1314" s="70"/>
      <c r="G1314" s="70"/>
      <c r="H1314" s="6">
        <v>0</v>
      </c>
      <c r="I1314" s="25" t="e">
        <v>#DIV/0!</v>
      </c>
      <c r="M1314" s="2"/>
    </row>
    <row r="1315" spans="6:13" ht="12.75" hidden="1">
      <c r="F1315" s="70"/>
      <c r="G1315" s="70"/>
      <c r="H1315" s="6">
        <v>0</v>
      </c>
      <c r="I1315" s="25" t="e">
        <v>#DIV/0!</v>
      </c>
      <c r="M1315" s="2"/>
    </row>
    <row r="1316" spans="6:13" ht="12.75" hidden="1">
      <c r="F1316" s="70"/>
      <c r="G1316" s="70"/>
      <c r="H1316" s="6">
        <v>0</v>
      </c>
      <c r="I1316" s="25" t="e">
        <v>#DIV/0!</v>
      </c>
      <c r="M1316" s="2"/>
    </row>
    <row r="1317" spans="6:13" ht="12.75" hidden="1">
      <c r="F1317" s="70"/>
      <c r="G1317" s="70"/>
      <c r="H1317" s="6">
        <v>0</v>
      </c>
      <c r="I1317" s="25" t="e">
        <v>#DIV/0!</v>
      </c>
      <c r="M1317" s="2"/>
    </row>
    <row r="1318" spans="6:13" ht="12.75" hidden="1">
      <c r="F1318" s="70"/>
      <c r="G1318" s="70"/>
      <c r="H1318" s="6">
        <v>0</v>
      </c>
      <c r="I1318" s="25" t="e">
        <v>#DIV/0!</v>
      </c>
      <c r="M1318" s="2"/>
    </row>
    <row r="1319" spans="6:13" ht="12.75" hidden="1">
      <c r="F1319" s="70"/>
      <c r="G1319" s="70"/>
      <c r="H1319" s="6">
        <v>0</v>
      </c>
      <c r="I1319" s="25" t="e">
        <v>#DIV/0!</v>
      </c>
      <c r="M1319" s="2"/>
    </row>
    <row r="1320" spans="6:13" ht="12.75" hidden="1">
      <c r="F1320" s="70"/>
      <c r="G1320" s="70"/>
      <c r="H1320" s="6">
        <v>0</v>
      </c>
      <c r="I1320" s="25" t="e">
        <v>#DIV/0!</v>
      </c>
      <c r="M1320" s="2"/>
    </row>
    <row r="1321" spans="6:13" ht="12.75" hidden="1">
      <c r="F1321" s="70"/>
      <c r="G1321" s="70"/>
      <c r="H1321" s="6">
        <v>0</v>
      </c>
      <c r="I1321" s="25" t="e">
        <v>#DIV/0!</v>
      </c>
      <c r="M1321" s="2"/>
    </row>
    <row r="1322" spans="6:13" ht="12.75" hidden="1">
      <c r="F1322" s="70"/>
      <c r="G1322" s="70"/>
      <c r="H1322" s="6">
        <v>0</v>
      </c>
      <c r="I1322" s="25" t="e">
        <v>#DIV/0!</v>
      </c>
      <c r="M1322" s="2"/>
    </row>
    <row r="1323" spans="6:13" ht="12.75" hidden="1">
      <c r="F1323" s="70"/>
      <c r="G1323" s="70"/>
      <c r="H1323" s="6">
        <v>0</v>
      </c>
      <c r="I1323" s="25" t="e">
        <v>#DIV/0!</v>
      </c>
      <c r="M1323" s="2"/>
    </row>
    <row r="1324" spans="6:13" ht="12.75" hidden="1">
      <c r="F1324" s="70"/>
      <c r="G1324" s="70"/>
      <c r="H1324" s="6">
        <v>0</v>
      </c>
      <c r="I1324" s="25" t="e">
        <v>#DIV/0!</v>
      </c>
      <c r="M1324" s="2"/>
    </row>
    <row r="1325" spans="6:13" ht="12.75" hidden="1">
      <c r="F1325" s="70"/>
      <c r="G1325" s="70"/>
      <c r="H1325" s="6">
        <v>0</v>
      </c>
      <c r="I1325" s="25" t="e">
        <v>#DIV/0!</v>
      </c>
      <c r="M1325" s="2"/>
    </row>
    <row r="1326" spans="6:13" ht="12.75" hidden="1">
      <c r="F1326" s="70"/>
      <c r="G1326" s="70"/>
      <c r="H1326" s="6">
        <v>0</v>
      </c>
      <c r="I1326" s="25" t="e">
        <v>#DIV/0!</v>
      </c>
      <c r="M1326" s="2"/>
    </row>
    <row r="1327" spans="6:13" ht="12.75" hidden="1">
      <c r="F1327" s="70"/>
      <c r="G1327" s="70"/>
      <c r="H1327" s="6">
        <v>0</v>
      </c>
      <c r="I1327" s="25" t="e">
        <v>#DIV/0!</v>
      </c>
      <c r="M1327" s="2"/>
    </row>
    <row r="1328" spans="6:13" ht="12.75" hidden="1">
      <c r="F1328" s="70"/>
      <c r="G1328" s="70"/>
      <c r="H1328" s="6">
        <v>0</v>
      </c>
      <c r="I1328" s="25" t="e">
        <v>#DIV/0!</v>
      </c>
      <c r="M1328" s="2"/>
    </row>
    <row r="1329" spans="6:13" ht="12.75" hidden="1">
      <c r="F1329" s="70"/>
      <c r="G1329" s="70"/>
      <c r="H1329" s="6">
        <v>0</v>
      </c>
      <c r="I1329" s="25" t="e">
        <v>#DIV/0!</v>
      </c>
      <c r="M1329" s="2"/>
    </row>
    <row r="1330" spans="6:13" ht="12.75" hidden="1">
      <c r="F1330" s="70"/>
      <c r="G1330" s="70"/>
      <c r="H1330" s="6">
        <v>0</v>
      </c>
      <c r="I1330" s="25" t="e">
        <v>#DIV/0!</v>
      </c>
      <c r="M1330" s="2"/>
    </row>
    <row r="1331" spans="6:13" ht="12.75" hidden="1">
      <c r="F1331" s="70"/>
      <c r="G1331" s="70"/>
      <c r="H1331" s="6">
        <v>0</v>
      </c>
      <c r="I1331" s="25" t="e">
        <v>#DIV/0!</v>
      </c>
      <c r="M1331" s="2"/>
    </row>
    <row r="1332" spans="6:13" ht="12.75" hidden="1">
      <c r="F1332" s="70"/>
      <c r="G1332" s="70"/>
      <c r="H1332" s="6">
        <v>0</v>
      </c>
      <c r="I1332" s="25" t="e">
        <v>#DIV/0!</v>
      </c>
      <c r="M1332" s="2"/>
    </row>
    <row r="1333" spans="6:13" ht="12.75" hidden="1">
      <c r="F1333" s="70"/>
      <c r="G1333" s="70"/>
      <c r="H1333" s="6">
        <v>0</v>
      </c>
      <c r="I1333" s="25" t="e">
        <v>#DIV/0!</v>
      </c>
      <c r="M1333" s="2"/>
    </row>
    <row r="1334" spans="6:13" ht="12.75" hidden="1">
      <c r="F1334" s="70"/>
      <c r="G1334" s="70"/>
      <c r="H1334" s="6">
        <v>0</v>
      </c>
      <c r="I1334" s="25" t="e">
        <v>#DIV/0!</v>
      </c>
      <c r="M1334" s="2"/>
    </row>
    <row r="1335" spans="6:13" ht="12.75" hidden="1">
      <c r="F1335" s="70"/>
      <c r="G1335" s="70"/>
      <c r="H1335" s="6">
        <v>0</v>
      </c>
      <c r="I1335" s="25" t="e">
        <v>#DIV/0!</v>
      </c>
      <c r="M1335" s="2"/>
    </row>
    <row r="1336" spans="6:13" ht="12.75" hidden="1">
      <c r="F1336" s="70"/>
      <c r="G1336" s="70"/>
      <c r="H1336" s="6">
        <v>0</v>
      </c>
      <c r="I1336" s="25" t="e">
        <v>#DIV/0!</v>
      </c>
      <c r="M1336" s="2"/>
    </row>
    <row r="1337" spans="6:13" ht="12.75" hidden="1">
      <c r="F1337" s="70"/>
      <c r="G1337" s="70"/>
      <c r="H1337" s="6">
        <v>0</v>
      </c>
      <c r="I1337" s="25" t="e">
        <v>#DIV/0!</v>
      </c>
      <c r="M1337" s="2"/>
    </row>
    <row r="1338" spans="6:13" ht="12.75" hidden="1">
      <c r="F1338" s="70"/>
      <c r="G1338" s="70"/>
      <c r="H1338" s="6">
        <v>0</v>
      </c>
      <c r="I1338" s="25" t="e">
        <v>#DIV/0!</v>
      </c>
      <c r="M1338" s="2"/>
    </row>
    <row r="1339" spans="6:13" ht="12.75" hidden="1">
      <c r="F1339" s="70"/>
      <c r="G1339" s="70"/>
      <c r="H1339" s="6">
        <v>0</v>
      </c>
      <c r="I1339" s="25" t="e">
        <v>#DIV/0!</v>
      </c>
      <c r="M1339" s="2"/>
    </row>
    <row r="1340" spans="6:13" ht="12.75" hidden="1">
      <c r="F1340" s="70"/>
      <c r="G1340" s="70"/>
      <c r="H1340" s="6">
        <v>0</v>
      </c>
      <c r="I1340" s="25" t="e">
        <v>#DIV/0!</v>
      </c>
      <c r="M1340" s="2"/>
    </row>
    <row r="1341" spans="6:13" ht="12.75" hidden="1">
      <c r="F1341" s="70"/>
      <c r="G1341" s="70"/>
      <c r="H1341" s="6">
        <v>0</v>
      </c>
      <c r="I1341" s="25" t="e">
        <v>#DIV/0!</v>
      </c>
      <c r="M1341" s="2"/>
    </row>
    <row r="1342" spans="6:13" ht="12.75" hidden="1">
      <c r="F1342" s="70"/>
      <c r="G1342" s="70"/>
      <c r="H1342" s="6">
        <v>0</v>
      </c>
      <c r="I1342" s="25" t="e">
        <v>#DIV/0!</v>
      </c>
      <c r="M1342" s="2"/>
    </row>
    <row r="1343" spans="6:13" ht="12.75" hidden="1">
      <c r="F1343" s="70"/>
      <c r="G1343" s="70"/>
      <c r="H1343" s="6">
        <v>0</v>
      </c>
      <c r="I1343" s="25" t="e">
        <v>#DIV/0!</v>
      </c>
      <c r="M1343" s="2"/>
    </row>
    <row r="1344" spans="6:13" ht="12.75" hidden="1">
      <c r="F1344" s="70"/>
      <c r="G1344" s="70"/>
      <c r="H1344" s="6">
        <v>0</v>
      </c>
      <c r="I1344" s="25" t="e">
        <v>#DIV/0!</v>
      </c>
      <c r="M1344" s="2"/>
    </row>
    <row r="1345" spans="6:13" ht="12.75" hidden="1">
      <c r="F1345" s="70"/>
      <c r="G1345" s="70"/>
      <c r="H1345" s="6">
        <v>0</v>
      </c>
      <c r="I1345" s="25" t="e">
        <v>#DIV/0!</v>
      </c>
      <c r="M1345" s="2"/>
    </row>
    <row r="1346" spans="6:13" ht="12.75" hidden="1">
      <c r="F1346" s="70"/>
      <c r="G1346" s="70"/>
      <c r="H1346" s="6">
        <v>0</v>
      </c>
      <c r="I1346" s="25" t="e">
        <v>#DIV/0!</v>
      </c>
      <c r="M1346" s="2"/>
    </row>
    <row r="1347" spans="6:13" ht="12.75" hidden="1">
      <c r="F1347" s="70"/>
      <c r="G1347" s="70"/>
      <c r="H1347" s="6">
        <v>0</v>
      </c>
      <c r="I1347" s="25" t="e">
        <v>#DIV/0!</v>
      </c>
      <c r="M1347" s="2"/>
    </row>
    <row r="1348" spans="6:13" ht="12.75" hidden="1">
      <c r="F1348" s="70"/>
      <c r="G1348" s="70"/>
      <c r="H1348" s="6">
        <v>0</v>
      </c>
      <c r="I1348" s="25" t="e">
        <v>#DIV/0!</v>
      </c>
      <c r="M1348" s="2"/>
    </row>
    <row r="1349" spans="6:13" ht="12.75" hidden="1">
      <c r="F1349" s="70"/>
      <c r="G1349" s="70"/>
      <c r="H1349" s="6">
        <v>0</v>
      </c>
      <c r="I1349" s="25" t="e">
        <v>#DIV/0!</v>
      </c>
      <c r="M1349" s="2"/>
    </row>
    <row r="1350" spans="6:13" ht="12.75" hidden="1">
      <c r="F1350" s="70"/>
      <c r="G1350" s="70"/>
      <c r="H1350" s="6">
        <v>0</v>
      </c>
      <c r="I1350" s="25" t="e">
        <v>#DIV/0!</v>
      </c>
      <c r="M1350" s="2"/>
    </row>
    <row r="1351" spans="6:13" ht="12.75" hidden="1">
      <c r="F1351" s="70"/>
      <c r="G1351" s="70"/>
      <c r="H1351" s="6">
        <v>0</v>
      </c>
      <c r="I1351" s="25" t="e">
        <v>#DIV/0!</v>
      </c>
      <c r="M1351" s="2"/>
    </row>
    <row r="1352" spans="6:13" ht="12.75" hidden="1">
      <c r="F1352" s="70"/>
      <c r="G1352" s="70"/>
      <c r="H1352" s="6">
        <v>0</v>
      </c>
      <c r="I1352" s="25" t="e">
        <v>#DIV/0!</v>
      </c>
      <c r="M1352" s="2"/>
    </row>
    <row r="1353" spans="6:13" ht="12.75" hidden="1">
      <c r="F1353" s="70"/>
      <c r="G1353" s="70"/>
      <c r="H1353" s="6">
        <v>0</v>
      </c>
      <c r="I1353" s="25" t="e">
        <v>#DIV/0!</v>
      </c>
      <c r="M1353" s="2"/>
    </row>
    <row r="1354" spans="6:13" ht="12.75" hidden="1">
      <c r="F1354" s="70"/>
      <c r="G1354" s="70"/>
      <c r="H1354" s="6">
        <v>0</v>
      </c>
      <c r="I1354" s="25" t="e">
        <v>#DIV/0!</v>
      </c>
      <c r="M1354" s="2"/>
    </row>
    <row r="1355" spans="6:13" ht="12.75" hidden="1">
      <c r="F1355" s="70"/>
      <c r="G1355" s="70"/>
      <c r="H1355" s="6">
        <v>0</v>
      </c>
      <c r="I1355" s="25" t="e">
        <v>#DIV/0!</v>
      </c>
      <c r="M1355" s="2"/>
    </row>
    <row r="1356" spans="6:13" ht="12.75" hidden="1">
      <c r="F1356" s="70"/>
      <c r="G1356" s="70"/>
      <c r="H1356" s="6">
        <v>0</v>
      </c>
      <c r="I1356" s="25" t="e">
        <v>#DIV/0!</v>
      </c>
      <c r="M1356" s="2"/>
    </row>
    <row r="1357" spans="6:13" ht="12.75" hidden="1">
      <c r="F1357" s="70"/>
      <c r="G1357" s="70"/>
      <c r="M1357" s="2"/>
    </row>
    <row r="1358" spans="6:13" ht="12.75" hidden="1">
      <c r="F1358" s="70"/>
      <c r="G1358" s="70"/>
      <c r="M1358" s="2"/>
    </row>
    <row r="1359" spans="6:13" ht="12.75" hidden="1">
      <c r="F1359" s="70"/>
      <c r="G1359" s="70"/>
      <c r="M1359" s="2"/>
    </row>
    <row r="1360" spans="6:13" ht="12.75" hidden="1">
      <c r="F1360" s="70"/>
      <c r="G1360" s="70"/>
      <c r="M1360" s="2"/>
    </row>
    <row r="1361" spans="6:13" ht="12.75" hidden="1">
      <c r="F1361" s="70"/>
      <c r="G1361" s="70"/>
      <c r="M1361" s="2"/>
    </row>
    <row r="1362" spans="6:13" ht="12.75" hidden="1">
      <c r="F1362" s="70"/>
      <c r="G1362" s="70"/>
      <c r="M1362" s="2"/>
    </row>
    <row r="1363" spans="6:13" ht="12.75" hidden="1">
      <c r="F1363" s="70"/>
      <c r="G1363" s="70"/>
      <c r="M1363" s="2"/>
    </row>
    <row r="1364" spans="6:13" ht="12.75" hidden="1">
      <c r="F1364" s="70"/>
      <c r="G1364" s="70"/>
      <c r="M1364" s="2"/>
    </row>
    <row r="1365" spans="6:13" ht="12.75" hidden="1">
      <c r="F1365" s="70"/>
      <c r="G1365" s="70"/>
      <c r="M1365" s="2"/>
    </row>
    <row r="1366" spans="6:13" ht="12.75" hidden="1">
      <c r="F1366" s="70"/>
      <c r="G1366" s="70"/>
      <c r="M1366" s="2"/>
    </row>
    <row r="1367" spans="6:13" ht="12.75" hidden="1">
      <c r="F1367" s="70"/>
      <c r="G1367" s="70"/>
      <c r="M1367" s="2"/>
    </row>
    <row r="1368" spans="6:13" ht="12.75" hidden="1">
      <c r="F1368" s="70"/>
      <c r="G1368" s="70"/>
      <c r="M1368" s="2"/>
    </row>
    <row r="1369" spans="6:13" ht="12.75" hidden="1">
      <c r="F1369" s="70"/>
      <c r="G1369" s="70"/>
      <c r="M1369" s="2"/>
    </row>
    <row r="1370" spans="6:13" ht="12.75" hidden="1">
      <c r="F1370" s="70"/>
      <c r="G1370" s="70"/>
      <c r="M1370" s="2"/>
    </row>
    <row r="1371" spans="6:13" ht="12.75" hidden="1">
      <c r="F1371" s="70"/>
      <c r="G1371" s="70"/>
      <c r="M1371" s="2"/>
    </row>
    <row r="1372" spans="6:13" ht="12.75" hidden="1">
      <c r="F1372" s="70"/>
      <c r="G1372" s="70"/>
      <c r="M1372" s="2"/>
    </row>
    <row r="1373" spans="6:13" ht="12.75" hidden="1">
      <c r="F1373" s="70"/>
      <c r="G1373" s="70"/>
      <c r="M1373" s="2"/>
    </row>
    <row r="1374" spans="6:13" ht="12.75" hidden="1">
      <c r="F1374" s="70"/>
      <c r="G1374" s="70"/>
      <c r="M1374" s="2"/>
    </row>
    <row r="1375" spans="6:13" ht="12.75" hidden="1">
      <c r="F1375" s="70"/>
      <c r="G1375" s="70"/>
      <c r="M1375" s="2"/>
    </row>
    <row r="1376" spans="6:13" ht="12.75" hidden="1">
      <c r="F1376" s="70"/>
      <c r="G1376" s="70"/>
      <c r="M1376" s="2"/>
    </row>
    <row r="1377" spans="6:13" ht="12.75" hidden="1">
      <c r="F1377" s="70"/>
      <c r="G1377" s="70"/>
      <c r="M1377" s="2"/>
    </row>
    <row r="1378" spans="6:13" ht="12.75" hidden="1">
      <c r="F1378" s="70"/>
      <c r="G1378" s="70"/>
      <c r="M1378" s="2"/>
    </row>
    <row r="1379" spans="6:13" ht="12.75" hidden="1">
      <c r="F1379" s="70"/>
      <c r="G1379" s="70"/>
      <c r="M1379" s="2"/>
    </row>
    <row r="1380" spans="6:13" ht="12.75" hidden="1">
      <c r="F1380" s="70"/>
      <c r="G1380" s="70"/>
      <c r="M1380" s="2"/>
    </row>
    <row r="1381" spans="6:13" ht="12.75" hidden="1">
      <c r="F1381" s="70"/>
      <c r="G1381" s="70"/>
      <c r="M1381" s="2"/>
    </row>
    <row r="1382" spans="6:13" ht="12.75" hidden="1">
      <c r="F1382" s="70"/>
      <c r="G1382" s="70"/>
      <c r="M1382" s="2"/>
    </row>
    <row r="1383" spans="6:13" ht="12.75" hidden="1">
      <c r="F1383" s="70"/>
      <c r="G1383" s="70"/>
      <c r="M1383" s="2"/>
    </row>
    <row r="1384" spans="6:13" ht="12.75" hidden="1">
      <c r="F1384" s="70"/>
      <c r="G1384" s="70"/>
      <c r="M1384" s="2"/>
    </row>
    <row r="1385" spans="6:13" ht="12.75" hidden="1">
      <c r="F1385" s="70"/>
      <c r="G1385" s="70"/>
      <c r="M1385" s="2"/>
    </row>
    <row r="1386" spans="6:13" ht="12.75" hidden="1">
      <c r="F1386" s="70"/>
      <c r="G1386" s="70"/>
      <c r="M1386" s="2"/>
    </row>
    <row r="1387" spans="6:13" ht="12.75" hidden="1">
      <c r="F1387" s="70"/>
      <c r="G1387" s="70"/>
      <c r="M1387" s="2"/>
    </row>
    <row r="1388" spans="6:13" ht="12.75" hidden="1">
      <c r="F1388" s="70"/>
      <c r="G1388" s="70"/>
      <c r="M1388" s="2"/>
    </row>
    <row r="1389" spans="6:13" ht="12.75" hidden="1">
      <c r="F1389" s="70"/>
      <c r="G1389" s="70"/>
      <c r="M1389" s="2"/>
    </row>
    <row r="1390" spans="6:13" ht="12.75" hidden="1">
      <c r="F1390" s="70"/>
      <c r="G1390" s="70"/>
      <c r="M1390" s="2"/>
    </row>
    <row r="1391" spans="6:13" ht="12.75" hidden="1">
      <c r="F1391" s="70"/>
      <c r="G1391" s="70"/>
      <c r="M1391" s="2"/>
    </row>
    <row r="1392" spans="6:13" ht="12.75" hidden="1">
      <c r="F1392" s="70"/>
      <c r="G1392" s="70"/>
      <c r="M1392" s="2"/>
    </row>
    <row r="1393" spans="6:13" ht="12.75" hidden="1">
      <c r="F1393" s="70"/>
      <c r="G1393" s="70"/>
      <c r="M1393" s="2"/>
    </row>
    <row r="1394" spans="6:13" ht="12.75" hidden="1">
      <c r="F1394" s="70"/>
      <c r="G1394" s="70"/>
      <c r="M1394" s="2"/>
    </row>
    <row r="1395" spans="6:13" ht="12.75" hidden="1">
      <c r="F1395" s="70"/>
      <c r="G1395" s="70"/>
      <c r="M1395" s="2"/>
    </row>
    <row r="1396" spans="6:13" ht="12.75" hidden="1">
      <c r="F1396" s="70"/>
      <c r="G1396" s="70"/>
      <c r="M1396" s="2"/>
    </row>
    <row r="1397" spans="6:13" ht="12.75" hidden="1">
      <c r="F1397" s="70"/>
      <c r="G1397" s="70"/>
      <c r="M1397" s="2"/>
    </row>
    <row r="1398" spans="6:13" ht="12.75" hidden="1">
      <c r="F1398" s="70"/>
      <c r="G1398" s="70"/>
      <c r="M1398" s="2"/>
    </row>
    <row r="1399" spans="6:13" ht="12.75" hidden="1">
      <c r="F1399" s="70"/>
      <c r="G1399" s="70"/>
      <c r="M1399" s="2"/>
    </row>
    <row r="1400" spans="6:13" ht="12.75" hidden="1">
      <c r="F1400" s="70"/>
      <c r="G1400" s="70"/>
      <c r="M1400" s="2"/>
    </row>
    <row r="1401" spans="6:13" ht="12.75" hidden="1">
      <c r="F1401" s="70"/>
      <c r="G1401" s="70"/>
      <c r="M1401" s="2"/>
    </row>
    <row r="1402" spans="6:13" ht="12.75" hidden="1">
      <c r="F1402" s="70"/>
      <c r="G1402" s="70"/>
      <c r="M1402" s="2"/>
    </row>
    <row r="1403" spans="6:13" ht="12.75" hidden="1">
      <c r="F1403" s="70"/>
      <c r="G1403" s="70"/>
      <c r="M1403" s="2"/>
    </row>
    <row r="1404" spans="6:13" ht="12.75" hidden="1">
      <c r="F1404" s="70"/>
      <c r="G1404" s="70"/>
      <c r="M1404" s="2"/>
    </row>
    <row r="1405" spans="6:13" ht="12.75" hidden="1">
      <c r="F1405" s="70"/>
      <c r="G1405" s="70"/>
      <c r="M1405" s="2"/>
    </row>
    <row r="1406" spans="6:13" ht="12.75" hidden="1">
      <c r="F1406" s="70"/>
      <c r="G1406" s="70"/>
      <c r="M1406" s="2"/>
    </row>
    <row r="1407" spans="6:13" ht="12.75" hidden="1">
      <c r="F1407" s="70"/>
      <c r="G1407" s="70"/>
      <c r="M1407" s="2"/>
    </row>
    <row r="1408" spans="6:13" ht="12.75" hidden="1">
      <c r="F1408" s="70"/>
      <c r="G1408" s="70"/>
      <c r="M1408" s="2"/>
    </row>
    <row r="1409" spans="6:13" ht="12.75" hidden="1">
      <c r="F1409" s="70"/>
      <c r="G1409" s="70"/>
      <c r="M1409" s="2"/>
    </row>
    <row r="1410" spans="6:13" ht="12.75" hidden="1">
      <c r="F1410" s="70"/>
      <c r="G1410" s="70"/>
      <c r="M1410" s="2"/>
    </row>
    <row r="1411" spans="6:13" ht="12.75" hidden="1">
      <c r="F1411" s="70"/>
      <c r="G1411" s="70"/>
      <c r="M1411" s="2"/>
    </row>
    <row r="1412" spans="6:13" ht="12.75" hidden="1">
      <c r="F1412" s="70"/>
      <c r="G1412" s="70"/>
      <c r="M1412" s="2"/>
    </row>
    <row r="1413" spans="6:13" ht="12.75" hidden="1">
      <c r="F1413" s="70"/>
      <c r="G1413" s="70"/>
      <c r="M1413" s="2"/>
    </row>
    <row r="1414" spans="6:13" ht="12.75" hidden="1">
      <c r="F1414" s="70"/>
      <c r="G1414" s="70"/>
      <c r="M1414" s="2"/>
    </row>
    <row r="1415" spans="6:13" ht="12.75" hidden="1">
      <c r="F1415" s="70"/>
      <c r="G1415" s="70"/>
      <c r="M1415" s="2"/>
    </row>
    <row r="1416" spans="6:13" ht="12.75" hidden="1">
      <c r="F1416" s="70"/>
      <c r="G1416" s="70"/>
      <c r="M1416" s="2"/>
    </row>
    <row r="1417" spans="6:13" ht="12.75" hidden="1">
      <c r="F1417" s="70"/>
      <c r="G1417" s="70"/>
      <c r="M1417" s="2"/>
    </row>
    <row r="1418" spans="6:13" ht="12.75" hidden="1">
      <c r="F1418" s="70"/>
      <c r="G1418" s="70"/>
      <c r="M1418" s="2"/>
    </row>
    <row r="1419" spans="6:13" ht="12.75" hidden="1">
      <c r="F1419" s="70"/>
      <c r="G1419" s="70"/>
      <c r="M1419" s="2"/>
    </row>
    <row r="1420" spans="6:13" ht="12.75" hidden="1">
      <c r="F1420" s="70"/>
      <c r="G1420" s="70"/>
      <c r="M1420" s="2"/>
    </row>
    <row r="1421" spans="6:13" ht="12.75" hidden="1">
      <c r="F1421" s="70"/>
      <c r="G1421" s="70"/>
      <c r="M1421" s="2"/>
    </row>
    <row r="1422" spans="6:13" ht="12.75" hidden="1">
      <c r="F1422" s="70"/>
      <c r="G1422" s="70"/>
      <c r="M1422" s="2"/>
    </row>
    <row r="1423" spans="6:13" ht="12.75" hidden="1">
      <c r="F1423" s="70"/>
      <c r="G1423" s="70"/>
      <c r="M1423" s="2"/>
    </row>
    <row r="1424" spans="6:13" ht="12.75" hidden="1">
      <c r="F1424" s="70"/>
      <c r="G1424" s="70"/>
      <c r="M1424" s="2"/>
    </row>
    <row r="1425" spans="6:13" ht="12.75" hidden="1">
      <c r="F1425" s="70"/>
      <c r="G1425" s="70"/>
      <c r="M1425" s="2"/>
    </row>
    <row r="1426" spans="6:13" ht="12.75">
      <c r="F1426" s="70"/>
      <c r="G1426" s="70"/>
      <c r="M1426" s="2"/>
    </row>
    <row r="1427" spans="1:256" s="267" customFormat="1" ht="12.75">
      <c r="A1427" s="263"/>
      <c r="B1427" s="264">
        <v>-1921309</v>
      </c>
      <c r="C1427" s="263" t="s">
        <v>217</v>
      </c>
      <c r="D1427" s="263" t="s">
        <v>218</v>
      </c>
      <c r="E1427" s="263"/>
      <c r="F1427" s="265"/>
      <c r="G1427" s="265"/>
      <c r="H1427" s="264">
        <v>1921309</v>
      </c>
      <c r="I1427" s="266">
        <v>-3842.618</v>
      </c>
      <c r="K1427" s="268">
        <v>500</v>
      </c>
      <c r="L1427" s="269"/>
      <c r="M1427" s="268">
        <v>500</v>
      </c>
      <c r="N1427" s="269"/>
      <c r="O1427" s="269"/>
      <c r="P1427" s="269"/>
      <c r="Q1427" s="269"/>
      <c r="R1427" s="269"/>
      <c r="S1427" s="269"/>
      <c r="T1427" s="269"/>
      <c r="U1427" s="269"/>
      <c r="V1427" s="269"/>
      <c r="W1427" s="269"/>
      <c r="X1427" s="269"/>
      <c r="Y1427" s="269"/>
      <c r="Z1427" s="269"/>
      <c r="AA1427" s="269"/>
      <c r="AB1427" s="269"/>
      <c r="AC1427" s="269"/>
      <c r="AD1427" s="269"/>
      <c r="AE1427" s="269"/>
      <c r="AF1427" s="269"/>
      <c r="AG1427" s="269"/>
      <c r="AH1427" s="269"/>
      <c r="AI1427" s="269"/>
      <c r="AJ1427" s="269"/>
      <c r="AK1427" s="269"/>
      <c r="AL1427" s="269"/>
      <c r="AM1427" s="269"/>
      <c r="AN1427" s="269"/>
      <c r="AO1427" s="269"/>
      <c r="AP1427" s="269"/>
      <c r="AQ1427" s="269"/>
      <c r="AR1427" s="269"/>
      <c r="AS1427" s="269"/>
      <c r="AT1427" s="269"/>
      <c r="AU1427" s="269"/>
      <c r="AV1427" s="269"/>
      <c r="AW1427" s="269"/>
      <c r="AX1427" s="269"/>
      <c r="AY1427" s="269"/>
      <c r="AZ1427" s="269"/>
      <c r="BA1427" s="269"/>
      <c r="BB1427" s="269"/>
      <c r="BC1427" s="269"/>
      <c r="BD1427" s="269"/>
      <c r="BE1427" s="269"/>
      <c r="BF1427" s="269"/>
      <c r="BG1427" s="269"/>
      <c r="BH1427" s="269"/>
      <c r="BI1427" s="269"/>
      <c r="BJ1427" s="269"/>
      <c r="BK1427" s="269"/>
      <c r="BL1427" s="269"/>
      <c r="BM1427" s="269"/>
      <c r="BN1427" s="269"/>
      <c r="BO1427" s="269"/>
      <c r="BP1427" s="269"/>
      <c r="BQ1427" s="269"/>
      <c r="BR1427" s="269"/>
      <c r="BS1427" s="269"/>
      <c r="BT1427" s="269"/>
      <c r="BU1427" s="269"/>
      <c r="BV1427" s="269"/>
      <c r="BW1427" s="269"/>
      <c r="BX1427" s="269"/>
      <c r="BY1427" s="269"/>
      <c r="BZ1427" s="269"/>
      <c r="CA1427" s="269"/>
      <c r="CB1427" s="269"/>
      <c r="CC1427" s="269"/>
      <c r="CD1427" s="269"/>
      <c r="CE1427" s="269"/>
      <c r="CF1427" s="269"/>
      <c r="CG1427" s="269"/>
      <c r="CH1427" s="269"/>
      <c r="CI1427" s="269"/>
      <c r="CJ1427" s="269"/>
      <c r="CK1427" s="269"/>
      <c r="CL1427" s="269"/>
      <c r="CM1427" s="269"/>
      <c r="CN1427" s="269"/>
      <c r="CO1427" s="269"/>
      <c r="CP1427" s="269"/>
      <c r="CQ1427" s="269"/>
      <c r="CR1427" s="269"/>
      <c r="CS1427" s="269"/>
      <c r="CT1427" s="269"/>
      <c r="CU1427" s="269"/>
      <c r="CV1427" s="269"/>
      <c r="CW1427" s="269"/>
      <c r="CX1427" s="269"/>
      <c r="CY1427" s="269"/>
      <c r="CZ1427" s="269"/>
      <c r="DA1427" s="269"/>
      <c r="DB1427" s="269"/>
      <c r="DC1427" s="269"/>
      <c r="DD1427" s="269"/>
      <c r="DE1427" s="269"/>
      <c r="DF1427" s="269"/>
      <c r="DG1427" s="269"/>
      <c r="DH1427" s="269"/>
      <c r="DI1427" s="269"/>
      <c r="DJ1427" s="269"/>
      <c r="DK1427" s="269"/>
      <c r="DL1427" s="269"/>
      <c r="DM1427" s="269"/>
      <c r="DN1427" s="269"/>
      <c r="DO1427" s="269"/>
      <c r="DP1427" s="269"/>
      <c r="DQ1427" s="269"/>
      <c r="DR1427" s="269"/>
      <c r="DS1427" s="269"/>
      <c r="DT1427" s="269"/>
      <c r="DU1427" s="269"/>
      <c r="DV1427" s="269"/>
      <c r="DW1427" s="269"/>
      <c r="DX1427" s="269"/>
      <c r="DY1427" s="269"/>
      <c r="DZ1427" s="269"/>
      <c r="EA1427" s="269"/>
      <c r="EB1427" s="269"/>
      <c r="EC1427" s="269"/>
      <c r="ED1427" s="269"/>
      <c r="EE1427" s="269"/>
      <c r="EF1427" s="269"/>
      <c r="EG1427" s="269"/>
      <c r="EH1427" s="269"/>
      <c r="EI1427" s="269"/>
      <c r="EJ1427" s="269"/>
      <c r="EK1427" s="269"/>
      <c r="EL1427" s="269"/>
      <c r="EM1427" s="269"/>
      <c r="EN1427" s="269"/>
      <c r="EO1427" s="269"/>
      <c r="EP1427" s="269"/>
      <c r="EQ1427" s="269"/>
      <c r="ER1427" s="269"/>
      <c r="ES1427" s="269"/>
      <c r="ET1427" s="269"/>
      <c r="EU1427" s="269"/>
      <c r="EV1427" s="269"/>
      <c r="EW1427" s="269"/>
      <c r="EX1427" s="269"/>
      <c r="EY1427" s="269"/>
      <c r="EZ1427" s="269"/>
      <c r="FA1427" s="269"/>
      <c r="FB1427" s="269"/>
      <c r="FC1427" s="269"/>
      <c r="FD1427" s="269"/>
      <c r="FE1427" s="269"/>
      <c r="FF1427" s="269"/>
      <c r="FG1427" s="269"/>
      <c r="FH1427" s="269"/>
      <c r="FI1427" s="269"/>
      <c r="FJ1427" s="269"/>
      <c r="FK1427" s="269"/>
      <c r="FL1427" s="269"/>
      <c r="FM1427" s="269"/>
      <c r="FN1427" s="269"/>
      <c r="FO1427" s="269"/>
      <c r="FP1427" s="269"/>
      <c r="FQ1427" s="269"/>
      <c r="FR1427" s="269"/>
      <c r="FS1427" s="269"/>
      <c r="FT1427" s="269"/>
      <c r="FU1427" s="269"/>
      <c r="FV1427" s="269"/>
      <c r="FW1427" s="269"/>
      <c r="FX1427" s="269"/>
      <c r="FY1427" s="269"/>
      <c r="FZ1427" s="269"/>
      <c r="GA1427" s="269"/>
      <c r="GB1427" s="269"/>
      <c r="GC1427" s="269"/>
      <c r="GD1427" s="269"/>
      <c r="GE1427" s="269"/>
      <c r="GF1427" s="269"/>
      <c r="GG1427" s="269"/>
      <c r="GH1427" s="269"/>
      <c r="GI1427" s="269"/>
      <c r="GJ1427" s="269"/>
      <c r="GK1427" s="269"/>
      <c r="GL1427" s="269"/>
      <c r="GM1427" s="269"/>
      <c r="GN1427" s="269"/>
      <c r="GO1427" s="269"/>
      <c r="GP1427" s="269"/>
      <c r="GQ1427" s="269"/>
      <c r="GR1427" s="269"/>
      <c r="GS1427" s="269"/>
      <c r="GT1427" s="269"/>
      <c r="GU1427" s="269"/>
      <c r="GV1427" s="269"/>
      <c r="GW1427" s="269"/>
      <c r="GX1427" s="269"/>
      <c r="GY1427" s="269"/>
      <c r="GZ1427" s="269"/>
      <c r="HA1427" s="269"/>
      <c r="HB1427" s="269"/>
      <c r="HC1427" s="269"/>
      <c r="HD1427" s="269"/>
      <c r="HE1427" s="269"/>
      <c r="HF1427" s="269"/>
      <c r="HG1427" s="269"/>
      <c r="HH1427" s="269"/>
      <c r="HI1427" s="269"/>
      <c r="HJ1427" s="269"/>
      <c r="HK1427" s="269"/>
      <c r="HL1427" s="269"/>
      <c r="HM1427" s="269"/>
      <c r="HN1427" s="269"/>
      <c r="HO1427" s="269"/>
      <c r="HP1427" s="269"/>
      <c r="HQ1427" s="269"/>
      <c r="HR1427" s="269"/>
      <c r="HS1427" s="269"/>
      <c r="HT1427" s="269"/>
      <c r="HU1427" s="269"/>
      <c r="HV1427" s="269"/>
      <c r="HW1427" s="269"/>
      <c r="HX1427" s="269"/>
      <c r="HY1427" s="269"/>
      <c r="HZ1427" s="269"/>
      <c r="IA1427" s="269"/>
      <c r="IB1427" s="269"/>
      <c r="IC1427" s="269"/>
      <c r="ID1427" s="269"/>
      <c r="IE1427" s="269"/>
      <c r="IF1427" s="269"/>
      <c r="IG1427" s="269"/>
      <c r="IH1427" s="269"/>
      <c r="II1427" s="269"/>
      <c r="IJ1427" s="269"/>
      <c r="IK1427" s="269"/>
      <c r="IL1427" s="269"/>
      <c r="IM1427" s="269"/>
      <c r="IN1427" s="269"/>
      <c r="IO1427" s="269"/>
      <c r="IP1427" s="269"/>
      <c r="IQ1427" s="269"/>
      <c r="IR1427" s="269"/>
      <c r="IS1427" s="269"/>
      <c r="IT1427" s="269"/>
      <c r="IU1427" s="269"/>
      <c r="IV1427" s="269"/>
    </row>
    <row r="1428" spans="1:256" s="267" customFormat="1" ht="12.75">
      <c r="A1428" s="263"/>
      <c r="B1428" s="264">
        <v>1216786</v>
      </c>
      <c r="C1428" s="263" t="s">
        <v>217</v>
      </c>
      <c r="D1428" s="263" t="s">
        <v>213</v>
      </c>
      <c r="E1428" s="263"/>
      <c r="F1428" s="265"/>
      <c r="G1428" s="265"/>
      <c r="H1428" s="264">
        <v>704523</v>
      </c>
      <c r="I1428" s="266">
        <v>2433.572</v>
      </c>
      <c r="K1428" s="268">
        <v>500</v>
      </c>
      <c r="L1428" s="269"/>
      <c r="M1428" s="268">
        <v>500</v>
      </c>
      <c r="N1428" s="269"/>
      <c r="O1428" s="269"/>
      <c r="P1428" s="269"/>
      <c r="Q1428" s="269"/>
      <c r="R1428" s="269"/>
      <c r="S1428" s="269"/>
      <c r="T1428" s="269"/>
      <c r="U1428" s="269"/>
      <c r="V1428" s="269"/>
      <c r="W1428" s="269"/>
      <c r="X1428" s="269"/>
      <c r="Y1428" s="269"/>
      <c r="Z1428" s="269"/>
      <c r="AA1428" s="269"/>
      <c r="AB1428" s="269"/>
      <c r="AC1428" s="269"/>
      <c r="AD1428" s="269"/>
      <c r="AE1428" s="269"/>
      <c r="AF1428" s="269"/>
      <c r="AG1428" s="269"/>
      <c r="AH1428" s="269"/>
      <c r="AI1428" s="269"/>
      <c r="AJ1428" s="269"/>
      <c r="AK1428" s="269"/>
      <c r="AL1428" s="269"/>
      <c r="AM1428" s="269"/>
      <c r="AN1428" s="269"/>
      <c r="AO1428" s="269"/>
      <c r="AP1428" s="269"/>
      <c r="AQ1428" s="269"/>
      <c r="AR1428" s="269"/>
      <c r="AS1428" s="269"/>
      <c r="AT1428" s="269"/>
      <c r="AU1428" s="269"/>
      <c r="AV1428" s="269"/>
      <c r="AW1428" s="269"/>
      <c r="AX1428" s="269"/>
      <c r="AY1428" s="269"/>
      <c r="AZ1428" s="269"/>
      <c r="BA1428" s="269"/>
      <c r="BB1428" s="269"/>
      <c r="BC1428" s="269"/>
      <c r="BD1428" s="269"/>
      <c r="BE1428" s="269"/>
      <c r="BF1428" s="269"/>
      <c r="BG1428" s="269"/>
      <c r="BH1428" s="269"/>
      <c r="BI1428" s="269"/>
      <c r="BJ1428" s="269"/>
      <c r="BK1428" s="269"/>
      <c r="BL1428" s="269"/>
      <c r="BM1428" s="269"/>
      <c r="BN1428" s="269"/>
      <c r="BO1428" s="269"/>
      <c r="BP1428" s="269"/>
      <c r="BQ1428" s="269"/>
      <c r="BR1428" s="269"/>
      <c r="BS1428" s="269"/>
      <c r="BT1428" s="269"/>
      <c r="BU1428" s="269"/>
      <c r="BV1428" s="269"/>
      <c r="BW1428" s="269"/>
      <c r="BX1428" s="269"/>
      <c r="BY1428" s="269"/>
      <c r="BZ1428" s="269"/>
      <c r="CA1428" s="269"/>
      <c r="CB1428" s="269"/>
      <c r="CC1428" s="269"/>
      <c r="CD1428" s="269"/>
      <c r="CE1428" s="269"/>
      <c r="CF1428" s="269"/>
      <c r="CG1428" s="269"/>
      <c r="CH1428" s="269"/>
      <c r="CI1428" s="269"/>
      <c r="CJ1428" s="269"/>
      <c r="CK1428" s="269"/>
      <c r="CL1428" s="269"/>
      <c r="CM1428" s="269"/>
      <c r="CN1428" s="269"/>
      <c r="CO1428" s="269"/>
      <c r="CP1428" s="269"/>
      <c r="CQ1428" s="269"/>
      <c r="CR1428" s="269"/>
      <c r="CS1428" s="269"/>
      <c r="CT1428" s="269"/>
      <c r="CU1428" s="269"/>
      <c r="CV1428" s="269"/>
      <c r="CW1428" s="269"/>
      <c r="CX1428" s="269"/>
      <c r="CY1428" s="269"/>
      <c r="CZ1428" s="269"/>
      <c r="DA1428" s="269"/>
      <c r="DB1428" s="269"/>
      <c r="DC1428" s="269"/>
      <c r="DD1428" s="269"/>
      <c r="DE1428" s="269"/>
      <c r="DF1428" s="269"/>
      <c r="DG1428" s="269"/>
      <c r="DH1428" s="269"/>
      <c r="DI1428" s="269"/>
      <c r="DJ1428" s="269"/>
      <c r="DK1428" s="269"/>
      <c r="DL1428" s="269"/>
      <c r="DM1428" s="269"/>
      <c r="DN1428" s="269"/>
      <c r="DO1428" s="269"/>
      <c r="DP1428" s="269"/>
      <c r="DQ1428" s="269"/>
      <c r="DR1428" s="269"/>
      <c r="DS1428" s="269"/>
      <c r="DT1428" s="269"/>
      <c r="DU1428" s="269"/>
      <c r="DV1428" s="269"/>
      <c r="DW1428" s="269"/>
      <c r="DX1428" s="269"/>
      <c r="DY1428" s="269"/>
      <c r="DZ1428" s="269"/>
      <c r="EA1428" s="269"/>
      <c r="EB1428" s="269"/>
      <c r="EC1428" s="269"/>
      <c r="ED1428" s="269"/>
      <c r="EE1428" s="269"/>
      <c r="EF1428" s="269"/>
      <c r="EG1428" s="269"/>
      <c r="EH1428" s="269"/>
      <c r="EI1428" s="269"/>
      <c r="EJ1428" s="269"/>
      <c r="EK1428" s="269"/>
      <c r="EL1428" s="269"/>
      <c r="EM1428" s="269"/>
      <c r="EN1428" s="269"/>
      <c r="EO1428" s="269"/>
      <c r="EP1428" s="269"/>
      <c r="EQ1428" s="269"/>
      <c r="ER1428" s="269"/>
      <c r="ES1428" s="269"/>
      <c r="ET1428" s="269"/>
      <c r="EU1428" s="269"/>
      <c r="EV1428" s="269"/>
      <c r="EW1428" s="269"/>
      <c r="EX1428" s="269"/>
      <c r="EY1428" s="269"/>
      <c r="EZ1428" s="269"/>
      <c r="FA1428" s="269"/>
      <c r="FB1428" s="269"/>
      <c r="FC1428" s="269"/>
      <c r="FD1428" s="269"/>
      <c r="FE1428" s="269"/>
      <c r="FF1428" s="269"/>
      <c r="FG1428" s="269"/>
      <c r="FH1428" s="269"/>
      <c r="FI1428" s="269"/>
      <c r="FJ1428" s="269"/>
      <c r="FK1428" s="269"/>
      <c r="FL1428" s="269"/>
      <c r="FM1428" s="269"/>
      <c r="FN1428" s="269"/>
      <c r="FO1428" s="269"/>
      <c r="FP1428" s="269"/>
      <c r="FQ1428" s="269"/>
      <c r="FR1428" s="269"/>
      <c r="FS1428" s="269"/>
      <c r="FT1428" s="269"/>
      <c r="FU1428" s="269"/>
      <c r="FV1428" s="269"/>
      <c r="FW1428" s="269"/>
      <c r="FX1428" s="269"/>
      <c r="FY1428" s="269"/>
      <c r="FZ1428" s="269"/>
      <c r="GA1428" s="269"/>
      <c r="GB1428" s="269"/>
      <c r="GC1428" s="269"/>
      <c r="GD1428" s="269"/>
      <c r="GE1428" s="269"/>
      <c r="GF1428" s="269"/>
      <c r="GG1428" s="269"/>
      <c r="GH1428" s="269"/>
      <c r="GI1428" s="269"/>
      <c r="GJ1428" s="269"/>
      <c r="GK1428" s="269"/>
      <c r="GL1428" s="269"/>
      <c r="GM1428" s="269"/>
      <c r="GN1428" s="269"/>
      <c r="GO1428" s="269"/>
      <c r="GP1428" s="269"/>
      <c r="GQ1428" s="269"/>
      <c r="GR1428" s="269"/>
      <c r="GS1428" s="269"/>
      <c r="GT1428" s="269"/>
      <c r="GU1428" s="269"/>
      <c r="GV1428" s="269"/>
      <c r="GW1428" s="269"/>
      <c r="GX1428" s="269"/>
      <c r="GY1428" s="269"/>
      <c r="GZ1428" s="269"/>
      <c r="HA1428" s="269"/>
      <c r="HB1428" s="269"/>
      <c r="HC1428" s="269"/>
      <c r="HD1428" s="269"/>
      <c r="HE1428" s="269"/>
      <c r="HF1428" s="269"/>
      <c r="HG1428" s="269"/>
      <c r="HH1428" s="269"/>
      <c r="HI1428" s="269"/>
      <c r="HJ1428" s="269"/>
      <c r="HK1428" s="269"/>
      <c r="HL1428" s="269"/>
      <c r="HM1428" s="269"/>
      <c r="HN1428" s="269"/>
      <c r="HO1428" s="269"/>
      <c r="HP1428" s="269"/>
      <c r="HQ1428" s="269"/>
      <c r="HR1428" s="269"/>
      <c r="HS1428" s="269"/>
      <c r="HT1428" s="269"/>
      <c r="HU1428" s="269"/>
      <c r="HV1428" s="269"/>
      <c r="HW1428" s="269"/>
      <c r="HX1428" s="269"/>
      <c r="HY1428" s="269"/>
      <c r="HZ1428" s="269"/>
      <c r="IA1428" s="269"/>
      <c r="IB1428" s="269"/>
      <c r="IC1428" s="269"/>
      <c r="ID1428" s="269"/>
      <c r="IE1428" s="269"/>
      <c r="IF1428" s="269"/>
      <c r="IG1428" s="269"/>
      <c r="IH1428" s="269"/>
      <c r="II1428" s="269"/>
      <c r="IJ1428" s="269"/>
      <c r="IK1428" s="269"/>
      <c r="IL1428" s="269"/>
      <c r="IM1428" s="269"/>
      <c r="IN1428" s="269"/>
      <c r="IO1428" s="269"/>
      <c r="IP1428" s="269"/>
      <c r="IQ1428" s="269"/>
      <c r="IR1428" s="269"/>
      <c r="IS1428" s="269"/>
      <c r="IT1428" s="269"/>
      <c r="IU1428" s="269"/>
      <c r="IV1428" s="269"/>
    </row>
    <row r="1429" spans="1:256" s="267" customFormat="1" ht="12.75">
      <c r="A1429" s="263"/>
      <c r="B1429" s="264">
        <v>201237</v>
      </c>
      <c r="C1429" s="263" t="s">
        <v>217</v>
      </c>
      <c r="D1429" s="263" t="s">
        <v>203</v>
      </c>
      <c r="E1429" s="263"/>
      <c r="F1429" s="265"/>
      <c r="G1429" s="265"/>
      <c r="H1429" s="264">
        <v>503286</v>
      </c>
      <c r="I1429" s="266">
        <v>406.53939393939396</v>
      </c>
      <c r="K1429" s="268">
        <v>495</v>
      </c>
      <c r="L1429" s="269"/>
      <c r="M1429" s="268">
        <v>495</v>
      </c>
      <c r="N1429" s="269"/>
      <c r="O1429" s="269"/>
      <c r="P1429" s="269"/>
      <c r="Q1429" s="269"/>
      <c r="R1429" s="269"/>
      <c r="S1429" s="269"/>
      <c r="T1429" s="269"/>
      <c r="U1429" s="269"/>
      <c r="V1429" s="269"/>
      <c r="W1429" s="269"/>
      <c r="X1429" s="269"/>
      <c r="Y1429" s="269"/>
      <c r="Z1429" s="269"/>
      <c r="AA1429" s="269"/>
      <c r="AB1429" s="269"/>
      <c r="AC1429" s="269"/>
      <c r="AD1429" s="269"/>
      <c r="AE1429" s="269"/>
      <c r="AF1429" s="269"/>
      <c r="AG1429" s="269"/>
      <c r="AH1429" s="269"/>
      <c r="AI1429" s="269"/>
      <c r="AJ1429" s="269"/>
      <c r="AK1429" s="269"/>
      <c r="AL1429" s="269"/>
      <c r="AM1429" s="269"/>
      <c r="AN1429" s="269"/>
      <c r="AO1429" s="269"/>
      <c r="AP1429" s="269"/>
      <c r="AQ1429" s="269"/>
      <c r="AR1429" s="269"/>
      <c r="AS1429" s="269"/>
      <c r="AT1429" s="269"/>
      <c r="AU1429" s="269"/>
      <c r="AV1429" s="269"/>
      <c r="AW1429" s="269"/>
      <c r="AX1429" s="269"/>
      <c r="AY1429" s="269"/>
      <c r="AZ1429" s="269"/>
      <c r="BA1429" s="269"/>
      <c r="BB1429" s="269"/>
      <c r="BC1429" s="269"/>
      <c r="BD1429" s="269"/>
      <c r="BE1429" s="269"/>
      <c r="BF1429" s="269"/>
      <c r="BG1429" s="269"/>
      <c r="BH1429" s="269"/>
      <c r="BI1429" s="269"/>
      <c r="BJ1429" s="269"/>
      <c r="BK1429" s="269"/>
      <c r="BL1429" s="269"/>
      <c r="BM1429" s="269"/>
      <c r="BN1429" s="269"/>
      <c r="BO1429" s="269"/>
      <c r="BP1429" s="269"/>
      <c r="BQ1429" s="269"/>
      <c r="BR1429" s="269"/>
      <c r="BS1429" s="269"/>
      <c r="BT1429" s="269"/>
      <c r="BU1429" s="269"/>
      <c r="BV1429" s="269"/>
      <c r="BW1429" s="269"/>
      <c r="BX1429" s="269"/>
      <c r="BY1429" s="269"/>
      <c r="BZ1429" s="269"/>
      <c r="CA1429" s="269"/>
      <c r="CB1429" s="269"/>
      <c r="CC1429" s="269"/>
      <c r="CD1429" s="269"/>
      <c r="CE1429" s="269"/>
      <c r="CF1429" s="269"/>
      <c r="CG1429" s="269"/>
      <c r="CH1429" s="269"/>
      <c r="CI1429" s="269"/>
      <c r="CJ1429" s="269"/>
      <c r="CK1429" s="269"/>
      <c r="CL1429" s="269"/>
      <c r="CM1429" s="269"/>
      <c r="CN1429" s="269"/>
      <c r="CO1429" s="269"/>
      <c r="CP1429" s="269"/>
      <c r="CQ1429" s="269"/>
      <c r="CR1429" s="269"/>
      <c r="CS1429" s="269"/>
      <c r="CT1429" s="269"/>
      <c r="CU1429" s="269"/>
      <c r="CV1429" s="269"/>
      <c r="CW1429" s="269"/>
      <c r="CX1429" s="269"/>
      <c r="CY1429" s="269"/>
      <c r="CZ1429" s="269"/>
      <c r="DA1429" s="269"/>
      <c r="DB1429" s="269"/>
      <c r="DC1429" s="269"/>
      <c r="DD1429" s="269"/>
      <c r="DE1429" s="269"/>
      <c r="DF1429" s="269"/>
      <c r="DG1429" s="269"/>
      <c r="DH1429" s="269"/>
      <c r="DI1429" s="269"/>
      <c r="DJ1429" s="269"/>
      <c r="DK1429" s="269"/>
      <c r="DL1429" s="269"/>
      <c r="DM1429" s="269"/>
      <c r="DN1429" s="269"/>
      <c r="DO1429" s="269"/>
      <c r="DP1429" s="269"/>
      <c r="DQ1429" s="269"/>
      <c r="DR1429" s="269"/>
      <c r="DS1429" s="269"/>
      <c r="DT1429" s="269"/>
      <c r="DU1429" s="269"/>
      <c r="DV1429" s="269"/>
      <c r="DW1429" s="269"/>
      <c r="DX1429" s="269"/>
      <c r="DY1429" s="269"/>
      <c r="DZ1429" s="269"/>
      <c r="EA1429" s="269"/>
      <c r="EB1429" s="269"/>
      <c r="EC1429" s="269"/>
      <c r="ED1429" s="269"/>
      <c r="EE1429" s="269"/>
      <c r="EF1429" s="269"/>
      <c r="EG1429" s="269"/>
      <c r="EH1429" s="269"/>
      <c r="EI1429" s="269"/>
      <c r="EJ1429" s="269"/>
      <c r="EK1429" s="269"/>
      <c r="EL1429" s="269"/>
      <c r="EM1429" s="269"/>
      <c r="EN1429" s="269"/>
      <c r="EO1429" s="269"/>
      <c r="EP1429" s="269"/>
      <c r="EQ1429" s="269"/>
      <c r="ER1429" s="269"/>
      <c r="ES1429" s="269"/>
      <c r="ET1429" s="269"/>
      <c r="EU1429" s="269"/>
      <c r="EV1429" s="269"/>
      <c r="EW1429" s="269"/>
      <c r="EX1429" s="269"/>
      <c r="EY1429" s="269"/>
      <c r="EZ1429" s="269"/>
      <c r="FA1429" s="269"/>
      <c r="FB1429" s="269"/>
      <c r="FC1429" s="269"/>
      <c r="FD1429" s="269"/>
      <c r="FE1429" s="269"/>
      <c r="FF1429" s="269"/>
      <c r="FG1429" s="269"/>
      <c r="FH1429" s="269"/>
      <c r="FI1429" s="269"/>
      <c r="FJ1429" s="269"/>
      <c r="FK1429" s="269"/>
      <c r="FL1429" s="269"/>
      <c r="FM1429" s="269"/>
      <c r="FN1429" s="269"/>
      <c r="FO1429" s="269"/>
      <c r="FP1429" s="269"/>
      <c r="FQ1429" s="269"/>
      <c r="FR1429" s="269"/>
      <c r="FS1429" s="269"/>
      <c r="FT1429" s="269"/>
      <c r="FU1429" s="269"/>
      <c r="FV1429" s="269"/>
      <c r="FW1429" s="269"/>
      <c r="FX1429" s="269"/>
      <c r="FY1429" s="269"/>
      <c r="FZ1429" s="269"/>
      <c r="GA1429" s="269"/>
      <c r="GB1429" s="269"/>
      <c r="GC1429" s="269"/>
      <c r="GD1429" s="269"/>
      <c r="GE1429" s="269"/>
      <c r="GF1429" s="269"/>
      <c r="GG1429" s="269"/>
      <c r="GH1429" s="269"/>
      <c r="GI1429" s="269"/>
      <c r="GJ1429" s="269"/>
      <c r="GK1429" s="269"/>
      <c r="GL1429" s="269"/>
      <c r="GM1429" s="269"/>
      <c r="GN1429" s="269"/>
      <c r="GO1429" s="269"/>
      <c r="GP1429" s="269"/>
      <c r="GQ1429" s="269"/>
      <c r="GR1429" s="269"/>
      <c r="GS1429" s="269"/>
      <c r="GT1429" s="269"/>
      <c r="GU1429" s="269"/>
      <c r="GV1429" s="269"/>
      <c r="GW1429" s="269"/>
      <c r="GX1429" s="269"/>
      <c r="GY1429" s="269"/>
      <c r="GZ1429" s="269"/>
      <c r="HA1429" s="269"/>
      <c r="HB1429" s="269"/>
      <c r="HC1429" s="269"/>
      <c r="HD1429" s="269"/>
      <c r="HE1429" s="269"/>
      <c r="HF1429" s="269"/>
      <c r="HG1429" s="269"/>
      <c r="HH1429" s="269"/>
      <c r="HI1429" s="269"/>
      <c r="HJ1429" s="269"/>
      <c r="HK1429" s="269"/>
      <c r="HL1429" s="269"/>
      <c r="HM1429" s="269"/>
      <c r="HN1429" s="269"/>
      <c r="HO1429" s="269"/>
      <c r="HP1429" s="269"/>
      <c r="HQ1429" s="269"/>
      <c r="HR1429" s="269"/>
      <c r="HS1429" s="269"/>
      <c r="HT1429" s="269"/>
      <c r="HU1429" s="269"/>
      <c r="HV1429" s="269"/>
      <c r="HW1429" s="269"/>
      <c r="HX1429" s="269"/>
      <c r="HY1429" s="269"/>
      <c r="HZ1429" s="269"/>
      <c r="IA1429" s="269"/>
      <c r="IB1429" s="269"/>
      <c r="IC1429" s="269"/>
      <c r="ID1429" s="269"/>
      <c r="IE1429" s="269"/>
      <c r="IF1429" s="269"/>
      <c r="IG1429" s="269"/>
      <c r="IH1429" s="269"/>
      <c r="II1429" s="269"/>
      <c r="IJ1429" s="269"/>
      <c r="IK1429" s="269"/>
      <c r="IL1429" s="269"/>
      <c r="IM1429" s="269"/>
      <c r="IN1429" s="269"/>
      <c r="IO1429" s="269"/>
      <c r="IP1429" s="269"/>
      <c r="IQ1429" s="269"/>
      <c r="IR1429" s="269"/>
      <c r="IS1429" s="269"/>
      <c r="IT1429" s="269"/>
      <c r="IU1429" s="269"/>
      <c r="IV1429" s="269"/>
    </row>
    <row r="1430" spans="1:256" s="267" customFormat="1" ht="12.75">
      <c r="A1430" s="263"/>
      <c r="B1430" s="264">
        <v>537531</v>
      </c>
      <c r="C1430" s="263" t="s">
        <v>217</v>
      </c>
      <c r="D1430" s="263" t="s">
        <v>204</v>
      </c>
      <c r="E1430" s="263"/>
      <c r="F1430" s="265"/>
      <c r="G1430" s="265"/>
      <c r="H1430" s="264">
        <v>-34245</v>
      </c>
      <c r="I1430" s="266">
        <v>1085.9212121212122</v>
      </c>
      <c r="K1430" s="268">
        <v>495</v>
      </c>
      <c r="L1430" s="269"/>
      <c r="M1430" s="268">
        <v>495</v>
      </c>
      <c r="N1430" s="269"/>
      <c r="O1430" s="269"/>
      <c r="P1430" s="269"/>
      <c r="Q1430" s="269"/>
      <c r="R1430" s="269"/>
      <c r="S1430" s="269"/>
      <c r="T1430" s="269"/>
      <c r="U1430" s="269"/>
      <c r="V1430" s="269"/>
      <c r="W1430" s="269"/>
      <c r="X1430" s="269"/>
      <c r="Y1430" s="269"/>
      <c r="Z1430" s="269"/>
      <c r="AA1430" s="269"/>
      <c r="AB1430" s="269"/>
      <c r="AC1430" s="269"/>
      <c r="AD1430" s="269"/>
      <c r="AE1430" s="269"/>
      <c r="AF1430" s="269"/>
      <c r="AG1430" s="269"/>
      <c r="AH1430" s="269"/>
      <c r="AI1430" s="269"/>
      <c r="AJ1430" s="269"/>
      <c r="AK1430" s="269"/>
      <c r="AL1430" s="269"/>
      <c r="AM1430" s="269"/>
      <c r="AN1430" s="269"/>
      <c r="AO1430" s="269"/>
      <c r="AP1430" s="269"/>
      <c r="AQ1430" s="269"/>
      <c r="AR1430" s="269"/>
      <c r="AS1430" s="269"/>
      <c r="AT1430" s="269"/>
      <c r="AU1430" s="269"/>
      <c r="AV1430" s="269"/>
      <c r="AW1430" s="269"/>
      <c r="AX1430" s="269"/>
      <c r="AY1430" s="269"/>
      <c r="AZ1430" s="269"/>
      <c r="BA1430" s="269"/>
      <c r="BB1430" s="269"/>
      <c r="BC1430" s="269"/>
      <c r="BD1430" s="269"/>
      <c r="BE1430" s="269"/>
      <c r="BF1430" s="269"/>
      <c r="BG1430" s="269"/>
      <c r="BH1430" s="269"/>
      <c r="BI1430" s="269"/>
      <c r="BJ1430" s="269"/>
      <c r="BK1430" s="269"/>
      <c r="BL1430" s="269"/>
      <c r="BM1430" s="269"/>
      <c r="BN1430" s="269"/>
      <c r="BO1430" s="269"/>
      <c r="BP1430" s="269"/>
      <c r="BQ1430" s="269"/>
      <c r="BR1430" s="269"/>
      <c r="BS1430" s="269"/>
      <c r="BT1430" s="269"/>
      <c r="BU1430" s="269"/>
      <c r="BV1430" s="269"/>
      <c r="BW1430" s="269"/>
      <c r="BX1430" s="269"/>
      <c r="BY1430" s="269"/>
      <c r="BZ1430" s="269"/>
      <c r="CA1430" s="269"/>
      <c r="CB1430" s="269"/>
      <c r="CC1430" s="269"/>
      <c r="CD1430" s="269"/>
      <c r="CE1430" s="269"/>
      <c r="CF1430" s="269"/>
      <c r="CG1430" s="269"/>
      <c r="CH1430" s="269"/>
      <c r="CI1430" s="269"/>
      <c r="CJ1430" s="269"/>
      <c r="CK1430" s="269"/>
      <c r="CL1430" s="269"/>
      <c r="CM1430" s="269"/>
      <c r="CN1430" s="269"/>
      <c r="CO1430" s="269"/>
      <c r="CP1430" s="269"/>
      <c r="CQ1430" s="269"/>
      <c r="CR1430" s="269"/>
      <c r="CS1430" s="269"/>
      <c r="CT1430" s="269"/>
      <c r="CU1430" s="269"/>
      <c r="CV1430" s="269"/>
      <c r="CW1430" s="269"/>
      <c r="CX1430" s="269"/>
      <c r="CY1430" s="269"/>
      <c r="CZ1430" s="269"/>
      <c r="DA1430" s="269"/>
      <c r="DB1430" s="269"/>
      <c r="DC1430" s="269"/>
      <c r="DD1430" s="269"/>
      <c r="DE1430" s="269"/>
      <c r="DF1430" s="269"/>
      <c r="DG1430" s="269"/>
      <c r="DH1430" s="269"/>
      <c r="DI1430" s="269"/>
      <c r="DJ1430" s="269"/>
      <c r="DK1430" s="269"/>
      <c r="DL1430" s="269"/>
      <c r="DM1430" s="269"/>
      <c r="DN1430" s="269"/>
      <c r="DO1430" s="269"/>
      <c r="DP1430" s="269"/>
      <c r="DQ1430" s="269"/>
      <c r="DR1430" s="269"/>
      <c r="DS1430" s="269"/>
      <c r="DT1430" s="269"/>
      <c r="DU1430" s="269"/>
      <c r="DV1430" s="269"/>
      <c r="DW1430" s="269"/>
      <c r="DX1430" s="269"/>
      <c r="DY1430" s="269"/>
      <c r="DZ1430" s="269"/>
      <c r="EA1430" s="269"/>
      <c r="EB1430" s="269"/>
      <c r="EC1430" s="269"/>
      <c r="ED1430" s="269"/>
      <c r="EE1430" s="269"/>
      <c r="EF1430" s="269"/>
      <c r="EG1430" s="269"/>
      <c r="EH1430" s="269"/>
      <c r="EI1430" s="269"/>
      <c r="EJ1430" s="269"/>
      <c r="EK1430" s="269"/>
      <c r="EL1430" s="269"/>
      <c r="EM1430" s="269"/>
      <c r="EN1430" s="269"/>
      <c r="EO1430" s="269"/>
      <c r="EP1430" s="269"/>
      <c r="EQ1430" s="269"/>
      <c r="ER1430" s="269"/>
      <c r="ES1430" s="269"/>
      <c r="ET1430" s="269"/>
      <c r="EU1430" s="269"/>
      <c r="EV1430" s="269"/>
      <c r="EW1430" s="269"/>
      <c r="EX1430" s="269"/>
      <c r="EY1430" s="269"/>
      <c r="EZ1430" s="269"/>
      <c r="FA1430" s="269"/>
      <c r="FB1430" s="269"/>
      <c r="FC1430" s="269"/>
      <c r="FD1430" s="269"/>
      <c r="FE1430" s="269"/>
      <c r="FF1430" s="269"/>
      <c r="FG1430" s="269"/>
      <c r="FH1430" s="269"/>
      <c r="FI1430" s="269"/>
      <c r="FJ1430" s="269"/>
      <c r="FK1430" s="269"/>
      <c r="FL1430" s="269"/>
      <c r="FM1430" s="269"/>
      <c r="FN1430" s="269"/>
      <c r="FO1430" s="269"/>
      <c r="FP1430" s="269"/>
      <c r="FQ1430" s="269"/>
      <c r="FR1430" s="269"/>
      <c r="FS1430" s="269"/>
      <c r="FT1430" s="269"/>
      <c r="FU1430" s="269"/>
      <c r="FV1430" s="269"/>
      <c r="FW1430" s="269"/>
      <c r="FX1430" s="269"/>
      <c r="FY1430" s="269"/>
      <c r="FZ1430" s="269"/>
      <c r="GA1430" s="269"/>
      <c r="GB1430" s="269"/>
      <c r="GC1430" s="269"/>
      <c r="GD1430" s="269"/>
      <c r="GE1430" s="269"/>
      <c r="GF1430" s="269"/>
      <c r="GG1430" s="269"/>
      <c r="GH1430" s="269"/>
      <c r="GI1430" s="269"/>
      <c r="GJ1430" s="269"/>
      <c r="GK1430" s="269"/>
      <c r="GL1430" s="269"/>
      <c r="GM1430" s="269"/>
      <c r="GN1430" s="269"/>
      <c r="GO1430" s="269"/>
      <c r="GP1430" s="269"/>
      <c r="GQ1430" s="269"/>
      <c r="GR1430" s="269"/>
      <c r="GS1430" s="269"/>
      <c r="GT1430" s="269"/>
      <c r="GU1430" s="269"/>
      <c r="GV1430" s="269"/>
      <c r="GW1430" s="269"/>
      <c r="GX1430" s="269"/>
      <c r="GY1430" s="269"/>
      <c r="GZ1430" s="269"/>
      <c r="HA1430" s="269"/>
      <c r="HB1430" s="269"/>
      <c r="HC1430" s="269"/>
      <c r="HD1430" s="269"/>
      <c r="HE1430" s="269"/>
      <c r="HF1430" s="269"/>
      <c r="HG1430" s="269"/>
      <c r="HH1430" s="269"/>
      <c r="HI1430" s="269"/>
      <c r="HJ1430" s="269"/>
      <c r="HK1430" s="269"/>
      <c r="HL1430" s="269"/>
      <c r="HM1430" s="269"/>
      <c r="HN1430" s="269"/>
      <c r="HO1430" s="269"/>
      <c r="HP1430" s="269"/>
      <c r="HQ1430" s="269"/>
      <c r="HR1430" s="269"/>
      <c r="HS1430" s="269"/>
      <c r="HT1430" s="269"/>
      <c r="HU1430" s="269"/>
      <c r="HV1430" s="269"/>
      <c r="HW1430" s="269"/>
      <c r="HX1430" s="269"/>
      <c r="HY1430" s="269"/>
      <c r="HZ1430" s="269"/>
      <c r="IA1430" s="269"/>
      <c r="IB1430" s="269"/>
      <c r="IC1430" s="269"/>
      <c r="ID1430" s="269"/>
      <c r="IE1430" s="269"/>
      <c r="IF1430" s="269"/>
      <c r="IG1430" s="269"/>
      <c r="IH1430" s="269"/>
      <c r="II1430" s="269"/>
      <c r="IJ1430" s="269"/>
      <c r="IK1430" s="269"/>
      <c r="IL1430" s="269"/>
      <c r="IM1430" s="269"/>
      <c r="IN1430" s="269"/>
      <c r="IO1430" s="269"/>
      <c r="IP1430" s="269"/>
      <c r="IQ1430" s="269"/>
      <c r="IR1430" s="269"/>
      <c r="IS1430" s="269"/>
      <c r="IT1430" s="269"/>
      <c r="IU1430" s="269"/>
      <c r="IV1430" s="269"/>
    </row>
    <row r="1431" spans="1:256" s="267" customFormat="1" ht="12.75">
      <c r="A1431" s="263"/>
      <c r="B1431" s="264">
        <v>105500</v>
      </c>
      <c r="C1431" s="263" t="s">
        <v>217</v>
      </c>
      <c r="D1431" s="263" t="s">
        <v>205</v>
      </c>
      <c r="E1431" s="263"/>
      <c r="F1431" s="265"/>
      <c r="G1431" s="265"/>
      <c r="H1431" s="264">
        <v>-139745</v>
      </c>
      <c r="I1431" s="266">
        <v>211</v>
      </c>
      <c r="K1431" s="268">
        <v>500</v>
      </c>
      <c r="L1431" s="269"/>
      <c r="M1431" s="268">
        <v>500</v>
      </c>
      <c r="N1431" s="269"/>
      <c r="O1431" s="269"/>
      <c r="P1431" s="269"/>
      <c r="Q1431" s="269"/>
      <c r="R1431" s="269"/>
      <c r="S1431" s="269"/>
      <c r="T1431" s="269"/>
      <c r="U1431" s="269"/>
      <c r="V1431" s="269"/>
      <c r="W1431" s="269"/>
      <c r="X1431" s="269"/>
      <c r="Y1431" s="269"/>
      <c r="Z1431" s="269"/>
      <c r="AA1431" s="269"/>
      <c r="AB1431" s="269"/>
      <c r="AC1431" s="269"/>
      <c r="AD1431" s="269"/>
      <c r="AE1431" s="269"/>
      <c r="AF1431" s="269"/>
      <c r="AG1431" s="269"/>
      <c r="AH1431" s="269"/>
      <c r="AI1431" s="269"/>
      <c r="AJ1431" s="269"/>
      <c r="AK1431" s="269"/>
      <c r="AL1431" s="269"/>
      <c r="AM1431" s="269"/>
      <c r="AN1431" s="269"/>
      <c r="AO1431" s="269"/>
      <c r="AP1431" s="269"/>
      <c r="AQ1431" s="269"/>
      <c r="AR1431" s="269"/>
      <c r="AS1431" s="269"/>
      <c r="AT1431" s="269"/>
      <c r="AU1431" s="269"/>
      <c r="AV1431" s="269"/>
      <c r="AW1431" s="269"/>
      <c r="AX1431" s="269"/>
      <c r="AY1431" s="269"/>
      <c r="AZ1431" s="269"/>
      <c r="BA1431" s="269"/>
      <c r="BB1431" s="269"/>
      <c r="BC1431" s="269"/>
      <c r="BD1431" s="269"/>
      <c r="BE1431" s="269"/>
      <c r="BF1431" s="269"/>
      <c r="BG1431" s="269"/>
      <c r="BH1431" s="269"/>
      <c r="BI1431" s="269"/>
      <c r="BJ1431" s="269"/>
      <c r="BK1431" s="269"/>
      <c r="BL1431" s="269"/>
      <c r="BM1431" s="269"/>
      <c r="BN1431" s="269"/>
      <c r="BO1431" s="269"/>
      <c r="BP1431" s="269"/>
      <c r="BQ1431" s="269"/>
      <c r="BR1431" s="269"/>
      <c r="BS1431" s="269"/>
      <c r="BT1431" s="269"/>
      <c r="BU1431" s="269"/>
      <c r="BV1431" s="269"/>
      <c r="BW1431" s="269"/>
      <c r="BX1431" s="269"/>
      <c r="BY1431" s="269"/>
      <c r="BZ1431" s="269"/>
      <c r="CA1431" s="269"/>
      <c r="CB1431" s="269"/>
      <c r="CC1431" s="269"/>
      <c r="CD1431" s="269"/>
      <c r="CE1431" s="269"/>
      <c r="CF1431" s="269"/>
      <c r="CG1431" s="269"/>
      <c r="CH1431" s="269"/>
      <c r="CI1431" s="269"/>
      <c r="CJ1431" s="269"/>
      <c r="CK1431" s="269"/>
      <c r="CL1431" s="269"/>
      <c r="CM1431" s="269"/>
      <c r="CN1431" s="269"/>
      <c r="CO1431" s="269"/>
      <c r="CP1431" s="269"/>
      <c r="CQ1431" s="269"/>
      <c r="CR1431" s="269"/>
      <c r="CS1431" s="269"/>
      <c r="CT1431" s="269"/>
      <c r="CU1431" s="269"/>
      <c r="CV1431" s="269"/>
      <c r="CW1431" s="269"/>
      <c r="CX1431" s="269"/>
      <c r="CY1431" s="269"/>
      <c r="CZ1431" s="269"/>
      <c r="DA1431" s="269"/>
      <c r="DB1431" s="269"/>
      <c r="DC1431" s="269"/>
      <c r="DD1431" s="269"/>
      <c r="DE1431" s="269"/>
      <c r="DF1431" s="269"/>
      <c r="DG1431" s="269"/>
      <c r="DH1431" s="269"/>
      <c r="DI1431" s="269"/>
      <c r="DJ1431" s="269"/>
      <c r="DK1431" s="269"/>
      <c r="DL1431" s="269"/>
      <c r="DM1431" s="269"/>
      <c r="DN1431" s="269"/>
      <c r="DO1431" s="269"/>
      <c r="DP1431" s="269"/>
      <c r="DQ1431" s="269"/>
      <c r="DR1431" s="269"/>
      <c r="DS1431" s="269"/>
      <c r="DT1431" s="269"/>
      <c r="DU1431" s="269"/>
      <c r="DV1431" s="269"/>
      <c r="DW1431" s="269"/>
      <c r="DX1431" s="269"/>
      <c r="DY1431" s="269"/>
      <c r="DZ1431" s="269"/>
      <c r="EA1431" s="269"/>
      <c r="EB1431" s="269"/>
      <c r="EC1431" s="269"/>
      <c r="ED1431" s="269"/>
      <c r="EE1431" s="269"/>
      <c r="EF1431" s="269"/>
      <c r="EG1431" s="269"/>
      <c r="EH1431" s="269"/>
      <c r="EI1431" s="269"/>
      <c r="EJ1431" s="269"/>
      <c r="EK1431" s="269"/>
      <c r="EL1431" s="269"/>
      <c r="EM1431" s="269"/>
      <c r="EN1431" s="269"/>
      <c r="EO1431" s="269"/>
      <c r="EP1431" s="269"/>
      <c r="EQ1431" s="269"/>
      <c r="ER1431" s="269"/>
      <c r="ES1431" s="269"/>
      <c r="ET1431" s="269"/>
      <c r="EU1431" s="269"/>
      <c r="EV1431" s="269"/>
      <c r="EW1431" s="269"/>
      <c r="EX1431" s="269"/>
      <c r="EY1431" s="269"/>
      <c r="EZ1431" s="269"/>
      <c r="FA1431" s="269"/>
      <c r="FB1431" s="269"/>
      <c r="FC1431" s="269"/>
      <c r="FD1431" s="269"/>
      <c r="FE1431" s="269"/>
      <c r="FF1431" s="269"/>
      <c r="FG1431" s="269"/>
      <c r="FH1431" s="269"/>
      <c r="FI1431" s="269"/>
      <c r="FJ1431" s="269"/>
      <c r="FK1431" s="269"/>
      <c r="FL1431" s="269"/>
      <c r="FM1431" s="269"/>
      <c r="FN1431" s="269"/>
      <c r="FO1431" s="269"/>
      <c r="FP1431" s="269"/>
      <c r="FQ1431" s="269"/>
      <c r="FR1431" s="269"/>
      <c r="FS1431" s="269"/>
      <c r="FT1431" s="269"/>
      <c r="FU1431" s="269"/>
      <c r="FV1431" s="269"/>
      <c r="FW1431" s="269"/>
      <c r="FX1431" s="269"/>
      <c r="FY1431" s="269"/>
      <c r="FZ1431" s="269"/>
      <c r="GA1431" s="269"/>
      <c r="GB1431" s="269"/>
      <c r="GC1431" s="269"/>
      <c r="GD1431" s="269"/>
      <c r="GE1431" s="269"/>
      <c r="GF1431" s="269"/>
      <c r="GG1431" s="269"/>
      <c r="GH1431" s="269"/>
      <c r="GI1431" s="269"/>
      <c r="GJ1431" s="269"/>
      <c r="GK1431" s="269"/>
      <c r="GL1431" s="269"/>
      <c r="GM1431" s="269"/>
      <c r="GN1431" s="269"/>
      <c r="GO1431" s="269"/>
      <c r="GP1431" s="269"/>
      <c r="GQ1431" s="269"/>
      <c r="GR1431" s="269"/>
      <c r="GS1431" s="269"/>
      <c r="GT1431" s="269"/>
      <c r="GU1431" s="269"/>
      <c r="GV1431" s="269"/>
      <c r="GW1431" s="269"/>
      <c r="GX1431" s="269"/>
      <c r="GY1431" s="269"/>
      <c r="GZ1431" s="269"/>
      <c r="HA1431" s="269"/>
      <c r="HB1431" s="269"/>
      <c r="HC1431" s="269"/>
      <c r="HD1431" s="269"/>
      <c r="HE1431" s="269"/>
      <c r="HF1431" s="269"/>
      <c r="HG1431" s="269"/>
      <c r="HH1431" s="269"/>
      <c r="HI1431" s="269"/>
      <c r="HJ1431" s="269"/>
      <c r="HK1431" s="269"/>
      <c r="HL1431" s="269"/>
      <c r="HM1431" s="269"/>
      <c r="HN1431" s="269"/>
      <c r="HO1431" s="269"/>
      <c r="HP1431" s="269"/>
      <c r="HQ1431" s="269"/>
      <c r="HR1431" s="269"/>
      <c r="HS1431" s="269"/>
      <c r="HT1431" s="269"/>
      <c r="HU1431" s="269"/>
      <c r="HV1431" s="269"/>
      <c r="HW1431" s="269"/>
      <c r="HX1431" s="269"/>
      <c r="HY1431" s="269"/>
      <c r="HZ1431" s="269"/>
      <c r="IA1431" s="269"/>
      <c r="IB1431" s="269"/>
      <c r="IC1431" s="269"/>
      <c r="ID1431" s="269"/>
      <c r="IE1431" s="269"/>
      <c r="IF1431" s="269"/>
      <c r="IG1431" s="269"/>
      <c r="IH1431" s="269"/>
      <c r="II1431" s="269"/>
      <c r="IJ1431" s="269"/>
      <c r="IK1431" s="269"/>
      <c r="IL1431" s="269"/>
      <c r="IM1431" s="269"/>
      <c r="IN1431" s="269"/>
      <c r="IO1431" s="269"/>
      <c r="IP1431" s="269"/>
      <c r="IQ1431" s="269"/>
      <c r="IR1431" s="269"/>
      <c r="IS1431" s="269"/>
      <c r="IT1431" s="269"/>
      <c r="IU1431" s="269"/>
      <c r="IV1431" s="269"/>
    </row>
    <row r="1432" spans="1:256" s="267" customFormat="1" ht="12.75">
      <c r="A1432" s="263"/>
      <c r="B1432" s="264">
        <v>0</v>
      </c>
      <c r="C1432" s="263" t="s">
        <v>217</v>
      </c>
      <c r="D1432" s="263" t="s">
        <v>206</v>
      </c>
      <c r="E1432" s="263"/>
      <c r="F1432" s="265"/>
      <c r="G1432" s="265"/>
      <c r="H1432" s="264">
        <v>-34245</v>
      </c>
      <c r="I1432" s="266">
        <v>0</v>
      </c>
      <c r="K1432" s="268">
        <v>525</v>
      </c>
      <c r="L1432" s="269"/>
      <c r="M1432" s="268">
        <v>525</v>
      </c>
      <c r="N1432" s="269"/>
      <c r="O1432" s="269"/>
      <c r="P1432" s="269"/>
      <c r="Q1432" s="269"/>
      <c r="R1432" s="269"/>
      <c r="S1432" s="269"/>
      <c r="T1432" s="269"/>
      <c r="U1432" s="269"/>
      <c r="V1432" s="269"/>
      <c r="W1432" s="269"/>
      <c r="X1432" s="269"/>
      <c r="Y1432" s="269"/>
      <c r="Z1432" s="269"/>
      <c r="AA1432" s="269"/>
      <c r="AB1432" s="269"/>
      <c r="AC1432" s="269"/>
      <c r="AD1432" s="269"/>
      <c r="AE1432" s="269"/>
      <c r="AF1432" s="269"/>
      <c r="AG1432" s="269"/>
      <c r="AH1432" s="269"/>
      <c r="AI1432" s="269"/>
      <c r="AJ1432" s="269"/>
      <c r="AK1432" s="269"/>
      <c r="AL1432" s="269"/>
      <c r="AM1432" s="269"/>
      <c r="AN1432" s="269"/>
      <c r="AO1432" s="269"/>
      <c r="AP1432" s="269"/>
      <c r="AQ1432" s="269"/>
      <c r="AR1432" s="269"/>
      <c r="AS1432" s="269"/>
      <c r="AT1432" s="269"/>
      <c r="AU1432" s="269"/>
      <c r="AV1432" s="269"/>
      <c r="AW1432" s="269"/>
      <c r="AX1432" s="269"/>
      <c r="AY1432" s="269"/>
      <c r="AZ1432" s="269"/>
      <c r="BA1432" s="269"/>
      <c r="BB1432" s="269"/>
      <c r="BC1432" s="269"/>
      <c r="BD1432" s="269"/>
      <c r="BE1432" s="269"/>
      <c r="BF1432" s="269"/>
      <c r="BG1432" s="269"/>
      <c r="BH1432" s="269"/>
      <c r="BI1432" s="269"/>
      <c r="BJ1432" s="269"/>
      <c r="BK1432" s="269"/>
      <c r="BL1432" s="269"/>
      <c r="BM1432" s="269"/>
      <c r="BN1432" s="269"/>
      <c r="BO1432" s="269"/>
      <c r="BP1432" s="269"/>
      <c r="BQ1432" s="269"/>
      <c r="BR1432" s="269"/>
      <c r="BS1432" s="269"/>
      <c r="BT1432" s="269"/>
      <c r="BU1432" s="269"/>
      <c r="BV1432" s="269"/>
      <c r="BW1432" s="269"/>
      <c r="BX1432" s="269"/>
      <c r="BY1432" s="269"/>
      <c r="BZ1432" s="269"/>
      <c r="CA1432" s="269"/>
      <c r="CB1432" s="269"/>
      <c r="CC1432" s="269"/>
      <c r="CD1432" s="269"/>
      <c r="CE1432" s="269"/>
      <c r="CF1432" s="269"/>
      <c r="CG1432" s="269"/>
      <c r="CH1432" s="269"/>
      <c r="CI1432" s="269"/>
      <c r="CJ1432" s="269"/>
      <c r="CK1432" s="269"/>
      <c r="CL1432" s="269"/>
      <c r="CM1432" s="269"/>
      <c r="CN1432" s="269"/>
      <c r="CO1432" s="269"/>
      <c r="CP1432" s="269"/>
      <c r="CQ1432" s="269"/>
      <c r="CR1432" s="269"/>
      <c r="CS1432" s="269"/>
      <c r="CT1432" s="269"/>
      <c r="CU1432" s="269"/>
      <c r="CV1432" s="269"/>
      <c r="CW1432" s="269"/>
      <c r="CX1432" s="269"/>
      <c r="CY1432" s="269"/>
      <c r="CZ1432" s="269"/>
      <c r="DA1432" s="269"/>
      <c r="DB1432" s="269"/>
      <c r="DC1432" s="269"/>
      <c r="DD1432" s="269"/>
      <c r="DE1432" s="269"/>
      <c r="DF1432" s="269"/>
      <c r="DG1432" s="269"/>
      <c r="DH1432" s="269"/>
      <c r="DI1432" s="269"/>
      <c r="DJ1432" s="269"/>
      <c r="DK1432" s="269"/>
      <c r="DL1432" s="269"/>
      <c r="DM1432" s="269"/>
      <c r="DN1432" s="269"/>
      <c r="DO1432" s="269"/>
      <c r="DP1432" s="269"/>
      <c r="DQ1432" s="269"/>
      <c r="DR1432" s="269"/>
      <c r="DS1432" s="269"/>
      <c r="DT1432" s="269"/>
      <c r="DU1432" s="269"/>
      <c r="DV1432" s="269"/>
      <c r="DW1432" s="269"/>
      <c r="DX1432" s="269"/>
      <c r="DY1432" s="269"/>
      <c r="DZ1432" s="269"/>
      <c r="EA1432" s="269"/>
      <c r="EB1432" s="269"/>
      <c r="EC1432" s="269"/>
      <c r="ED1432" s="269"/>
      <c r="EE1432" s="269"/>
      <c r="EF1432" s="269"/>
      <c r="EG1432" s="269"/>
      <c r="EH1432" s="269"/>
      <c r="EI1432" s="269"/>
      <c r="EJ1432" s="269"/>
      <c r="EK1432" s="269"/>
      <c r="EL1432" s="269"/>
      <c r="EM1432" s="269"/>
      <c r="EN1432" s="269"/>
      <c r="EO1432" s="269"/>
      <c r="EP1432" s="269"/>
      <c r="EQ1432" s="269"/>
      <c r="ER1432" s="269"/>
      <c r="ES1432" s="269"/>
      <c r="ET1432" s="269"/>
      <c r="EU1432" s="269"/>
      <c r="EV1432" s="269"/>
      <c r="EW1432" s="269"/>
      <c r="EX1432" s="269"/>
      <c r="EY1432" s="269"/>
      <c r="EZ1432" s="269"/>
      <c r="FA1432" s="269"/>
      <c r="FB1432" s="269"/>
      <c r="FC1432" s="269"/>
      <c r="FD1432" s="269"/>
      <c r="FE1432" s="269"/>
      <c r="FF1432" s="269"/>
      <c r="FG1432" s="269"/>
      <c r="FH1432" s="269"/>
      <c r="FI1432" s="269"/>
      <c r="FJ1432" s="269"/>
      <c r="FK1432" s="269"/>
      <c r="FL1432" s="269"/>
      <c r="FM1432" s="269"/>
      <c r="FN1432" s="269"/>
      <c r="FO1432" s="269"/>
      <c r="FP1432" s="269"/>
      <c r="FQ1432" s="269"/>
      <c r="FR1432" s="269"/>
      <c r="FS1432" s="269"/>
      <c r="FT1432" s="269"/>
      <c r="FU1432" s="269"/>
      <c r="FV1432" s="269"/>
      <c r="FW1432" s="269"/>
      <c r="FX1432" s="269"/>
      <c r="FY1432" s="269"/>
      <c r="FZ1432" s="269"/>
      <c r="GA1432" s="269"/>
      <c r="GB1432" s="269"/>
      <c r="GC1432" s="269"/>
      <c r="GD1432" s="269"/>
      <c r="GE1432" s="269"/>
      <c r="GF1432" s="269"/>
      <c r="GG1432" s="269"/>
      <c r="GH1432" s="269"/>
      <c r="GI1432" s="269"/>
      <c r="GJ1432" s="269"/>
      <c r="GK1432" s="269"/>
      <c r="GL1432" s="269"/>
      <c r="GM1432" s="269"/>
      <c r="GN1432" s="269"/>
      <c r="GO1432" s="269"/>
      <c r="GP1432" s="269"/>
      <c r="GQ1432" s="269"/>
      <c r="GR1432" s="269"/>
      <c r="GS1432" s="269"/>
      <c r="GT1432" s="269"/>
      <c r="GU1432" s="269"/>
      <c r="GV1432" s="269"/>
      <c r="GW1432" s="269"/>
      <c r="GX1432" s="269"/>
      <c r="GY1432" s="269"/>
      <c r="GZ1432" s="269"/>
      <c r="HA1432" s="269"/>
      <c r="HB1432" s="269"/>
      <c r="HC1432" s="269"/>
      <c r="HD1432" s="269"/>
      <c r="HE1432" s="269"/>
      <c r="HF1432" s="269"/>
      <c r="HG1432" s="269"/>
      <c r="HH1432" s="269"/>
      <c r="HI1432" s="269"/>
      <c r="HJ1432" s="269"/>
      <c r="HK1432" s="269"/>
      <c r="HL1432" s="269"/>
      <c r="HM1432" s="269"/>
      <c r="HN1432" s="269"/>
      <c r="HO1432" s="269"/>
      <c r="HP1432" s="269"/>
      <c r="HQ1432" s="269"/>
      <c r="HR1432" s="269"/>
      <c r="HS1432" s="269"/>
      <c r="HT1432" s="269"/>
      <c r="HU1432" s="269"/>
      <c r="HV1432" s="269"/>
      <c r="HW1432" s="269"/>
      <c r="HX1432" s="269"/>
      <c r="HY1432" s="269"/>
      <c r="HZ1432" s="269"/>
      <c r="IA1432" s="269"/>
      <c r="IB1432" s="269"/>
      <c r="IC1432" s="269"/>
      <c r="ID1432" s="269"/>
      <c r="IE1432" s="269"/>
      <c r="IF1432" s="269"/>
      <c r="IG1432" s="269"/>
      <c r="IH1432" s="269"/>
      <c r="II1432" s="269"/>
      <c r="IJ1432" s="269"/>
      <c r="IK1432" s="269"/>
      <c r="IL1432" s="269"/>
      <c r="IM1432" s="269"/>
      <c r="IN1432" s="269"/>
      <c r="IO1432" s="269"/>
      <c r="IP1432" s="269"/>
      <c r="IQ1432" s="269"/>
      <c r="IR1432" s="269"/>
      <c r="IS1432" s="269"/>
      <c r="IT1432" s="269"/>
      <c r="IU1432" s="269"/>
      <c r="IV1432" s="269"/>
    </row>
    <row r="1433" spans="1:256" s="267" customFormat="1" ht="12.75">
      <c r="A1433" s="263"/>
      <c r="B1433" s="264">
        <v>-3007693</v>
      </c>
      <c r="C1433" s="263" t="s">
        <v>217</v>
      </c>
      <c r="D1433" s="263" t="s">
        <v>219</v>
      </c>
      <c r="E1433" s="263"/>
      <c r="F1433" s="265"/>
      <c r="G1433" s="265"/>
      <c r="H1433" s="264">
        <v>2867948</v>
      </c>
      <c r="I1433" s="266">
        <v>-5728.939047619047</v>
      </c>
      <c r="K1433" s="268">
        <v>525</v>
      </c>
      <c r="L1433" s="269"/>
      <c r="M1433" s="268">
        <v>525</v>
      </c>
      <c r="N1433" s="269"/>
      <c r="O1433" s="269"/>
      <c r="P1433" s="269"/>
      <c r="Q1433" s="269"/>
      <c r="R1433" s="269"/>
      <c r="S1433" s="269"/>
      <c r="T1433" s="269"/>
      <c r="U1433" s="269"/>
      <c r="V1433" s="269"/>
      <c r="W1433" s="269"/>
      <c r="X1433" s="269"/>
      <c r="Y1433" s="269"/>
      <c r="Z1433" s="269"/>
      <c r="AA1433" s="269"/>
      <c r="AB1433" s="269"/>
      <c r="AC1433" s="269"/>
      <c r="AD1433" s="269"/>
      <c r="AE1433" s="269"/>
      <c r="AF1433" s="269"/>
      <c r="AG1433" s="269"/>
      <c r="AH1433" s="269"/>
      <c r="AI1433" s="269"/>
      <c r="AJ1433" s="269"/>
      <c r="AK1433" s="269"/>
      <c r="AL1433" s="269"/>
      <c r="AM1433" s="269"/>
      <c r="AN1433" s="269"/>
      <c r="AO1433" s="269"/>
      <c r="AP1433" s="269"/>
      <c r="AQ1433" s="269"/>
      <c r="AR1433" s="269"/>
      <c r="AS1433" s="269"/>
      <c r="AT1433" s="269"/>
      <c r="AU1433" s="269"/>
      <c r="AV1433" s="269"/>
      <c r="AW1433" s="269"/>
      <c r="AX1433" s="269"/>
      <c r="AY1433" s="269"/>
      <c r="AZ1433" s="269"/>
      <c r="BA1433" s="269"/>
      <c r="BB1433" s="269"/>
      <c r="BC1433" s="269"/>
      <c r="BD1433" s="269"/>
      <c r="BE1433" s="269"/>
      <c r="BF1433" s="269"/>
      <c r="BG1433" s="269"/>
      <c r="BH1433" s="269"/>
      <c r="BI1433" s="269"/>
      <c r="BJ1433" s="269"/>
      <c r="BK1433" s="269"/>
      <c r="BL1433" s="269"/>
      <c r="BM1433" s="269"/>
      <c r="BN1433" s="269"/>
      <c r="BO1433" s="269"/>
      <c r="BP1433" s="269"/>
      <c r="BQ1433" s="269"/>
      <c r="BR1433" s="269"/>
      <c r="BS1433" s="269"/>
      <c r="BT1433" s="269"/>
      <c r="BU1433" s="269"/>
      <c r="BV1433" s="269"/>
      <c r="BW1433" s="269"/>
      <c r="BX1433" s="269"/>
      <c r="BY1433" s="269"/>
      <c r="BZ1433" s="269"/>
      <c r="CA1433" s="269"/>
      <c r="CB1433" s="269"/>
      <c r="CC1433" s="269"/>
      <c r="CD1433" s="269"/>
      <c r="CE1433" s="269"/>
      <c r="CF1433" s="269"/>
      <c r="CG1433" s="269"/>
      <c r="CH1433" s="269"/>
      <c r="CI1433" s="269"/>
      <c r="CJ1433" s="269"/>
      <c r="CK1433" s="269"/>
      <c r="CL1433" s="269"/>
      <c r="CM1433" s="269"/>
      <c r="CN1433" s="269"/>
      <c r="CO1433" s="269"/>
      <c r="CP1433" s="269"/>
      <c r="CQ1433" s="269"/>
      <c r="CR1433" s="269"/>
      <c r="CS1433" s="269"/>
      <c r="CT1433" s="269"/>
      <c r="CU1433" s="269"/>
      <c r="CV1433" s="269"/>
      <c r="CW1433" s="269"/>
      <c r="CX1433" s="269"/>
      <c r="CY1433" s="269"/>
      <c r="CZ1433" s="269"/>
      <c r="DA1433" s="269"/>
      <c r="DB1433" s="269"/>
      <c r="DC1433" s="269"/>
      <c r="DD1433" s="269"/>
      <c r="DE1433" s="269"/>
      <c r="DF1433" s="269"/>
      <c r="DG1433" s="269"/>
      <c r="DH1433" s="269"/>
      <c r="DI1433" s="269"/>
      <c r="DJ1433" s="269"/>
      <c r="DK1433" s="269"/>
      <c r="DL1433" s="269"/>
      <c r="DM1433" s="269"/>
      <c r="DN1433" s="269"/>
      <c r="DO1433" s="269"/>
      <c r="DP1433" s="269"/>
      <c r="DQ1433" s="269"/>
      <c r="DR1433" s="269"/>
      <c r="DS1433" s="269"/>
      <c r="DT1433" s="269"/>
      <c r="DU1433" s="269"/>
      <c r="DV1433" s="269"/>
      <c r="DW1433" s="269"/>
      <c r="DX1433" s="269"/>
      <c r="DY1433" s="269"/>
      <c r="DZ1433" s="269"/>
      <c r="EA1433" s="269"/>
      <c r="EB1433" s="269"/>
      <c r="EC1433" s="269"/>
      <c r="ED1433" s="269"/>
      <c r="EE1433" s="269"/>
      <c r="EF1433" s="269"/>
      <c r="EG1433" s="269"/>
      <c r="EH1433" s="269"/>
      <c r="EI1433" s="269"/>
      <c r="EJ1433" s="269"/>
      <c r="EK1433" s="269"/>
      <c r="EL1433" s="269"/>
      <c r="EM1433" s="269"/>
      <c r="EN1433" s="269"/>
      <c r="EO1433" s="269"/>
      <c r="EP1433" s="269"/>
      <c r="EQ1433" s="269"/>
      <c r="ER1433" s="269"/>
      <c r="ES1433" s="269"/>
      <c r="ET1433" s="269"/>
      <c r="EU1433" s="269"/>
      <c r="EV1433" s="269"/>
      <c r="EW1433" s="269"/>
      <c r="EX1433" s="269"/>
      <c r="EY1433" s="269"/>
      <c r="EZ1433" s="269"/>
      <c r="FA1433" s="269"/>
      <c r="FB1433" s="269"/>
      <c r="FC1433" s="269"/>
      <c r="FD1433" s="269"/>
      <c r="FE1433" s="269"/>
      <c r="FF1433" s="269"/>
      <c r="FG1433" s="269"/>
      <c r="FH1433" s="269"/>
      <c r="FI1433" s="269"/>
      <c r="FJ1433" s="269"/>
      <c r="FK1433" s="269"/>
      <c r="FL1433" s="269"/>
      <c r="FM1433" s="269"/>
      <c r="FN1433" s="269"/>
      <c r="FO1433" s="269"/>
      <c r="FP1433" s="269"/>
      <c r="FQ1433" s="269"/>
      <c r="FR1433" s="269"/>
      <c r="FS1433" s="269"/>
      <c r="FT1433" s="269"/>
      <c r="FU1433" s="269"/>
      <c r="FV1433" s="269"/>
      <c r="FW1433" s="269"/>
      <c r="FX1433" s="269"/>
      <c r="FY1433" s="269"/>
      <c r="FZ1433" s="269"/>
      <c r="GA1433" s="269"/>
      <c r="GB1433" s="269"/>
      <c r="GC1433" s="269"/>
      <c r="GD1433" s="269"/>
      <c r="GE1433" s="269"/>
      <c r="GF1433" s="269"/>
      <c r="GG1433" s="269"/>
      <c r="GH1433" s="269"/>
      <c r="GI1433" s="269"/>
      <c r="GJ1433" s="269"/>
      <c r="GK1433" s="269"/>
      <c r="GL1433" s="269"/>
      <c r="GM1433" s="269"/>
      <c r="GN1433" s="269"/>
      <c r="GO1433" s="269"/>
      <c r="GP1433" s="269"/>
      <c r="GQ1433" s="269"/>
      <c r="GR1433" s="269"/>
      <c r="GS1433" s="269"/>
      <c r="GT1433" s="269"/>
      <c r="GU1433" s="269"/>
      <c r="GV1433" s="269"/>
      <c r="GW1433" s="269"/>
      <c r="GX1433" s="269"/>
      <c r="GY1433" s="269"/>
      <c r="GZ1433" s="269"/>
      <c r="HA1433" s="269"/>
      <c r="HB1433" s="269"/>
      <c r="HC1433" s="269"/>
      <c r="HD1433" s="269"/>
      <c r="HE1433" s="269"/>
      <c r="HF1433" s="269"/>
      <c r="HG1433" s="269"/>
      <c r="HH1433" s="269"/>
      <c r="HI1433" s="269"/>
      <c r="HJ1433" s="269"/>
      <c r="HK1433" s="269"/>
      <c r="HL1433" s="269"/>
      <c r="HM1433" s="269"/>
      <c r="HN1433" s="269"/>
      <c r="HO1433" s="269"/>
      <c r="HP1433" s="269"/>
      <c r="HQ1433" s="269"/>
      <c r="HR1433" s="269"/>
      <c r="HS1433" s="269"/>
      <c r="HT1433" s="269"/>
      <c r="HU1433" s="269"/>
      <c r="HV1433" s="269"/>
      <c r="HW1433" s="269"/>
      <c r="HX1433" s="269"/>
      <c r="HY1433" s="269"/>
      <c r="HZ1433" s="269"/>
      <c r="IA1433" s="269"/>
      <c r="IB1433" s="269"/>
      <c r="IC1433" s="269"/>
      <c r="ID1433" s="269"/>
      <c r="IE1433" s="269"/>
      <c r="IF1433" s="269"/>
      <c r="IG1433" s="269"/>
      <c r="IH1433" s="269"/>
      <c r="II1433" s="269"/>
      <c r="IJ1433" s="269"/>
      <c r="IK1433" s="269"/>
      <c r="IL1433" s="269"/>
      <c r="IM1433" s="269"/>
      <c r="IN1433" s="269"/>
      <c r="IO1433" s="269"/>
      <c r="IP1433" s="269"/>
      <c r="IQ1433" s="269"/>
      <c r="IR1433" s="269"/>
      <c r="IS1433" s="269"/>
      <c r="IT1433" s="269"/>
      <c r="IU1433" s="269"/>
      <c r="IV1433" s="269"/>
    </row>
    <row r="1434" spans="1:256" s="267" customFormat="1" ht="12.75">
      <c r="A1434" s="263"/>
      <c r="B1434" s="264">
        <v>0</v>
      </c>
      <c r="C1434" s="263" t="s">
        <v>217</v>
      </c>
      <c r="D1434" s="263" t="s">
        <v>207</v>
      </c>
      <c r="E1434" s="263"/>
      <c r="F1434" s="265"/>
      <c r="G1434" s="265"/>
      <c r="H1434" s="264">
        <v>-34245</v>
      </c>
      <c r="I1434" s="266">
        <v>0</v>
      </c>
      <c r="K1434" s="268">
        <v>525</v>
      </c>
      <c r="L1434" s="269"/>
      <c r="M1434" s="268">
        <v>525</v>
      </c>
      <c r="N1434" s="269"/>
      <c r="O1434" s="269"/>
      <c r="P1434" s="269"/>
      <c r="Q1434" s="269"/>
      <c r="R1434" s="269"/>
      <c r="S1434" s="269"/>
      <c r="T1434" s="269"/>
      <c r="U1434" s="269"/>
      <c r="V1434" s="269"/>
      <c r="W1434" s="269"/>
      <c r="X1434" s="269"/>
      <c r="Y1434" s="269"/>
      <c r="Z1434" s="269"/>
      <c r="AA1434" s="269"/>
      <c r="AB1434" s="269"/>
      <c r="AC1434" s="269"/>
      <c r="AD1434" s="269"/>
      <c r="AE1434" s="269"/>
      <c r="AF1434" s="269"/>
      <c r="AG1434" s="269"/>
      <c r="AH1434" s="269"/>
      <c r="AI1434" s="269"/>
      <c r="AJ1434" s="269"/>
      <c r="AK1434" s="269"/>
      <c r="AL1434" s="269"/>
      <c r="AM1434" s="269"/>
      <c r="AN1434" s="269"/>
      <c r="AO1434" s="269"/>
      <c r="AP1434" s="269"/>
      <c r="AQ1434" s="269"/>
      <c r="AR1434" s="269"/>
      <c r="AS1434" s="269"/>
      <c r="AT1434" s="269"/>
      <c r="AU1434" s="269"/>
      <c r="AV1434" s="269"/>
      <c r="AW1434" s="269"/>
      <c r="AX1434" s="269"/>
      <c r="AY1434" s="269"/>
      <c r="AZ1434" s="269"/>
      <c r="BA1434" s="269"/>
      <c r="BB1434" s="269"/>
      <c r="BC1434" s="269"/>
      <c r="BD1434" s="269"/>
      <c r="BE1434" s="269"/>
      <c r="BF1434" s="269"/>
      <c r="BG1434" s="269"/>
      <c r="BH1434" s="269"/>
      <c r="BI1434" s="269"/>
      <c r="BJ1434" s="269"/>
      <c r="BK1434" s="269"/>
      <c r="BL1434" s="269"/>
      <c r="BM1434" s="269"/>
      <c r="BN1434" s="269"/>
      <c r="BO1434" s="269"/>
      <c r="BP1434" s="269"/>
      <c r="BQ1434" s="269"/>
      <c r="BR1434" s="269"/>
      <c r="BS1434" s="269"/>
      <c r="BT1434" s="269"/>
      <c r="BU1434" s="269"/>
      <c r="BV1434" s="269"/>
      <c r="BW1434" s="269"/>
      <c r="BX1434" s="269"/>
      <c r="BY1434" s="269"/>
      <c r="BZ1434" s="269"/>
      <c r="CA1434" s="269"/>
      <c r="CB1434" s="269"/>
      <c r="CC1434" s="269"/>
      <c r="CD1434" s="269"/>
      <c r="CE1434" s="269"/>
      <c r="CF1434" s="269"/>
      <c r="CG1434" s="269"/>
      <c r="CH1434" s="269"/>
      <c r="CI1434" s="269"/>
      <c r="CJ1434" s="269"/>
      <c r="CK1434" s="269"/>
      <c r="CL1434" s="269"/>
      <c r="CM1434" s="269"/>
      <c r="CN1434" s="269"/>
      <c r="CO1434" s="269"/>
      <c r="CP1434" s="269"/>
      <c r="CQ1434" s="269"/>
      <c r="CR1434" s="269"/>
      <c r="CS1434" s="269"/>
      <c r="CT1434" s="269"/>
      <c r="CU1434" s="269"/>
      <c r="CV1434" s="269"/>
      <c r="CW1434" s="269"/>
      <c r="CX1434" s="269"/>
      <c r="CY1434" s="269"/>
      <c r="CZ1434" s="269"/>
      <c r="DA1434" s="269"/>
      <c r="DB1434" s="269"/>
      <c r="DC1434" s="269"/>
      <c r="DD1434" s="269"/>
      <c r="DE1434" s="269"/>
      <c r="DF1434" s="269"/>
      <c r="DG1434" s="269"/>
      <c r="DH1434" s="269"/>
      <c r="DI1434" s="269"/>
      <c r="DJ1434" s="269"/>
      <c r="DK1434" s="269"/>
      <c r="DL1434" s="269"/>
      <c r="DM1434" s="269"/>
      <c r="DN1434" s="269"/>
      <c r="DO1434" s="269"/>
      <c r="DP1434" s="269"/>
      <c r="DQ1434" s="269"/>
      <c r="DR1434" s="269"/>
      <c r="DS1434" s="269"/>
      <c r="DT1434" s="269"/>
      <c r="DU1434" s="269"/>
      <c r="DV1434" s="269"/>
      <c r="DW1434" s="269"/>
      <c r="DX1434" s="269"/>
      <c r="DY1434" s="269"/>
      <c r="DZ1434" s="269"/>
      <c r="EA1434" s="269"/>
      <c r="EB1434" s="269"/>
      <c r="EC1434" s="269"/>
      <c r="ED1434" s="269"/>
      <c r="EE1434" s="269"/>
      <c r="EF1434" s="269"/>
      <c r="EG1434" s="269"/>
      <c r="EH1434" s="269"/>
      <c r="EI1434" s="269"/>
      <c r="EJ1434" s="269"/>
      <c r="EK1434" s="269"/>
      <c r="EL1434" s="269"/>
      <c r="EM1434" s="269"/>
      <c r="EN1434" s="269"/>
      <c r="EO1434" s="269"/>
      <c r="EP1434" s="269"/>
      <c r="EQ1434" s="269"/>
      <c r="ER1434" s="269"/>
      <c r="ES1434" s="269"/>
      <c r="ET1434" s="269"/>
      <c r="EU1434" s="269"/>
      <c r="EV1434" s="269"/>
      <c r="EW1434" s="269"/>
      <c r="EX1434" s="269"/>
      <c r="EY1434" s="269"/>
      <c r="EZ1434" s="269"/>
      <c r="FA1434" s="269"/>
      <c r="FB1434" s="269"/>
      <c r="FC1434" s="269"/>
      <c r="FD1434" s="269"/>
      <c r="FE1434" s="269"/>
      <c r="FF1434" s="269"/>
      <c r="FG1434" s="269"/>
      <c r="FH1434" s="269"/>
      <c r="FI1434" s="269"/>
      <c r="FJ1434" s="269"/>
      <c r="FK1434" s="269"/>
      <c r="FL1434" s="269"/>
      <c r="FM1434" s="269"/>
      <c r="FN1434" s="269"/>
      <c r="FO1434" s="269"/>
      <c r="FP1434" s="269"/>
      <c r="FQ1434" s="269"/>
      <c r="FR1434" s="269"/>
      <c r="FS1434" s="269"/>
      <c r="FT1434" s="269"/>
      <c r="FU1434" s="269"/>
      <c r="FV1434" s="269"/>
      <c r="FW1434" s="269"/>
      <c r="FX1434" s="269"/>
      <c r="FY1434" s="269"/>
      <c r="FZ1434" s="269"/>
      <c r="GA1434" s="269"/>
      <c r="GB1434" s="269"/>
      <c r="GC1434" s="269"/>
      <c r="GD1434" s="269"/>
      <c r="GE1434" s="269"/>
      <c r="GF1434" s="269"/>
      <c r="GG1434" s="269"/>
      <c r="GH1434" s="269"/>
      <c r="GI1434" s="269"/>
      <c r="GJ1434" s="269"/>
      <c r="GK1434" s="269"/>
      <c r="GL1434" s="269"/>
      <c r="GM1434" s="269"/>
      <c r="GN1434" s="269"/>
      <c r="GO1434" s="269"/>
      <c r="GP1434" s="269"/>
      <c r="GQ1434" s="269"/>
      <c r="GR1434" s="269"/>
      <c r="GS1434" s="269"/>
      <c r="GT1434" s="269"/>
      <c r="GU1434" s="269"/>
      <c r="GV1434" s="269"/>
      <c r="GW1434" s="269"/>
      <c r="GX1434" s="269"/>
      <c r="GY1434" s="269"/>
      <c r="GZ1434" s="269"/>
      <c r="HA1434" s="269"/>
      <c r="HB1434" s="269"/>
      <c r="HC1434" s="269"/>
      <c r="HD1434" s="269"/>
      <c r="HE1434" s="269"/>
      <c r="HF1434" s="269"/>
      <c r="HG1434" s="269"/>
      <c r="HH1434" s="269"/>
      <c r="HI1434" s="269"/>
      <c r="HJ1434" s="269"/>
      <c r="HK1434" s="269"/>
      <c r="HL1434" s="269"/>
      <c r="HM1434" s="269"/>
      <c r="HN1434" s="269"/>
      <c r="HO1434" s="269"/>
      <c r="HP1434" s="269"/>
      <c r="HQ1434" s="269"/>
      <c r="HR1434" s="269"/>
      <c r="HS1434" s="269"/>
      <c r="HT1434" s="269"/>
      <c r="HU1434" s="269"/>
      <c r="HV1434" s="269"/>
      <c r="HW1434" s="269"/>
      <c r="HX1434" s="269"/>
      <c r="HY1434" s="269"/>
      <c r="HZ1434" s="269"/>
      <c r="IA1434" s="269"/>
      <c r="IB1434" s="269"/>
      <c r="IC1434" s="269"/>
      <c r="ID1434" s="269"/>
      <c r="IE1434" s="269"/>
      <c r="IF1434" s="269"/>
      <c r="IG1434" s="269"/>
      <c r="IH1434" s="269"/>
      <c r="II1434" s="269"/>
      <c r="IJ1434" s="269"/>
      <c r="IK1434" s="269"/>
      <c r="IL1434" s="269"/>
      <c r="IM1434" s="269"/>
      <c r="IN1434" s="269"/>
      <c r="IO1434" s="269"/>
      <c r="IP1434" s="269"/>
      <c r="IQ1434" s="269"/>
      <c r="IR1434" s="269"/>
      <c r="IS1434" s="269"/>
      <c r="IT1434" s="269"/>
      <c r="IU1434" s="269"/>
      <c r="IV1434" s="269"/>
    </row>
    <row r="1435" spans="1:256" s="267" customFormat="1" ht="12.75">
      <c r="A1435" s="263"/>
      <c r="B1435" s="264">
        <v>-3091887</v>
      </c>
      <c r="C1435" s="263" t="s">
        <v>217</v>
      </c>
      <c r="D1435" s="263" t="s">
        <v>216</v>
      </c>
      <c r="E1435" s="263"/>
      <c r="F1435" s="265"/>
      <c r="G1435" s="265"/>
      <c r="H1435" s="264">
        <v>5959835</v>
      </c>
      <c r="I1435" s="266">
        <v>-5779.228037383177</v>
      </c>
      <c r="K1435" s="268">
        <v>535</v>
      </c>
      <c r="L1435" s="269"/>
      <c r="M1435" s="268">
        <v>535</v>
      </c>
      <c r="N1435" s="269"/>
      <c r="O1435" s="269"/>
      <c r="P1435" s="269"/>
      <c r="Q1435" s="269"/>
      <c r="R1435" s="269"/>
      <c r="S1435" s="269"/>
      <c r="T1435" s="269"/>
      <c r="U1435" s="269"/>
      <c r="V1435" s="269"/>
      <c r="W1435" s="269"/>
      <c r="X1435" s="269"/>
      <c r="Y1435" s="269"/>
      <c r="Z1435" s="269"/>
      <c r="AA1435" s="269"/>
      <c r="AB1435" s="269"/>
      <c r="AC1435" s="269"/>
      <c r="AD1435" s="269"/>
      <c r="AE1435" s="269"/>
      <c r="AF1435" s="269"/>
      <c r="AG1435" s="269"/>
      <c r="AH1435" s="269"/>
      <c r="AI1435" s="269"/>
      <c r="AJ1435" s="269"/>
      <c r="AK1435" s="269"/>
      <c r="AL1435" s="269"/>
      <c r="AM1435" s="269"/>
      <c r="AN1435" s="269"/>
      <c r="AO1435" s="269"/>
      <c r="AP1435" s="269"/>
      <c r="AQ1435" s="269"/>
      <c r="AR1435" s="269"/>
      <c r="AS1435" s="269"/>
      <c r="AT1435" s="269"/>
      <c r="AU1435" s="269"/>
      <c r="AV1435" s="269"/>
      <c r="AW1435" s="269"/>
      <c r="AX1435" s="269"/>
      <c r="AY1435" s="269"/>
      <c r="AZ1435" s="269"/>
      <c r="BA1435" s="269"/>
      <c r="BB1435" s="269"/>
      <c r="BC1435" s="269"/>
      <c r="BD1435" s="269"/>
      <c r="BE1435" s="269"/>
      <c r="BF1435" s="269"/>
      <c r="BG1435" s="269"/>
      <c r="BH1435" s="269"/>
      <c r="BI1435" s="269"/>
      <c r="BJ1435" s="269"/>
      <c r="BK1435" s="269"/>
      <c r="BL1435" s="269"/>
      <c r="BM1435" s="269"/>
      <c r="BN1435" s="269"/>
      <c r="BO1435" s="269"/>
      <c r="BP1435" s="269"/>
      <c r="BQ1435" s="269"/>
      <c r="BR1435" s="269"/>
      <c r="BS1435" s="269"/>
      <c r="BT1435" s="269"/>
      <c r="BU1435" s="269"/>
      <c r="BV1435" s="269"/>
      <c r="BW1435" s="269"/>
      <c r="BX1435" s="269"/>
      <c r="BY1435" s="269"/>
      <c r="BZ1435" s="269"/>
      <c r="CA1435" s="269"/>
      <c r="CB1435" s="269"/>
      <c r="CC1435" s="269"/>
      <c r="CD1435" s="269"/>
      <c r="CE1435" s="269"/>
      <c r="CF1435" s="269"/>
      <c r="CG1435" s="269"/>
      <c r="CH1435" s="269"/>
      <c r="CI1435" s="269"/>
      <c r="CJ1435" s="269"/>
      <c r="CK1435" s="269"/>
      <c r="CL1435" s="269"/>
      <c r="CM1435" s="269"/>
      <c r="CN1435" s="269"/>
      <c r="CO1435" s="269"/>
      <c r="CP1435" s="269"/>
      <c r="CQ1435" s="269"/>
      <c r="CR1435" s="269"/>
      <c r="CS1435" s="269"/>
      <c r="CT1435" s="269"/>
      <c r="CU1435" s="269"/>
      <c r="CV1435" s="269"/>
      <c r="CW1435" s="269"/>
      <c r="CX1435" s="269"/>
      <c r="CY1435" s="269"/>
      <c r="CZ1435" s="269"/>
      <c r="DA1435" s="269"/>
      <c r="DB1435" s="269"/>
      <c r="DC1435" s="269"/>
      <c r="DD1435" s="269"/>
      <c r="DE1435" s="269"/>
      <c r="DF1435" s="269"/>
      <c r="DG1435" s="269"/>
      <c r="DH1435" s="269"/>
      <c r="DI1435" s="269"/>
      <c r="DJ1435" s="269"/>
      <c r="DK1435" s="269"/>
      <c r="DL1435" s="269"/>
      <c r="DM1435" s="269"/>
      <c r="DN1435" s="269"/>
      <c r="DO1435" s="269"/>
      <c r="DP1435" s="269"/>
      <c r="DQ1435" s="269"/>
      <c r="DR1435" s="269"/>
      <c r="DS1435" s="269"/>
      <c r="DT1435" s="269"/>
      <c r="DU1435" s="269"/>
      <c r="DV1435" s="269"/>
      <c r="DW1435" s="269"/>
      <c r="DX1435" s="269"/>
      <c r="DY1435" s="269"/>
      <c r="DZ1435" s="269"/>
      <c r="EA1435" s="269"/>
      <c r="EB1435" s="269"/>
      <c r="EC1435" s="269"/>
      <c r="ED1435" s="269"/>
      <c r="EE1435" s="269"/>
      <c r="EF1435" s="269"/>
      <c r="EG1435" s="269"/>
      <c r="EH1435" s="269"/>
      <c r="EI1435" s="269"/>
      <c r="EJ1435" s="269"/>
      <c r="EK1435" s="269"/>
      <c r="EL1435" s="269"/>
      <c r="EM1435" s="269"/>
      <c r="EN1435" s="269"/>
      <c r="EO1435" s="269"/>
      <c r="EP1435" s="269"/>
      <c r="EQ1435" s="269"/>
      <c r="ER1435" s="269"/>
      <c r="ES1435" s="269"/>
      <c r="ET1435" s="269"/>
      <c r="EU1435" s="269"/>
      <c r="EV1435" s="269"/>
      <c r="EW1435" s="269"/>
      <c r="EX1435" s="269"/>
      <c r="EY1435" s="269"/>
      <c r="EZ1435" s="269"/>
      <c r="FA1435" s="269"/>
      <c r="FB1435" s="269"/>
      <c r="FC1435" s="269"/>
      <c r="FD1435" s="269"/>
      <c r="FE1435" s="269"/>
      <c r="FF1435" s="269"/>
      <c r="FG1435" s="269"/>
      <c r="FH1435" s="269"/>
      <c r="FI1435" s="269"/>
      <c r="FJ1435" s="269"/>
      <c r="FK1435" s="269"/>
      <c r="FL1435" s="269"/>
      <c r="FM1435" s="269"/>
      <c r="FN1435" s="269"/>
      <c r="FO1435" s="269"/>
      <c r="FP1435" s="269"/>
      <c r="FQ1435" s="269"/>
      <c r="FR1435" s="269"/>
      <c r="FS1435" s="269"/>
      <c r="FT1435" s="269"/>
      <c r="FU1435" s="269"/>
      <c r="FV1435" s="269"/>
      <c r="FW1435" s="269"/>
      <c r="FX1435" s="269"/>
      <c r="FY1435" s="269"/>
      <c r="FZ1435" s="269"/>
      <c r="GA1435" s="269"/>
      <c r="GB1435" s="269"/>
      <c r="GC1435" s="269"/>
      <c r="GD1435" s="269"/>
      <c r="GE1435" s="269"/>
      <c r="GF1435" s="269"/>
      <c r="GG1435" s="269"/>
      <c r="GH1435" s="269"/>
      <c r="GI1435" s="269"/>
      <c r="GJ1435" s="269"/>
      <c r="GK1435" s="269"/>
      <c r="GL1435" s="269"/>
      <c r="GM1435" s="269"/>
      <c r="GN1435" s="269"/>
      <c r="GO1435" s="269"/>
      <c r="GP1435" s="269"/>
      <c r="GQ1435" s="269"/>
      <c r="GR1435" s="269"/>
      <c r="GS1435" s="269"/>
      <c r="GT1435" s="269"/>
      <c r="GU1435" s="269"/>
      <c r="GV1435" s="269"/>
      <c r="GW1435" s="269"/>
      <c r="GX1435" s="269"/>
      <c r="GY1435" s="269"/>
      <c r="GZ1435" s="269"/>
      <c r="HA1435" s="269"/>
      <c r="HB1435" s="269"/>
      <c r="HC1435" s="269"/>
      <c r="HD1435" s="269"/>
      <c r="HE1435" s="269"/>
      <c r="HF1435" s="269"/>
      <c r="HG1435" s="269"/>
      <c r="HH1435" s="269"/>
      <c r="HI1435" s="269"/>
      <c r="HJ1435" s="269"/>
      <c r="HK1435" s="269"/>
      <c r="HL1435" s="269"/>
      <c r="HM1435" s="269"/>
      <c r="HN1435" s="269"/>
      <c r="HO1435" s="269"/>
      <c r="HP1435" s="269"/>
      <c r="HQ1435" s="269"/>
      <c r="HR1435" s="269"/>
      <c r="HS1435" s="269"/>
      <c r="HT1435" s="269"/>
      <c r="HU1435" s="269"/>
      <c r="HV1435" s="269"/>
      <c r="HW1435" s="269"/>
      <c r="HX1435" s="269"/>
      <c r="HY1435" s="269"/>
      <c r="HZ1435" s="269"/>
      <c r="IA1435" s="269"/>
      <c r="IB1435" s="269"/>
      <c r="IC1435" s="269"/>
      <c r="ID1435" s="269"/>
      <c r="IE1435" s="269"/>
      <c r="IF1435" s="269"/>
      <c r="IG1435" s="269"/>
      <c r="IH1435" s="269"/>
      <c r="II1435" s="269"/>
      <c r="IJ1435" s="269"/>
      <c r="IK1435" s="269"/>
      <c r="IL1435" s="269"/>
      <c r="IM1435" s="269"/>
      <c r="IN1435" s="269"/>
      <c r="IO1435" s="269"/>
      <c r="IP1435" s="269"/>
      <c r="IQ1435" s="269"/>
      <c r="IR1435" s="269"/>
      <c r="IS1435" s="269"/>
      <c r="IT1435" s="269"/>
      <c r="IU1435" s="269"/>
      <c r="IV1435" s="269"/>
    </row>
    <row r="1436" spans="1:256" s="267" customFormat="1" ht="12.75">
      <c r="A1436" s="263"/>
      <c r="B1436" s="264">
        <v>1087326</v>
      </c>
      <c r="C1436" s="263" t="s">
        <v>217</v>
      </c>
      <c r="D1436" s="263" t="s">
        <v>208</v>
      </c>
      <c r="E1436" s="263"/>
      <c r="F1436" s="265"/>
      <c r="G1436" s="265"/>
      <c r="H1436" s="264">
        <v>1780622</v>
      </c>
      <c r="I1436" s="266">
        <v>2032.385046728972</v>
      </c>
      <c r="K1436" s="268">
        <v>535</v>
      </c>
      <c r="L1436" s="269"/>
      <c r="M1436" s="268">
        <v>535</v>
      </c>
      <c r="N1436" s="269"/>
      <c r="O1436" s="269"/>
      <c r="P1436" s="269"/>
      <c r="Q1436" s="269"/>
      <c r="R1436" s="269"/>
      <c r="S1436" s="269"/>
      <c r="T1436" s="269"/>
      <c r="U1436" s="269"/>
      <c r="V1436" s="269"/>
      <c r="W1436" s="269"/>
      <c r="X1436" s="269"/>
      <c r="Y1436" s="269"/>
      <c r="Z1436" s="269"/>
      <c r="AA1436" s="269"/>
      <c r="AB1436" s="269"/>
      <c r="AC1436" s="269"/>
      <c r="AD1436" s="269"/>
      <c r="AE1436" s="269"/>
      <c r="AF1436" s="269"/>
      <c r="AG1436" s="269"/>
      <c r="AH1436" s="269"/>
      <c r="AI1436" s="269"/>
      <c r="AJ1436" s="269"/>
      <c r="AK1436" s="269"/>
      <c r="AL1436" s="269"/>
      <c r="AM1436" s="269"/>
      <c r="AN1436" s="269"/>
      <c r="AO1436" s="269"/>
      <c r="AP1436" s="269"/>
      <c r="AQ1436" s="269"/>
      <c r="AR1436" s="269"/>
      <c r="AS1436" s="269"/>
      <c r="AT1436" s="269"/>
      <c r="AU1436" s="269"/>
      <c r="AV1436" s="269"/>
      <c r="AW1436" s="269"/>
      <c r="AX1436" s="269"/>
      <c r="AY1436" s="269"/>
      <c r="AZ1436" s="269"/>
      <c r="BA1436" s="269"/>
      <c r="BB1436" s="269"/>
      <c r="BC1436" s="269"/>
      <c r="BD1436" s="269"/>
      <c r="BE1436" s="269"/>
      <c r="BF1436" s="269"/>
      <c r="BG1436" s="269"/>
      <c r="BH1436" s="269"/>
      <c r="BI1436" s="269"/>
      <c r="BJ1436" s="269"/>
      <c r="BK1436" s="269"/>
      <c r="BL1436" s="269"/>
      <c r="BM1436" s="269"/>
      <c r="BN1436" s="269"/>
      <c r="BO1436" s="269"/>
      <c r="BP1436" s="269"/>
      <c r="BQ1436" s="269"/>
      <c r="BR1436" s="269"/>
      <c r="BS1436" s="269"/>
      <c r="BT1436" s="269"/>
      <c r="BU1436" s="269"/>
      <c r="BV1436" s="269"/>
      <c r="BW1436" s="269"/>
      <c r="BX1436" s="269"/>
      <c r="BY1436" s="269"/>
      <c r="BZ1436" s="269"/>
      <c r="CA1436" s="269"/>
      <c r="CB1436" s="269"/>
      <c r="CC1436" s="269"/>
      <c r="CD1436" s="269"/>
      <c r="CE1436" s="269"/>
      <c r="CF1436" s="269"/>
      <c r="CG1436" s="269"/>
      <c r="CH1436" s="269"/>
      <c r="CI1436" s="269"/>
      <c r="CJ1436" s="269"/>
      <c r="CK1436" s="269"/>
      <c r="CL1436" s="269"/>
      <c r="CM1436" s="269"/>
      <c r="CN1436" s="269"/>
      <c r="CO1436" s="269"/>
      <c r="CP1436" s="269"/>
      <c r="CQ1436" s="269"/>
      <c r="CR1436" s="269"/>
      <c r="CS1436" s="269"/>
      <c r="CT1436" s="269"/>
      <c r="CU1436" s="269"/>
      <c r="CV1436" s="269"/>
      <c r="CW1436" s="269"/>
      <c r="CX1436" s="269"/>
      <c r="CY1436" s="269"/>
      <c r="CZ1436" s="269"/>
      <c r="DA1436" s="269"/>
      <c r="DB1436" s="269"/>
      <c r="DC1436" s="269"/>
      <c r="DD1436" s="269"/>
      <c r="DE1436" s="269"/>
      <c r="DF1436" s="269"/>
      <c r="DG1436" s="269"/>
      <c r="DH1436" s="269"/>
      <c r="DI1436" s="269"/>
      <c r="DJ1436" s="269"/>
      <c r="DK1436" s="269"/>
      <c r="DL1436" s="269"/>
      <c r="DM1436" s="269"/>
      <c r="DN1436" s="269"/>
      <c r="DO1436" s="269"/>
      <c r="DP1436" s="269"/>
      <c r="DQ1436" s="269"/>
      <c r="DR1436" s="269"/>
      <c r="DS1436" s="269"/>
      <c r="DT1436" s="269"/>
      <c r="DU1436" s="269"/>
      <c r="DV1436" s="269"/>
      <c r="DW1436" s="269"/>
      <c r="DX1436" s="269"/>
      <c r="DY1436" s="269"/>
      <c r="DZ1436" s="269"/>
      <c r="EA1436" s="269"/>
      <c r="EB1436" s="269"/>
      <c r="EC1436" s="269"/>
      <c r="ED1436" s="269"/>
      <c r="EE1436" s="269"/>
      <c r="EF1436" s="269"/>
      <c r="EG1436" s="269"/>
      <c r="EH1436" s="269"/>
      <c r="EI1436" s="269"/>
      <c r="EJ1436" s="269"/>
      <c r="EK1436" s="269"/>
      <c r="EL1436" s="269"/>
      <c r="EM1436" s="269"/>
      <c r="EN1436" s="269"/>
      <c r="EO1436" s="269"/>
      <c r="EP1436" s="269"/>
      <c r="EQ1436" s="269"/>
      <c r="ER1436" s="269"/>
      <c r="ES1436" s="269"/>
      <c r="ET1436" s="269"/>
      <c r="EU1436" s="269"/>
      <c r="EV1436" s="269"/>
      <c r="EW1436" s="269"/>
      <c r="EX1436" s="269"/>
      <c r="EY1436" s="269"/>
      <c r="EZ1436" s="269"/>
      <c r="FA1436" s="269"/>
      <c r="FB1436" s="269"/>
      <c r="FC1436" s="269"/>
      <c r="FD1436" s="269"/>
      <c r="FE1436" s="269"/>
      <c r="FF1436" s="269"/>
      <c r="FG1436" s="269"/>
      <c r="FH1436" s="269"/>
      <c r="FI1436" s="269"/>
      <c r="FJ1436" s="269"/>
      <c r="FK1436" s="269"/>
      <c r="FL1436" s="269"/>
      <c r="FM1436" s="269"/>
      <c r="FN1436" s="269"/>
      <c r="FO1436" s="269"/>
      <c r="FP1436" s="269"/>
      <c r="FQ1436" s="269"/>
      <c r="FR1436" s="269"/>
      <c r="FS1436" s="269"/>
      <c r="FT1436" s="269"/>
      <c r="FU1436" s="269"/>
      <c r="FV1436" s="269"/>
      <c r="FW1436" s="269"/>
      <c r="FX1436" s="269"/>
      <c r="FY1436" s="269"/>
      <c r="FZ1436" s="269"/>
      <c r="GA1436" s="269"/>
      <c r="GB1436" s="269"/>
      <c r="GC1436" s="269"/>
      <c r="GD1436" s="269"/>
      <c r="GE1436" s="269"/>
      <c r="GF1436" s="269"/>
      <c r="GG1436" s="269"/>
      <c r="GH1436" s="269"/>
      <c r="GI1436" s="269"/>
      <c r="GJ1436" s="269"/>
      <c r="GK1436" s="269"/>
      <c r="GL1436" s="269"/>
      <c r="GM1436" s="269"/>
      <c r="GN1436" s="269"/>
      <c r="GO1436" s="269"/>
      <c r="GP1436" s="269"/>
      <c r="GQ1436" s="269"/>
      <c r="GR1436" s="269"/>
      <c r="GS1436" s="269"/>
      <c r="GT1436" s="269"/>
      <c r="GU1436" s="269"/>
      <c r="GV1436" s="269"/>
      <c r="GW1436" s="269"/>
      <c r="GX1436" s="269"/>
      <c r="GY1436" s="269"/>
      <c r="GZ1436" s="269"/>
      <c r="HA1436" s="269"/>
      <c r="HB1436" s="269"/>
      <c r="HC1436" s="269"/>
      <c r="HD1436" s="269"/>
      <c r="HE1436" s="269"/>
      <c r="HF1436" s="269"/>
      <c r="HG1436" s="269"/>
      <c r="HH1436" s="269"/>
      <c r="HI1436" s="269"/>
      <c r="HJ1436" s="269"/>
      <c r="HK1436" s="269"/>
      <c r="HL1436" s="269"/>
      <c r="HM1436" s="269"/>
      <c r="HN1436" s="269"/>
      <c r="HO1436" s="269"/>
      <c r="HP1436" s="269"/>
      <c r="HQ1436" s="269"/>
      <c r="HR1436" s="269"/>
      <c r="HS1436" s="269"/>
      <c r="HT1436" s="269"/>
      <c r="HU1436" s="269"/>
      <c r="HV1436" s="269"/>
      <c r="HW1436" s="269"/>
      <c r="HX1436" s="269"/>
      <c r="HY1436" s="269"/>
      <c r="HZ1436" s="269"/>
      <c r="IA1436" s="269"/>
      <c r="IB1436" s="269"/>
      <c r="IC1436" s="269"/>
      <c r="ID1436" s="269"/>
      <c r="IE1436" s="269"/>
      <c r="IF1436" s="269"/>
      <c r="IG1436" s="269"/>
      <c r="IH1436" s="269"/>
      <c r="II1436" s="269"/>
      <c r="IJ1436" s="269"/>
      <c r="IK1436" s="269"/>
      <c r="IL1436" s="269"/>
      <c r="IM1436" s="269"/>
      <c r="IN1436" s="269"/>
      <c r="IO1436" s="269"/>
      <c r="IP1436" s="269"/>
      <c r="IQ1436" s="269"/>
      <c r="IR1436" s="269"/>
      <c r="IS1436" s="269"/>
      <c r="IT1436" s="269"/>
      <c r="IU1436" s="269"/>
      <c r="IV1436" s="269"/>
    </row>
    <row r="1437" spans="1:256" s="267" customFormat="1" ht="12.75">
      <c r="A1437" s="263"/>
      <c r="B1437" s="264">
        <v>1765080</v>
      </c>
      <c r="C1437" s="263" t="s">
        <v>217</v>
      </c>
      <c r="D1437" s="263" t="s">
        <v>209</v>
      </c>
      <c r="E1437" s="263"/>
      <c r="F1437" s="265"/>
      <c r="G1437" s="265"/>
      <c r="H1437" s="264">
        <v>-1799325</v>
      </c>
      <c r="I1437" s="266">
        <v>3330.3396226415093</v>
      </c>
      <c r="K1437" s="268">
        <v>530</v>
      </c>
      <c r="L1437" s="269"/>
      <c r="M1437" s="268">
        <v>530</v>
      </c>
      <c r="N1437" s="269"/>
      <c r="O1437" s="269"/>
      <c r="P1437" s="269"/>
      <c r="Q1437" s="269"/>
      <c r="R1437" s="269"/>
      <c r="S1437" s="269"/>
      <c r="T1437" s="269"/>
      <c r="U1437" s="269"/>
      <c r="V1437" s="269"/>
      <c r="W1437" s="269"/>
      <c r="X1437" s="269"/>
      <c r="Y1437" s="269"/>
      <c r="Z1437" s="269"/>
      <c r="AA1437" s="269"/>
      <c r="AB1437" s="269"/>
      <c r="AC1437" s="269"/>
      <c r="AD1437" s="269"/>
      <c r="AE1437" s="269"/>
      <c r="AF1437" s="269"/>
      <c r="AG1437" s="269"/>
      <c r="AH1437" s="269"/>
      <c r="AI1437" s="269"/>
      <c r="AJ1437" s="269"/>
      <c r="AK1437" s="269"/>
      <c r="AL1437" s="269"/>
      <c r="AM1437" s="269"/>
      <c r="AN1437" s="269"/>
      <c r="AO1437" s="269"/>
      <c r="AP1437" s="269"/>
      <c r="AQ1437" s="269"/>
      <c r="AR1437" s="269"/>
      <c r="AS1437" s="269"/>
      <c r="AT1437" s="269"/>
      <c r="AU1437" s="269"/>
      <c r="AV1437" s="269"/>
      <c r="AW1437" s="269"/>
      <c r="AX1437" s="269"/>
      <c r="AY1437" s="269"/>
      <c r="AZ1437" s="269"/>
      <c r="BA1437" s="269"/>
      <c r="BB1437" s="269"/>
      <c r="BC1437" s="269"/>
      <c r="BD1437" s="269"/>
      <c r="BE1437" s="269"/>
      <c r="BF1437" s="269"/>
      <c r="BG1437" s="269"/>
      <c r="BH1437" s="269"/>
      <c r="BI1437" s="269"/>
      <c r="BJ1437" s="269"/>
      <c r="BK1437" s="269"/>
      <c r="BL1437" s="269"/>
      <c r="BM1437" s="269"/>
      <c r="BN1437" s="269"/>
      <c r="BO1437" s="269"/>
      <c r="BP1437" s="269"/>
      <c r="BQ1437" s="269"/>
      <c r="BR1437" s="269"/>
      <c r="BS1437" s="269"/>
      <c r="BT1437" s="269"/>
      <c r="BU1437" s="269"/>
      <c r="BV1437" s="269"/>
      <c r="BW1437" s="269"/>
      <c r="BX1437" s="269"/>
      <c r="BY1437" s="269"/>
      <c r="BZ1437" s="269"/>
      <c r="CA1437" s="269"/>
      <c r="CB1437" s="269"/>
      <c r="CC1437" s="269"/>
      <c r="CD1437" s="269"/>
      <c r="CE1437" s="269"/>
      <c r="CF1437" s="269"/>
      <c r="CG1437" s="269"/>
      <c r="CH1437" s="269"/>
      <c r="CI1437" s="269"/>
      <c r="CJ1437" s="269"/>
      <c r="CK1437" s="269"/>
      <c r="CL1437" s="269"/>
      <c r="CM1437" s="269"/>
      <c r="CN1437" s="269"/>
      <c r="CO1437" s="269"/>
      <c r="CP1437" s="269"/>
      <c r="CQ1437" s="269"/>
      <c r="CR1437" s="269"/>
      <c r="CS1437" s="269"/>
      <c r="CT1437" s="269"/>
      <c r="CU1437" s="269"/>
      <c r="CV1437" s="269"/>
      <c r="CW1437" s="269"/>
      <c r="CX1437" s="269"/>
      <c r="CY1437" s="269"/>
      <c r="CZ1437" s="269"/>
      <c r="DA1437" s="269"/>
      <c r="DB1437" s="269"/>
      <c r="DC1437" s="269"/>
      <c r="DD1437" s="269"/>
      <c r="DE1437" s="269"/>
      <c r="DF1437" s="269"/>
      <c r="DG1437" s="269"/>
      <c r="DH1437" s="269"/>
      <c r="DI1437" s="269"/>
      <c r="DJ1437" s="269"/>
      <c r="DK1437" s="269"/>
      <c r="DL1437" s="269"/>
      <c r="DM1437" s="269"/>
      <c r="DN1437" s="269"/>
      <c r="DO1437" s="269"/>
      <c r="DP1437" s="269"/>
      <c r="DQ1437" s="269"/>
      <c r="DR1437" s="269"/>
      <c r="DS1437" s="269"/>
      <c r="DT1437" s="269"/>
      <c r="DU1437" s="269"/>
      <c r="DV1437" s="269"/>
      <c r="DW1437" s="269"/>
      <c r="DX1437" s="269"/>
      <c r="DY1437" s="269"/>
      <c r="DZ1437" s="269"/>
      <c r="EA1437" s="269"/>
      <c r="EB1437" s="269"/>
      <c r="EC1437" s="269"/>
      <c r="ED1437" s="269"/>
      <c r="EE1437" s="269"/>
      <c r="EF1437" s="269"/>
      <c r="EG1437" s="269"/>
      <c r="EH1437" s="269"/>
      <c r="EI1437" s="269"/>
      <c r="EJ1437" s="269"/>
      <c r="EK1437" s="269"/>
      <c r="EL1437" s="269"/>
      <c r="EM1437" s="269"/>
      <c r="EN1437" s="269"/>
      <c r="EO1437" s="269"/>
      <c r="EP1437" s="269"/>
      <c r="EQ1437" s="269"/>
      <c r="ER1437" s="269"/>
      <c r="ES1437" s="269"/>
      <c r="ET1437" s="269"/>
      <c r="EU1437" s="269"/>
      <c r="EV1437" s="269"/>
      <c r="EW1437" s="269"/>
      <c r="EX1437" s="269"/>
      <c r="EY1437" s="269"/>
      <c r="EZ1437" s="269"/>
      <c r="FA1437" s="269"/>
      <c r="FB1437" s="269"/>
      <c r="FC1437" s="269"/>
      <c r="FD1437" s="269"/>
      <c r="FE1437" s="269"/>
      <c r="FF1437" s="269"/>
      <c r="FG1437" s="269"/>
      <c r="FH1437" s="269"/>
      <c r="FI1437" s="269"/>
      <c r="FJ1437" s="269"/>
      <c r="FK1437" s="269"/>
      <c r="FL1437" s="269"/>
      <c r="FM1437" s="269"/>
      <c r="FN1437" s="269"/>
      <c r="FO1437" s="269"/>
      <c r="FP1437" s="269"/>
      <c r="FQ1437" s="269"/>
      <c r="FR1437" s="269"/>
      <c r="FS1437" s="269"/>
      <c r="FT1437" s="269"/>
      <c r="FU1437" s="269"/>
      <c r="FV1437" s="269"/>
      <c r="FW1437" s="269"/>
      <c r="FX1437" s="269"/>
      <c r="FY1437" s="269"/>
      <c r="FZ1437" s="269"/>
      <c r="GA1437" s="269"/>
      <c r="GB1437" s="269"/>
      <c r="GC1437" s="269"/>
      <c r="GD1437" s="269"/>
      <c r="GE1437" s="269"/>
      <c r="GF1437" s="269"/>
      <c r="GG1437" s="269"/>
      <c r="GH1437" s="269"/>
      <c r="GI1437" s="269"/>
      <c r="GJ1437" s="269"/>
      <c r="GK1437" s="269"/>
      <c r="GL1437" s="269"/>
      <c r="GM1437" s="269"/>
      <c r="GN1437" s="269"/>
      <c r="GO1437" s="269"/>
      <c r="GP1437" s="269"/>
      <c r="GQ1437" s="269"/>
      <c r="GR1437" s="269"/>
      <c r="GS1437" s="269"/>
      <c r="GT1437" s="269"/>
      <c r="GU1437" s="269"/>
      <c r="GV1437" s="269"/>
      <c r="GW1437" s="269"/>
      <c r="GX1437" s="269"/>
      <c r="GY1437" s="269"/>
      <c r="GZ1437" s="269"/>
      <c r="HA1437" s="269"/>
      <c r="HB1437" s="269"/>
      <c r="HC1437" s="269"/>
      <c r="HD1437" s="269"/>
      <c r="HE1437" s="269"/>
      <c r="HF1437" s="269"/>
      <c r="HG1437" s="269"/>
      <c r="HH1437" s="269"/>
      <c r="HI1437" s="269"/>
      <c r="HJ1437" s="269"/>
      <c r="HK1437" s="269"/>
      <c r="HL1437" s="269"/>
      <c r="HM1437" s="269"/>
      <c r="HN1437" s="269"/>
      <c r="HO1437" s="269"/>
      <c r="HP1437" s="269"/>
      <c r="HQ1437" s="269"/>
      <c r="HR1437" s="269"/>
      <c r="HS1437" s="269"/>
      <c r="HT1437" s="269"/>
      <c r="HU1437" s="269"/>
      <c r="HV1437" s="269"/>
      <c r="HW1437" s="269"/>
      <c r="HX1437" s="269"/>
      <c r="HY1437" s="269"/>
      <c r="HZ1437" s="269"/>
      <c r="IA1437" s="269"/>
      <c r="IB1437" s="269"/>
      <c r="IC1437" s="269"/>
      <c r="ID1437" s="269"/>
      <c r="IE1437" s="269"/>
      <c r="IF1437" s="269"/>
      <c r="IG1437" s="269"/>
      <c r="IH1437" s="269"/>
      <c r="II1437" s="269"/>
      <c r="IJ1437" s="269"/>
      <c r="IK1437" s="269"/>
      <c r="IL1437" s="269"/>
      <c r="IM1437" s="269"/>
      <c r="IN1437" s="269"/>
      <c r="IO1437" s="269"/>
      <c r="IP1437" s="269"/>
      <c r="IQ1437" s="269"/>
      <c r="IR1437" s="269"/>
      <c r="IS1437" s="269"/>
      <c r="IT1437" s="269"/>
      <c r="IU1437" s="269"/>
      <c r="IV1437" s="269"/>
    </row>
    <row r="1438" spans="1:256" s="267" customFormat="1" ht="12.75">
      <c r="A1438" s="263"/>
      <c r="B1438" s="264">
        <v>0</v>
      </c>
      <c r="C1438" s="263" t="s">
        <v>217</v>
      </c>
      <c r="D1438" s="263" t="s">
        <v>210</v>
      </c>
      <c r="E1438" s="263"/>
      <c r="F1438" s="265"/>
      <c r="G1438" s="265"/>
      <c r="H1438" s="264">
        <v>5959835</v>
      </c>
      <c r="I1438" s="266">
        <v>0</v>
      </c>
      <c r="K1438" s="268">
        <v>520</v>
      </c>
      <c r="L1438" s="269"/>
      <c r="M1438" s="268">
        <v>520</v>
      </c>
      <c r="N1438" s="269"/>
      <c r="O1438" s="269"/>
      <c r="P1438" s="269"/>
      <c r="Q1438" s="269"/>
      <c r="R1438" s="269"/>
      <c r="S1438" s="269"/>
      <c r="T1438" s="269"/>
      <c r="U1438" s="269"/>
      <c r="V1438" s="269"/>
      <c r="W1438" s="269"/>
      <c r="X1438" s="269"/>
      <c r="Y1438" s="269"/>
      <c r="Z1438" s="269"/>
      <c r="AA1438" s="269"/>
      <c r="AB1438" s="269"/>
      <c r="AC1438" s="269"/>
      <c r="AD1438" s="269"/>
      <c r="AE1438" s="269"/>
      <c r="AF1438" s="269"/>
      <c r="AG1438" s="269"/>
      <c r="AH1438" s="269"/>
      <c r="AI1438" s="269"/>
      <c r="AJ1438" s="269"/>
      <c r="AK1438" s="269"/>
      <c r="AL1438" s="269"/>
      <c r="AM1438" s="269"/>
      <c r="AN1438" s="269"/>
      <c r="AO1438" s="269"/>
      <c r="AP1438" s="269"/>
      <c r="AQ1438" s="269"/>
      <c r="AR1438" s="269"/>
      <c r="AS1438" s="269"/>
      <c r="AT1438" s="269"/>
      <c r="AU1438" s="269"/>
      <c r="AV1438" s="269"/>
      <c r="AW1438" s="269"/>
      <c r="AX1438" s="269"/>
      <c r="AY1438" s="269"/>
      <c r="AZ1438" s="269"/>
      <c r="BA1438" s="269"/>
      <c r="BB1438" s="269"/>
      <c r="BC1438" s="269"/>
      <c r="BD1438" s="269"/>
      <c r="BE1438" s="269"/>
      <c r="BF1438" s="269"/>
      <c r="BG1438" s="269"/>
      <c r="BH1438" s="269"/>
      <c r="BI1438" s="269"/>
      <c r="BJ1438" s="269"/>
      <c r="BK1438" s="269"/>
      <c r="BL1438" s="269"/>
      <c r="BM1438" s="269"/>
      <c r="BN1438" s="269"/>
      <c r="BO1438" s="269"/>
      <c r="BP1438" s="269"/>
      <c r="BQ1438" s="269"/>
      <c r="BR1438" s="269"/>
      <c r="BS1438" s="269"/>
      <c r="BT1438" s="269"/>
      <c r="BU1438" s="269"/>
      <c r="BV1438" s="269"/>
      <c r="BW1438" s="269"/>
      <c r="BX1438" s="269"/>
      <c r="BY1438" s="269"/>
      <c r="BZ1438" s="269"/>
      <c r="CA1438" s="269"/>
      <c r="CB1438" s="269"/>
      <c r="CC1438" s="269"/>
      <c r="CD1438" s="269"/>
      <c r="CE1438" s="269"/>
      <c r="CF1438" s="269"/>
      <c r="CG1438" s="269"/>
      <c r="CH1438" s="269"/>
      <c r="CI1438" s="269"/>
      <c r="CJ1438" s="269"/>
      <c r="CK1438" s="269"/>
      <c r="CL1438" s="269"/>
      <c r="CM1438" s="269"/>
      <c r="CN1438" s="269"/>
      <c r="CO1438" s="269"/>
      <c r="CP1438" s="269"/>
      <c r="CQ1438" s="269"/>
      <c r="CR1438" s="269"/>
      <c r="CS1438" s="269"/>
      <c r="CT1438" s="269"/>
      <c r="CU1438" s="269"/>
      <c r="CV1438" s="269"/>
      <c r="CW1438" s="269"/>
      <c r="CX1438" s="269"/>
      <c r="CY1438" s="269"/>
      <c r="CZ1438" s="269"/>
      <c r="DA1438" s="269"/>
      <c r="DB1438" s="269"/>
      <c r="DC1438" s="269"/>
      <c r="DD1438" s="269"/>
      <c r="DE1438" s="269"/>
      <c r="DF1438" s="269"/>
      <c r="DG1438" s="269"/>
      <c r="DH1438" s="269"/>
      <c r="DI1438" s="269"/>
      <c r="DJ1438" s="269"/>
      <c r="DK1438" s="269"/>
      <c r="DL1438" s="269"/>
      <c r="DM1438" s="269"/>
      <c r="DN1438" s="269"/>
      <c r="DO1438" s="269"/>
      <c r="DP1438" s="269"/>
      <c r="DQ1438" s="269"/>
      <c r="DR1438" s="269"/>
      <c r="DS1438" s="269"/>
      <c r="DT1438" s="269"/>
      <c r="DU1438" s="269"/>
      <c r="DV1438" s="269"/>
      <c r="DW1438" s="269"/>
      <c r="DX1438" s="269"/>
      <c r="DY1438" s="269"/>
      <c r="DZ1438" s="269"/>
      <c r="EA1438" s="269"/>
      <c r="EB1438" s="269"/>
      <c r="EC1438" s="269"/>
      <c r="ED1438" s="269"/>
      <c r="EE1438" s="269"/>
      <c r="EF1438" s="269"/>
      <c r="EG1438" s="269"/>
      <c r="EH1438" s="269"/>
      <c r="EI1438" s="269"/>
      <c r="EJ1438" s="269"/>
      <c r="EK1438" s="269"/>
      <c r="EL1438" s="269"/>
      <c r="EM1438" s="269"/>
      <c r="EN1438" s="269"/>
      <c r="EO1438" s="269"/>
      <c r="EP1438" s="269"/>
      <c r="EQ1438" s="269"/>
      <c r="ER1438" s="269"/>
      <c r="ES1438" s="269"/>
      <c r="ET1438" s="269"/>
      <c r="EU1438" s="269"/>
      <c r="EV1438" s="269"/>
      <c r="EW1438" s="269"/>
      <c r="EX1438" s="269"/>
      <c r="EY1438" s="269"/>
      <c r="EZ1438" s="269"/>
      <c r="FA1438" s="269"/>
      <c r="FB1438" s="269"/>
      <c r="FC1438" s="269"/>
      <c r="FD1438" s="269"/>
      <c r="FE1438" s="269"/>
      <c r="FF1438" s="269"/>
      <c r="FG1438" s="269"/>
      <c r="FH1438" s="269"/>
      <c r="FI1438" s="269"/>
      <c r="FJ1438" s="269"/>
      <c r="FK1438" s="269"/>
      <c r="FL1438" s="269"/>
      <c r="FM1438" s="269"/>
      <c r="FN1438" s="269"/>
      <c r="FO1438" s="269"/>
      <c r="FP1438" s="269"/>
      <c r="FQ1438" s="269"/>
      <c r="FR1438" s="269"/>
      <c r="FS1438" s="269"/>
      <c r="FT1438" s="269"/>
      <c r="FU1438" s="269"/>
      <c r="FV1438" s="269"/>
      <c r="FW1438" s="269"/>
      <c r="FX1438" s="269"/>
      <c r="FY1438" s="269"/>
      <c r="FZ1438" s="269"/>
      <c r="GA1438" s="269"/>
      <c r="GB1438" s="269"/>
      <c r="GC1438" s="269"/>
      <c r="GD1438" s="269"/>
      <c r="GE1438" s="269"/>
      <c r="GF1438" s="269"/>
      <c r="GG1438" s="269"/>
      <c r="GH1438" s="269"/>
      <c r="GI1438" s="269"/>
      <c r="GJ1438" s="269"/>
      <c r="GK1438" s="269"/>
      <c r="GL1438" s="269"/>
      <c r="GM1438" s="269"/>
      <c r="GN1438" s="269"/>
      <c r="GO1438" s="269"/>
      <c r="GP1438" s="269"/>
      <c r="GQ1438" s="269"/>
      <c r="GR1438" s="269"/>
      <c r="GS1438" s="269"/>
      <c r="GT1438" s="269"/>
      <c r="GU1438" s="269"/>
      <c r="GV1438" s="269"/>
      <c r="GW1438" s="269"/>
      <c r="GX1438" s="269"/>
      <c r="GY1438" s="269"/>
      <c r="GZ1438" s="269"/>
      <c r="HA1438" s="269"/>
      <c r="HB1438" s="269"/>
      <c r="HC1438" s="269"/>
      <c r="HD1438" s="269"/>
      <c r="HE1438" s="269"/>
      <c r="HF1438" s="269"/>
      <c r="HG1438" s="269"/>
      <c r="HH1438" s="269"/>
      <c r="HI1438" s="269"/>
      <c r="HJ1438" s="269"/>
      <c r="HK1438" s="269"/>
      <c r="HL1438" s="269"/>
      <c r="HM1438" s="269"/>
      <c r="HN1438" s="269"/>
      <c r="HO1438" s="269"/>
      <c r="HP1438" s="269"/>
      <c r="HQ1438" s="269"/>
      <c r="HR1438" s="269"/>
      <c r="HS1438" s="269"/>
      <c r="HT1438" s="269"/>
      <c r="HU1438" s="269"/>
      <c r="HV1438" s="269"/>
      <c r="HW1438" s="269"/>
      <c r="HX1438" s="269"/>
      <c r="HY1438" s="269"/>
      <c r="HZ1438" s="269"/>
      <c r="IA1438" s="269"/>
      <c r="IB1438" s="269"/>
      <c r="IC1438" s="269"/>
      <c r="ID1438" s="269"/>
      <c r="IE1438" s="269"/>
      <c r="IF1438" s="269"/>
      <c r="IG1438" s="269"/>
      <c r="IH1438" s="269"/>
      <c r="II1438" s="269"/>
      <c r="IJ1438" s="269"/>
      <c r="IK1438" s="269"/>
      <c r="IL1438" s="269"/>
      <c r="IM1438" s="269"/>
      <c r="IN1438" s="269"/>
      <c r="IO1438" s="269"/>
      <c r="IP1438" s="269"/>
      <c r="IQ1438" s="269"/>
      <c r="IR1438" s="269"/>
      <c r="IS1438" s="269"/>
      <c r="IT1438" s="269"/>
      <c r="IU1438" s="269"/>
      <c r="IV1438" s="269"/>
    </row>
    <row r="1439" spans="1:256" s="267" customFormat="1" ht="12.75">
      <c r="A1439" s="263"/>
      <c r="B1439" s="264">
        <v>1280543</v>
      </c>
      <c r="C1439" s="263" t="s">
        <v>217</v>
      </c>
      <c r="D1439" s="263" t="s">
        <v>211</v>
      </c>
      <c r="E1439" s="263"/>
      <c r="F1439" s="265"/>
      <c r="G1439" s="265"/>
      <c r="H1439" s="264">
        <v>500079</v>
      </c>
      <c r="I1439" s="266">
        <v>2535.728712871287</v>
      </c>
      <c r="K1439" s="268">
        <v>505</v>
      </c>
      <c r="L1439" s="269"/>
      <c r="M1439" s="268">
        <v>505</v>
      </c>
      <c r="N1439" s="269"/>
      <c r="O1439" s="269"/>
      <c r="P1439" s="269"/>
      <c r="Q1439" s="269"/>
      <c r="R1439" s="269"/>
      <c r="S1439" s="269"/>
      <c r="T1439" s="269"/>
      <c r="U1439" s="269"/>
      <c r="V1439" s="269"/>
      <c r="W1439" s="269"/>
      <c r="X1439" s="269"/>
      <c r="Y1439" s="269"/>
      <c r="Z1439" s="269"/>
      <c r="AA1439" s="269"/>
      <c r="AB1439" s="269"/>
      <c r="AC1439" s="269"/>
      <c r="AD1439" s="269"/>
      <c r="AE1439" s="269"/>
      <c r="AF1439" s="269"/>
      <c r="AG1439" s="269"/>
      <c r="AH1439" s="269"/>
      <c r="AI1439" s="269"/>
      <c r="AJ1439" s="269"/>
      <c r="AK1439" s="269"/>
      <c r="AL1439" s="269"/>
      <c r="AM1439" s="269"/>
      <c r="AN1439" s="269"/>
      <c r="AO1439" s="269"/>
      <c r="AP1439" s="269"/>
      <c r="AQ1439" s="269"/>
      <c r="AR1439" s="269"/>
      <c r="AS1439" s="269"/>
      <c r="AT1439" s="269"/>
      <c r="AU1439" s="269"/>
      <c r="AV1439" s="269"/>
      <c r="AW1439" s="269"/>
      <c r="AX1439" s="269"/>
      <c r="AY1439" s="269"/>
      <c r="AZ1439" s="269"/>
      <c r="BA1439" s="269"/>
      <c r="BB1439" s="269"/>
      <c r="BC1439" s="269"/>
      <c r="BD1439" s="269"/>
      <c r="BE1439" s="269"/>
      <c r="BF1439" s="269"/>
      <c r="BG1439" s="269"/>
      <c r="BH1439" s="269"/>
      <c r="BI1439" s="269"/>
      <c r="BJ1439" s="269"/>
      <c r="BK1439" s="269"/>
      <c r="BL1439" s="269"/>
      <c r="BM1439" s="269"/>
      <c r="BN1439" s="269"/>
      <c r="BO1439" s="269"/>
      <c r="BP1439" s="269"/>
      <c r="BQ1439" s="269"/>
      <c r="BR1439" s="269"/>
      <c r="BS1439" s="269"/>
      <c r="BT1439" s="269"/>
      <c r="BU1439" s="269"/>
      <c r="BV1439" s="269"/>
      <c r="BW1439" s="269"/>
      <c r="BX1439" s="269"/>
      <c r="BY1439" s="269"/>
      <c r="BZ1439" s="269"/>
      <c r="CA1439" s="269"/>
      <c r="CB1439" s="269"/>
      <c r="CC1439" s="269"/>
      <c r="CD1439" s="269"/>
      <c r="CE1439" s="269"/>
      <c r="CF1439" s="269"/>
      <c r="CG1439" s="269"/>
      <c r="CH1439" s="269"/>
      <c r="CI1439" s="269"/>
      <c r="CJ1439" s="269"/>
      <c r="CK1439" s="269"/>
      <c r="CL1439" s="269"/>
      <c r="CM1439" s="269"/>
      <c r="CN1439" s="269"/>
      <c r="CO1439" s="269"/>
      <c r="CP1439" s="269"/>
      <c r="CQ1439" s="269"/>
      <c r="CR1439" s="269"/>
      <c r="CS1439" s="269"/>
      <c r="CT1439" s="269"/>
      <c r="CU1439" s="269"/>
      <c r="CV1439" s="269"/>
      <c r="CW1439" s="269"/>
      <c r="CX1439" s="269"/>
      <c r="CY1439" s="269"/>
      <c r="CZ1439" s="269"/>
      <c r="DA1439" s="269"/>
      <c r="DB1439" s="269"/>
      <c r="DC1439" s="269"/>
      <c r="DD1439" s="269"/>
      <c r="DE1439" s="269"/>
      <c r="DF1439" s="269"/>
      <c r="DG1439" s="269"/>
      <c r="DH1439" s="269"/>
      <c r="DI1439" s="269"/>
      <c r="DJ1439" s="269"/>
      <c r="DK1439" s="269"/>
      <c r="DL1439" s="269"/>
      <c r="DM1439" s="269"/>
      <c r="DN1439" s="269"/>
      <c r="DO1439" s="269"/>
      <c r="DP1439" s="269"/>
      <c r="DQ1439" s="269"/>
      <c r="DR1439" s="269"/>
      <c r="DS1439" s="269"/>
      <c r="DT1439" s="269"/>
      <c r="DU1439" s="269"/>
      <c r="DV1439" s="269"/>
      <c r="DW1439" s="269"/>
      <c r="DX1439" s="269"/>
      <c r="DY1439" s="269"/>
      <c r="DZ1439" s="269"/>
      <c r="EA1439" s="269"/>
      <c r="EB1439" s="269"/>
      <c r="EC1439" s="269"/>
      <c r="ED1439" s="269"/>
      <c r="EE1439" s="269"/>
      <c r="EF1439" s="269"/>
      <c r="EG1439" s="269"/>
      <c r="EH1439" s="269"/>
      <c r="EI1439" s="269"/>
      <c r="EJ1439" s="269"/>
      <c r="EK1439" s="269"/>
      <c r="EL1439" s="269"/>
      <c r="EM1439" s="269"/>
      <c r="EN1439" s="269"/>
      <c r="EO1439" s="269"/>
      <c r="EP1439" s="269"/>
      <c r="EQ1439" s="269"/>
      <c r="ER1439" s="269"/>
      <c r="ES1439" s="269"/>
      <c r="ET1439" s="269"/>
      <c r="EU1439" s="269"/>
      <c r="EV1439" s="269"/>
      <c r="EW1439" s="269"/>
      <c r="EX1439" s="269"/>
      <c r="EY1439" s="269"/>
      <c r="EZ1439" s="269"/>
      <c r="FA1439" s="269"/>
      <c r="FB1439" s="269"/>
      <c r="FC1439" s="269"/>
      <c r="FD1439" s="269"/>
      <c r="FE1439" s="269"/>
      <c r="FF1439" s="269"/>
      <c r="FG1439" s="269"/>
      <c r="FH1439" s="269"/>
      <c r="FI1439" s="269"/>
      <c r="FJ1439" s="269"/>
      <c r="FK1439" s="269"/>
      <c r="FL1439" s="269"/>
      <c r="FM1439" s="269"/>
      <c r="FN1439" s="269"/>
      <c r="FO1439" s="269"/>
      <c r="FP1439" s="269"/>
      <c r="FQ1439" s="269"/>
      <c r="FR1439" s="269"/>
      <c r="FS1439" s="269"/>
      <c r="FT1439" s="269"/>
      <c r="FU1439" s="269"/>
      <c r="FV1439" s="269"/>
      <c r="FW1439" s="269"/>
      <c r="FX1439" s="269"/>
      <c r="FY1439" s="269"/>
      <c r="FZ1439" s="269"/>
      <c r="GA1439" s="269"/>
      <c r="GB1439" s="269"/>
      <c r="GC1439" s="269"/>
      <c r="GD1439" s="269"/>
      <c r="GE1439" s="269"/>
      <c r="GF1439" s="269"/>
      <c r="GG1439" s="269"/>
      <c r="GH1439" s="269"/>
      <c r="GI1439" s="269"/>
      <c r="GJ1439" s="269"/>
      <c r="GK1439" s="269"/>
      <c r="GL1439" s="269"/>
      <c r="GM1439" s="269"/>
      <c r="GN1439" s="269"/>
      <c r="GO1439" s="269"/>
      <c r="GP1439" s="269"/>
      <c r="GQ1439" s="269"/>
      <c r="GR1439" s="269"/>
      <c r="GS1439" s="269"/>
      <c r="GT1439" s="269"/>
      <c r="GU1439" s="269"/>
      <c r="GV1439" s="269"/>
      <c r="GW1439" s="269"/>
      <c r="GX1439" s="269"/>
      <c r="GY1439" s="269"/>
      <c r="GZ1439" s="269"/>
      <c r="HA1439" s="269"/>
      <c r="HB1439" s="269"/>
      <c r="HC1439" s="269"/>
      <c r="HD1439" s="269"/>
      <c r="HE1439" s="269"/>
      <c r="HF1439" s="269"/>
      <c r="HG1439" s="269"/>
      <c r="HH1439" s="269"/>
      <c r="HI1439" s="269"/>
      <c r="HJ1439" s="269"/>
      <c r="HK1439" s="269"/>
      <c r="HL1439" s="269"/>
      <c r="HM1439" s="269"/>
      <c r="HN1439" s="269"/>
      <c r="HO1439" s="269"/>
      <c r="HP1439" s="269"/>
      <c r="HQ1439" s="269"/>
      <c r="HR1439" s="269"/>
      <c r="HS1439" s="269"/>
      <c r="HT1439" s="269"/>
      <c r="HU1439" s="269"/>
      <c r="HV1439" s="269"/>
      <c r="HW1439" s="269"/>
      <c r="HX1439" s="269"/>
      <c r="HY1439" s="269"/>
      <c r="HZ1439" s="269"/>
      <c r="IA1439" s="269"/>
      <c r="IB1439" s="269"/>
      <c r="IC1439" s="269"/>
      <c r="ID1439" s="269"/>
      <c r="IE1439" s="269"/>
      <c r="IF1439" s="269"/>
      <c r="IG1439" s="269"/>
      <c r="IH1439" s="269"/>
      <c r="II1439" s="269"/>
      <c r="IJ1439" s="269"/>
      <c r="IK1439" s="269"/>
      <c r="IL1439" s="269"/>
      <c r="IM1439" s="269"/>
      <c r="IN1439" s="269"/>
      <c r="IO1439" s="269"/>
      <c r="IP1439" s="269"/>
      <c r="IQ1439" s="269"/>
      <c r="IR1439" s="269"/>
      <c r="IS1439" s="269"/>
      <c r="IT1439" s="269"/>
      <c r="IU1439" s="269"/>
      <c r="IV1439" s="269"/>
    </row>
    <row r="1440" spans="1:256" s="267" customFormat="1" ht="12.75">
      <c r="A1440" s="263"/>
      <c r="B1440" s="264">
        <v>-3019125</v>
      </c>
      <c r="C1440" s="263" t="s">
        <v>217</v>
      </c>
      <c r="D1440" s="263" t="s">
        <v>228</v>
      </c>
      <c r="E1440" s="263"/>
      <c r="F1440" s="265"/>
      <c r="G1440" s="265"/>
      <c r="H1440" s="264">
        <v>4799747</v>
      </c>
      <c r="I1440" s="266">
        <v>-5919.85294117647</v>
      </c>
      <c r="K1440" s="268">
        <v>510</v>
      </c>
      <c r="L1440" s="269"/>
      <c r="M1440" s="268">
        <v>510</v>
      </c>
      <c r="N1440" s="269"/>
      <c r="O1440" s="269"/>
      <c r="P1440" s="269"/>
      <c r="Q1440" s="269"/>
      <c r="R1440" s="269"/>
      <c r="S1440" s="269"/>
      <c r="T1440" s="269"/>
      <c r="U1440" s="269"/>
      <c r="V1440" s="269"/>
      <c r="W1440" s="269"/>
      <c r="X1440" s="269"/>
      <c r="Y1440" s="269"/>
      <c r="Z1440" s="269"/>
      <c r="AA1440" s="269"/>
      <c r="AB1440" s="269"/>
      <c r="AC1440" s="269"/>
      <c r="AD1440" s="269"/>
      <c r="AE1440" s="269"/>
      <c r="AF1440" s="269"/>
      <c r="AG1440" s="269"/>
      <c r="AH1440" s="269"/>
      <c r="AI1440" s="269"/>
      <c r="AJ1440" s="269"/>
      <c r="AK1440" s="269"/>
      <c r="AL1440" s="269"/>
      <c r="AM1440" s="269"/>
      <c r="AN1440" s="269"/>
      <c r="AO1440" s="269"/>
      <c r="AP1440" s="269"/>
      <c r="AQ1440" s="269"/>
      <c r="AR1440" s="269"/>
      <c r="AS1440" s="269"/>
      <c r="AT1440" s="269"/>
      <c r="AU1440" s="269"/>
      <c r="AV1440" s="269"/>
      <c r="AW1440" s="269"/>
      <c r="AX1440" s="269"/>
      <c r="AY1440" s="269"/>
      <c r="AZ1440" s="269"/>
      <c r="BA1440" s="269"/>
      <c r="BB1440" s="269"/>
      <c r="BC1440" s="269"/>
      <c r="BD1440" s="269"/>
      <c r="BE1440" s="269"/>
      <c r="BF1440" s="269"/>
      <c r="BG1440" s="269"/>
      <c r="BH1440" s="269"/>
      <c r="BI1440" s="269"/>
      <c r="BJ1440" s="269"/>
      <c r="BK1440" s="269"/>
      <c r="BL1440" s="269"/>
      <c r="BM1440" s="269"/>
      <c r="BN1440" s="269"/>
      <c r="BO1440" s="269"/>
      <c r="BP1440" s="269"/>
      <c r="BQ1440" s="269"/>
      <c r="BR1440" s="269"/>
      <c r="BS1440" s="269"/>
      <c r="BT1440" s="269"/>
      <c r="BU1440" s="269"/>
      <c r="BV1440" s="269"/>
      <c r="BW1440" s="269"/>
      <c r="BX1440" s="269"/>
      <c r="BY1440" s="269"/>
      <c r="BZ1440" s="269"/>
      <c r="CA1440" s="269"/>
      <c r="CB1440" s="269"/>
      <c r="CC1440" s="269"/>
      <c r="CD1440" s="269"/>
      <c r="CE1440" s="269"/>
      <c r="CF1440" s="269"/>
      <c r="CG1440" s="269"/>
      <c r="CH1440" s="269"/>
      <c r="CI1440" s="269"/>
      <c r="CJ1440" s="269"/>
      <c r="CK1440" s="269"/>
      <c r="CL1440" s="269"/>
      <c r="CM1440" s="269"/>
      <c r="CN1440" s="269"/>
      <c r="CO1440" s="269"/>
      <c r="CP1440" s="269"/>
      <c r="CQ1440" s="269"/>
      <c r="CR1440" s="269"/>
      <c r="CS1440" s="269"/>
      <c r="CT1440" s="269"/>
      <c r="CU1440" s="269"/>
      <c r="CV1440" s="269"/>
      <c r="CW1440" s="269"/>
      <c r="CX1440" s="269"/>
      <c r="CY1440" s="269"/>
      <c r="CZ1440" s="269"/>
      <c r="DA1440" s="269"/>
      <c r="DB1440" s="269"/>
      <c r="DC1440" s="269"/>
      <c r="DD1440" s="269"/>
      <c r="DE1440" s="269"/>
      <c r="DF1440" s="269"/>
      <c r="DG1440" s="269"/>
      <c r="DH1440" s="269"/>
      <c r="DI1440" s="269"/>
      <c r="DJ1440" s="269"/>
      <c r="DK1440" s="269"/>
      <c r="DL1440" s="269"/>
      <c r="DM1440" s="269"/>
      <c r="DN1440" s="269"/>
      <c r="DO1440" s="269"/>
      <c r="DP1440" s="269"/>
      <c r="DQ1440" s="269"/>
      <c r="DR1440" s="269"/>
      <c r="DS1440" s="269"/>
      <c r="DT1440" s="269"/>
      <c r="DU1440" s="269"/>
      <c r="DV1440" s="269"/>
      <c r="DW1440" s="269"/>
      <c r="DX1440" s="269"/>
      <c r="DY1440" s="269"/>
      <c r="DZ1440" s="269"/>
      <c r="EA1440" s="269"/>
      <c r="EB1440" s="269"/>
      <c r="EC1440" s="269"/>
      <c r="ED1440" s="269"/>
      <c r="EE1440" s="269"/>
      <c r="EF1440" s="269"/>
      <c r="EG1440" s="269"/>
      <c r="EH1440" s="269"/>
      <c r="EI1440" s="269"/>
      <c r="EJ1440" s="269"/>
      <c r="EK1440" s="269"/>
      <c r="EL1440" s="269"/>
      <c r="EM1440" s="269"/>
      <c r="EN1440" s="269"/>
      <c r="EO1440" s="269"/>
      <c r="EP1440" s="269"/>
      <c r="EQ1440" s="269"/>
      <c r="ER1440" s="269"/>
      <c r="ES1440" s="269"/>
      <c r="ET1440" s="269"/>
      <c r="EU1440" s="269"/>
      <c r="EV1440" s="269"/>
      <c r="EW1440" s="269"/>
      <c r="EX1440" s="269"/>
      <c r="EY1440" s="269"/>
      <c r="EZ1440" s="269"/>
      <c r="FA1440" s="269"/>
      <c r="FB1440" s="269"/>
      <c r="FC1440" s="269"/>
      <c r="FD1440" s="269"/>
      <c r="FE1440" s="269"/>
      <c r="FF1440" s="269"/>
      <c r="FG1440" s="269"/>
      <c r="FH1440" s="269"/>
      <c r="FI1440" s="269"/>
      <c r="FJ1440" s="269"/>
      <c r="FK1440" s="269"/>
      <c r="FL1440" s="269"/>
      <c r="FM1440" s="269"/>
      <c r="FN1440" s="269"/>
      <c r="FO1440" s="269"/>
      <c r="FP1440" s="269"/>
      <c r="FQ1440" s="269"/>
      <c r="FR1440" s="269"/>
      <c r="FS1440" s="269"/>
      <c r="FT1440" s="269"/>
      <c r="FU1440" s="269"/>
      <c r="FV1440" s="269"/>
      <c r="FW1440" s="269"/>
      <c r="FX1440" s="269"/>
      <c r="FY1440" s="269"/>
      <c r="FZ1440" s="269"/>
      <c r="GA1440" s="269"/>
      <c r="GB1440" s="269"/>
      <c r="GC1440" s="269"/>
      <c r="GD1440" s="269"/>
      <c r="GE1440" s="269"/>
      <c r="GF1440" s="269"/>
      <c r="GG1440" s="269"/>
      <c r="GH1440" s="269"/>
      <c r="GI1440" s="269"/>
      <c r="GJ1440" s="269"/>
      <c r="GK1440" s="269"/>
      <c r="GL1440" s="269"/>
      <c r="GM1440" s="269"/>
      <c r="GN1440" s="269"/>
      <c r="GO1440" s="269"/>
      <c r="GP1440" s="269"/>
      <c r="GQ1440" s="269"/>
      <c r="GR1440" s="269"/>
      <c r="GS1440" s="269"/>
      <c r="GT1440" s="269"/>
      <c r="GU1440" s="269"/>
      <c r="GV1440" s="269"/>
      <c r="GW1440" s="269"/>
      <c r="GX1440" s="269"/>
      <c r="GY1440" s="269"/>
      <c r="GZ1440" s="269"/>
      <c r="HA1440" s="269"/>
      <c r="HB1440" s="269"/>
      <c r="HC1440" s="269"/>
      <c r="HD1440" s="269"/>
      <c r="HE1440" s="269"/>
      <c r="HF1440" s="269"/>
      <c r="HG1440" s="269"/>
      <c r="HH1440" s="269"/>
      <c r="HI1440" s="269"/>
      <c r="HJ1440" s="269"/>
      <c r="HK1440" s="269"/>
      <c r="HL1440" s="269"/>
      <c r="HM1440" s="269"/>
      <c r="HN1440" s="269"/>
      <c r="HO1440" s="269"/>
      <c r="HP1440" s="269"/>
      <c r="HQ1440" s="269"/>
      <c r="HR1440" s="269"/>
      <c r="HS1440" s="269"/>
      <c r="HT1440" s="269"/>
      <c r="HU1440" s="269"/>
      <c r="HV1440" s="269"/>
      <c r="HW1440" s="269"/>
      <c r="HX1440" s="269"/>
      <c r="HY1440" s="269"/>
      <c r="HZ1440" s="269"/>
      <c r="IA1440" s="269"/>
      <c r="IB1440" s="269"/>
      <c r="IC1440" s="269"/>
      <c r="ID1440" s="269"/>
      <c r="IE1440" s="269"/>
      <c r="IF1440" s="269"/>
      <c r="IG1440" s="269"/>
      <c r="IH1440" s="269"/>
      <c r="II1440" s="269"/>
      <c r="IJ1440" s="269"/>
      <c r="IK1440" s="269"/>
      <c r="IL1440" s="269"/>
      <c r="IM1440" s="269"/>
      <c r="IN1440" s="269"/>
      <c r="IO1440" s="269"/>
      <c r="IP1440" s="269"/>
      <c r="IQ1440" s="269"/>
      <c r="IR1440" s="269"/>
      <c r="IS1440" s="269"/>
      <c r="IT1440" s="269"/>
      <c r="IU1440" s="269"/>
      <c r="IV1440" s="269"/>
    </row>
    <row r="1441" spans="1:256" s="267" customFormat="1" ht="12.75">
      <c r="A1441" s="263"/>
      <c r="B1441" s="264">
        <v>1140020</v>
      </c>
      <c r="C1441" s="263" t="s">
        <v>217</v>
      </c>
      <c r="D1441" s="263" t="s">
        <v>222</v>
      </c>
      <c r="E1441" s="263"/>
      <c r="F1441" s="265"/>
      <c r="G1441" s="265"/>
      <c r="H1441" s="264">
        <v>-2939345</v>
      </c>
      <c r="I1441" s="266">
        <v>2235.3333333333335</v>
      </c>
      <c r="K1441" s="268">
        <v>510</v>
      </c>
      <c r="L1441" s="269"/>
      <c r="M1441" s="268">
        <v>510</v>
      </c>
      <c r="N1441" s="269"/>
      <c r="O1441" s="269"/>
      <c r="P1441" s="269"/>
      <c r="Q1441" s="269"/>
      <c r="R1441" s="269"/>
      <c r="S1441" s="269"/>
      <c r="T1441" s="269"/>
      <c r="U1441" s="269"/>
      <c r="V1441" s="269"/>
      <c r="W1441" s="269"/>
      <c r="X1441" s="269"/>
      <c r="Y1441" s="269"/>
      <c r="Z1441" s="269"/>
      <c r="AA1441" s="269"/>
      <c r="AB1441" s="269"/>
      <c r="AC1441" s="269"/>
      <c r="AD1441" s="269"/>
      <c r="AE1441" s="269"/>
      <c r="AF1441" s="269"/>
      <c r="AG1441" s="269"/>
      <c r="AH1441" s="269"/>
      <c r="AI1441" s="269"/>
      <c r="AJ1441" s="269"/>
      <c r="AK1441" s="269"/>
      <c r="AL1441" s="269"/>
      <c r="AM1441" s="269"/>
      <c r="AN1441" s="269"/>
      <c r="AO1441" s="269"/>
      <c r="AP1441" s="269"/>
      <c r="AQ1441" s="269"/>
      <c r="AR1441" s="269"/>
      <c r="AS1441" s="269"/>
      <c r="AT1441" s="269"/>
      <c r="AU1441" s="269"/>
      <c r="AV1441" s="269"/>
      <c r="AW1441" s="269"/>
      <c r="AX1441" s="269"/>
      <c r="AY1441" s="269"/>
      <c r="AZ1441" s="269"/>
      <c r="BA1441" s="269"/>
      <c r="BB1441" s="269"/>
      <c r="BC1441" s="269"/>
      <c r="BD1441" s="269"/>
      <c r="BE1441" s="269"/>
      <c r="BF1441" s="269"/>
      <c r="BG1441" s="269"/>
      <c r="BH1441" s="269"/>
      <c r="BI1441" s="269"/>
      <c r="BJ1441" s="269"/>
      <c r="BK1441" s="269"/>
      <c r="BL1441" s="269"/>
      <c r="BM1441" s="269"/>
      <c r="BN1441" s="269"/>
      <c r="BO1441" s="269"/>
      <c r="BP1441" s="269"/>
      <c r="BQ1441" s="269"/>
      <c r="BR1441" s="269"/>
      <c r="BS1441" s="269"/>
      <c r="BT1441" s="269"/>
      <c r="BU1441" s="269"/>
      <c r="BV1441" s="269"/>
      <c r="BW1441" s="269"/>
      <c r="BX1441" s="269"/>
      <c r="BY1441" s="269"/>
      <c r="BZ1441" s="269"/>
      <c r="CA1441" s="269"/>
      <c r="CB1441" s="269"/>
      <c r="CC1441" s="269"/>
      <c r="CD1441" s="269"/>
      <c r="CE1441" s="269"/>
      <c r="CF1441" s="269"/>
      <c r="CG1441" s="269"/>
      <c r="CH1441" s="269"/>
      <c r="CI1441" s="269"/>
      <c r="CJ1441" s="269"/>
      <c r="CK1441" s="269"/>
      <c r="CL1441" s="269"/>
      <c r="CM1441" s="269"/>
      <c r="CN1441" s="269"/>
      <c r="CO1441" s="269"/>
      <c r="CP1441" s="269"/>
      <c r="CQ1441" s="269"/>
      <c r="CR1441" s="269"/>
      <c r="CS1441" s="269"/>
      <c r="CT1441" s="269"/>
      <c r="CU1441" s="269"/>
      <c r="CV1441" s="269"/>
      <c r="CW1441" s="269"/>
      <c r="CX1441" s="269"/>
      <c r="CY1441" s="269"/>
      <c r="CZ1441" s="269"/>
      <c r="DA1441" s="269"/>
      <c r="DB1441" s="269"/>
      <c r="DC1441" s="269"/>
      <c r="DD1441" s="269"/>
      <c r="DE1441" s="269"/>
      <c r="DF1441" s="269"/>
      <c r="DG1441" s="269"/>
      <c r="DH1441" s="269"/>
      <c r="DI1441" s="269"/>
      <c r="DJ1441" s="269"/>
      <c r="DK1441" s="269"/>
      <c r="DL1441" s="269"/>
      <c r="DM1441" s="269"/>
      <c r="DN1441" s="269"/>
      <c r="DO1441" s="269"/>
      <c r="DP1441" s="269"/>
      <c r="DQ1441" s="269"/>
      <c r="DR1441" s="269"/>
      <c r="DS1441" s="269"/>
      <c r="DT1441" s="269"/>
      <c r="DU1441" s="269"/>
      <c r="DV1441" s="269"/>
      <c r="DW1441" s="269"/>
      <c r="DX1441" s="269"/>
      <c r="DY1441" s="269"/>
      <c r="DZ1441" s="269"/>
      <c r="EA1441" s="269"/>
      <c r="EB1441" s="269"/>
      <c r="EC1441" s="269"/>
      <c r="ED1441" s="269"/>
      <c r="EE1441" s="269"/>
      <c r="EF1441" s="269"/>
      <c r="EG1441" s="269"/>
      <c r="EH1441" s="269"/>
      <c r="EI1441" s="269"/>
      <c r="EJ1441" s="269"/>
      <c r="EK1441" s="269"/>
      <c r="EL1441" s="269"/>
      <c r="EM1441" s="269"/>
      <c r="EN1441" s="269"/>
      <c r="EO1441" s="269"/>
      <c r="EP1441" s="269"/>
      <c r="EQ1441" s="269"/>
      <c r="ER1441" s="269"/>
      <c r="ES1441" s="269"/>
      <c r="ET1441" s="269"/>
      <c r="EU1441" s="269"/>
      <c r="EV1441" s="269"/>
      <c r="EW1441" s="269"/>
      <c r="EX1441" s="269"/>
      <c r="EY1441" s="269"/>
      <c r="EZ1441" s="269"/>
      <c r="FA1441" s="269"/>
      <c r="FB1441" s="269"/>
      <c r="FC1441" s="269"/>
      <c r="FD1441" s="269"/>
      <c r="FE1441" s="269"/>
      <c r="FF1441" s="269"/>
      <c r="FG1441" s="269"/>
      <c r="FH1441" s="269"/>
      <c r="FI1441" s="269"/>
      <c r="FJ1441" s="269"/>
      <c r="FK1441" s="269"/>
      <c r="FL1441" s="269"/>
      <c r="FM1441" s="269"/>
      <c r="FN1441" s="269"/>
      <c r="FO1441" s="269"/>
      <c r="FP1441" s="269"/>
      <c r="FQ1441" s="269"/>
      <c r="FR1441" s="269"/>
      <c r="FS1441" s="269"/>
      <c r="FT1441" s="269"/>
      <c r="FU1441" s="269"/>
      <c r="FV1441" s="269"/>
      <c r="FW1441" s="269"/>
      <c r="FX1441" s="269"/>
      <c r="FY1441" s="269"/>
      <c r="FZ1441" s="269"/>
      <c r="GA1441" s="269"/>
      <c r="GB1441" s="269"/>
      <c r="GC1441" s="269"/>
      <c r="GD1441" s="269"/>
      <c r="GE1441" s="269"/>
      <c r="GF1441" s="269"/>
      <c r="GG1441" s="269"/>
      <c r="GH1441" s="269"/>
      <c r="GI1441" s="269"/>
      <c r="GJ1441" s="269"/>
      <c r="GK1441" s="269"/>
      <c r="GL1441" s="269"/>
      <c r="GM1441" s="269"/>
      <c r="GN1441" s="269"/>
      <c r="GO1441" s="269"/>
      <c r="GP1441" s="269"/>
      <c r="GQ1441" s="269"/>
      <c r="GR1441" s="269"/>
      <c r="GS1441" s="269"/>
      <c r="GT1441" s="269"/>
      <c r="GU1441" s="269"/>
      <c r="GV1441" s="269"/>
      <c r="GW1441" s="269"/>
      <c r="GX1441" s="269"/>
      <c r="GY1441" s="269"/>
      <c r="GZ1441" s="269"/>
      <c r="HA1441" s="269"/>
      <c r="HB1441" s="269"/>
      <c r="HC1441" s="269"/>
      <c r="HD1441" s="269"/>
      <c r="HE1441" s="269"/>
      <c r="HF1441" s="269"/>
      <c r="HG1441" s="269"/>
      <c r="HH1441" s="269"/>
      <c r="HI1441" s="269"/>
      <c r="HJ1441" s="269"/>
      <c r="HK1441" s="269"/>
      <c r="HL1441" s="269"/>
      <c r="HM1441" s="269"/>
      <c r="HN1441" s="269"/>
      <c r="HO1441" s="269"/>
      <c r="HP1441" s="269"/>
      <c r="HQ1441" s="269"/>
      <c r="HR1441" s="269"/>
      <c r="HS1441" s="269"/>
      <c r="HT1441" s="269"/>
      <c r="HU1441" s="269"/>
      <c r="HV1441" s="269"/>
      <c r="HW1441" s="269"/>
      <c r="HX1441" s="269"/>
      <c r="HY1441" s="269"/>
      <c r="HZ1441" s="269"/>
      <c r="IA1441" s="269"/>
      <c r="IB1441" s="269"/>
      <c r="IC1441" s="269"/>
      <c r="ID1441" s="269"/>
      <c r="IE1441" s="269"/>
      <c r="IF1441" s="269"/>
      <c r="IG1441" s="269"/>
      <c r="IH1441" s="269"/>
      <c r="II1441" s="269"/>
      <c r="IJ1441" s="269"/>
      <c r="IK1441" s="269"/>
      <c r="IL1441" s="269"/>
      <c r="IM1441" s="269"/>
      <c r="IN1441" s="269"/>
      <c r="IO1441" s="269"/>
      <c r="IP1441" s="269"/>
      <c r="IQ1441" s="269"/>
      <c r="IR1441" s="269"/>
      <c r="IS1441" s="269"/>
      <c r="IT1441" s="269"/>
      <c r="IU1441" s="269"/>
      <c r="IV1441" s="269"/>
    </row>
    <row r="1442" spans="1:256" s="267" customFormat="1" ht="12.75">
      <c r="A1442" s="270"/>
      <c r="B1442" s="271">
        <v>-3705991</v>
      </c>
      <c r="C1442" s="270" t="s">
        <v>217</v>
      </c>
      <c r="D1442" s="270" t="s">
        <v>227</v>
      </c>
      <c r="E1442" s="270"/>
      <c r="F1442" s="272"/>
      <c r="G1442" s="273"/>
      <c r="H1442" s="271">
        <v>4410514</v>
      </c>
      <c r="I1442" s="274">
        <v>-7266.649019607843</v>
      </c>
      <c r="J1442" s="239"/>
      <c r="K1442" s="239">
        <v>510</v>
      </c>
      <c r="L1442" s="239"/>
      <c r="M1442" s="239">
        <v>510</v>
      </c>
      <c r="N1442" s="269"/>
      <c r="O1442" s="269"/>
      <c r="P1442" s="269"/>
      <c r="Q1442" s="269"/>
      <c r="R1442" s="269"/>
      <c r="S1442" s="269"/>
      <c r="T1442" s="269"/>
      <c r="U1442" s="269"/>
      <c r="V1442" s="269"/>
      <c r="W1442" s="269"/>
      <c r="X1442" s="269"/>
      <c r="Y1442" s="269"/>
      <c r="Z1442" s="269"/>
      <c r="AA1442" s="269"/>
      <c r="AB1442" s="269"/>
      <c r="AC1442" s="269"/>
      <c r="AD1442" s="269"/>
      <c r="AE1442" s="269"/>
      <c r="AF1442" s="269"/>
      <c r="AG1442" s="269"/>
      <c r="AH1442" s="269"/>
      <c r="AI1442" s="269"/>
      <c r="AJ1442" s="269"/>
      <c r="AK1442" s="269"/>
      <c r="AL1442" s="269"/>
      <c r="AM1442" s="269"/>
      <c r="AN1442" s="269"/>
      <c r="AO1442" s="269"/>
      <c r="AP1442" s="269"/>
      <c r="AQ1442" s="269"/>
      <c r="AR1442" s="269"/>
      <c r="AS1442" s="269"/>
      <c r="AT1442" s="269"/>
      <c r="AU1442" s="269"/>
      <c r="AV1442" s="269"/>
      <c r="AW1442" s="269"/>
      <c r="AX1442" s="269"/>
      <c r="AY1442" s="269"/>
      <c r="AZ1442" s="269"/>
      <c r="BA1442" s="269"/>
      <c r="BB1442" s="269"/>
      <c r="BC1442" s="269"/>
      <c r="BD1442" s="269"/>
      <c r="BE1442" s="269"/>
      <c r="BF1442" s="269"/>
      <c r="BG1442" s="269"/>
      <c r="BH1442" s="269"/>
      <c r="BI1442" s="269"/>
      <c r="BJ1442" s="269"/>
      <c r="BK1442" s="269"/>
      <c r="BL1442" s="269"/>
      <c r="BM1442" s="269"/>
      <c r="BN1442" s="269"/>
      <c r="BO1442" s="269"/>
      <c r="BP1442" s="269"/>
      <c r="BQ1442" s="269"/>
      <c r="BR1442" s="269"/>
      <c r="BS1442" s="269"/>
      <c r="BT1442" s="269"/>
      <c r="BU1442" s="269"/>
      <c r="BV1442" s="269"/>
      <c r="BW1442" s="269"/>
      <c r="BX1442" s="269"/>
      <c r="BY1442" s="269"/>
      <c r="BZ1442" s="269"/>
      <c r="CA1442" s="269"/>
      <c r="CB1442" s="269"/>
      <c r="CC1442" s="269"/>
      <c r="CD1442" s="269"/>
      <c r="CE1442" s="269"/>
      <c r="CF1442" s="269"/>
      <c r="CG1442" s="269"/>
      <c r="CH1442" s="269"/>
      <c r="CI1442" s="269"/>
      <c r="CJ1442" s="269"/>
      <c r="CK1442" s="269"/>
      <c r="CL1442" s="269"/>
      <c r="CM1442" s="269"/>
      <c r="CN1442" s="269"/>
      <c r="CO1442" s="269"/>
      <c r="CP1442" s="269"/>
      <c r="CQ1442" s="269"/>
      <c r="CR1442" s="269"/>
      <c r="CS1442" s="269"/>
      <c r="CT1442" s="269"/>
      <c r="CU1442" s="269"/>
      <c r="CV1442" s="269"/>
      <c r="CW1442" s="269"/>
      <c r="CX1442" s="269"/>
      <c r="CY1442" s="269"/>
      <c r="CZ1442" s="269"/>
      <c r="DA1442" s="269"/>
      <c r="DB1442" s="269"/>
      <c r="DC1442" s="269"/>
      <c r="DD1442" s="269"/>
      <c r="DE1442" s="269"/>
      <c r="DF1442" s="269"/>
      <c r="DG1442" s="269"/>
      <c r="DH1442" s="269"/>
      <c r="DI1442" s="269"/>
      <c r="DJ1442" s="269"/>
      <c r="DK1442" s="269"/>
      <c r="DL1442" s="269"/>
      <c r="DM1442" s="269"/>
      <c r="DN1442" s="269"/>
      <c r="DO1442" s="269"/>
      <c r="DP1442" s="269"/>
      <c r="DQ1442" s="269"/>
      <c r="DR1442" s="269"/>
      <c r="DS1442" s="269"/>
      <c r="DT1442" s="269"/>
      <c r="DU1442" s="269"/>
      <c r="DV1442" s="269"/>
      <c r="DW1442" s="269"/>
      <c r="DX1442" s="269"/>
      <c r="DY1442" s="269"/>
      <c r="DZ1442" s="269"/>
      <c r="EA1442" s="269"/>
      <c r="EB1442" s="269"/>
      <c r="EC1442" s="269"/>
      <c r="ED1442" s="269"/>
      <c r="EE1442" s="269"/>
      <c r="EF1442" s="269"/>
      <c r="EG1442" s="269"/>
      <c r="EH1442" s="269"/>
      <c r="EI1442" s="269"/>
      <c r="EJ1442" s="269"/>
      <c r="EK1442" s="269"/>
      <c r="EL1442" s="269"/>
      <c r="EM1442" s="269"/>
      <c r="EN1442" s="269"/>
      <c r="EO1442" s="269"/>
      <c r="EP1442" s="269"/>
      <c r="EQ1442" s="269"/>
      <c r="ER1442" s="269"/>
      <c r="ES1442" s="269"/>
      <c r="ET1442" s="269"/>
      <c r="EU1442" s="269"/>
      <c r="EV1442" s="269"/>
      <c r="EW1442" s="269"/>
      <c r="EX1442" s="269"/>
      <c r="EY1442" s="269"/>
      <c r="EZ1442" s="269"/>
      <c r="FA1442" s="269"/>
      <c r="FB1442" s="269"/>
      <c r="FC1442" s="269"/>
      <c r="FD1442" s="269"/>
      <c r="FE1442" s="269"/>
      <c r="FF1442" s="269"/>
      <c r="FG1442" s="269"/>
      <c r="FH1442" s="269"/>
      <c r="FI1442" s="269"/>
      <c r="FJ1442" s="269"/>
      <c r="FK1442" s="269"/>
      <c r="FL1442" s="269"/>
      <c r="FM1442" s="269"/>
      <c r="FN1442" s="269"/>
      <c r="FO1442" s="269"/>
      <c r="FP1442" s="269"/>
      <c r="FQ1442" s="269"/>
      <c r="FR1442" s="269"/>
      <c r="FS1442" s="269"/>
      <c r="FT1442" s="269"/>
      <c r="FU1442" s="269"/>
      <c r="FV1442" s="269"/>
      <c r="FW1442" s="269"/>
      <c r="FX1442" s="269"/>
      <c r="FY1442" s="269"/>
      <c r="FZ1442" s="269"/>
      <c r="GA1442" s="269"/>
      <c r="GB1442" s="269"/>
      <c r="GC1442" s="269"/>
      <c r="GD1442" s="269"/>
      <c r="GE1442" s="269"/>
      <c r="GF1442" s="269"/>
      <c r="GG1442" s="269"/>
      <c r="GH1442" s="269"/>
      <c r="GI1442" s="269"/>
      <c r="GJ1442" s="269"/>
      <c r="GK1442" s="269"/>
      <c r="GL1442" s="269"/>
      <c r="GM1442" s="269"/>
      <c r="GN1442" s="269"/>
      <c r="GO1442" s="269"/>
      <c r="GP1442" s="269"/>
      <c r="GQ1442" s="269"/>
      <c r="GR1442" s="269"/>
      <c r="GS1442" s="269"/>
      <c r="GT1442" s="269"/>
      <c r="GU1442" s="269"/>
      <c r="GV1442" s="269"/>
      <c r="GW1442" s="269"/>
      <c r="GX1442" s="269"/>
      <c r="GY1442" s="269"/>
      <c r="GZ1442" s="269"/>
      <c r="HA1442" s="269"/>
      <c r="HB1442" s="269"/>
      <c r="HC1442" s="269"/>
      <c r="HD1442" s="269"/>
      <c r="HE1442" s="269"/>
      <c r="HF1442" s="269"/>
      <c r="HG1442" s="269"/>
      <c r="HH1442" s="269"/>
      <c r="HI1442" s="269"/>
      <c r="HJ1442" s="269"/>
      <c r="HK1442" s="269"/>
      <c r="HL1442" s="269"/>
      <c r="HM1442" s="269"/>
      <c r="HN1442" s="269"/>
      <c r="HO1442" s="269"/>
      <c r="HP1442" s="269"/>
      <c r="HQ1442" s="269"/>
      <c r="HR1442" s="269"/>
      <c r="HS1442" s="269"/>
      <c r="HT1442" s="269"/>
      <c r="HU1442" s="269"/>
      <c r="HV1442" s="269"/>
      <c r="HW1442" s="269"/>
      <c r="HX1442" s="269"/>
      <c r="HY1442" s="269"/>
      <c r="HZ1442" s="269"/>
      <c r="IA1442" s="269"/>
      <c r="IB1442" s="269"/>
      <c r="IC1442" s="269"/>
      <c r="ID1442" s="269"/>
      <c r="IE1442" s="269"/>
      <c r="IF1442" s="269"/>
      <c r="IG1442" s="269"/>
      <c r="IH1442" s="269"/>
      <c r="II1442" s="269"/>
      <c r="IJ1442" s="269"/>
      <c r="IK1442" s="269"/>
      <c r="IL1442" s="269"/>
      <c r="IM1442" s="269"/>
      <c r="IN1442" s="269"/>
      <c r="IO1442" s="269"/>
      <c r="IP1442" s="269"/>
      <c r="IQ1442" s="269"/>
      <c r="IR1442" s="269"/>
      <c r="IS1442" s="269"/>
      <c r="IT1442" s="269"/>
      <c r="IU1442" s="269"/>
      <c r="IV1442" s="269"/>
    </row>
    <row r="1443" spans="6:13" ht="12.75">
      <c r="F1443" s="71"/>
      <c r="M1443" s="2"/>
    </row>
    <row r="1444" spans="6:13" ht="12.75">
      <c r="F1444" s="71"/>
      <c r="M1444" s="2"/>
    </row>
    <row r="1445" spans="2:13" ht="12.75">
      <c r="B1445" s="275">
        <v>-33501602.36</v>
      </c>
      <c r="C1445" s="276" t="s">
        <v>220</v>
      </c>
      <c r="F1445" s="71"/>
      <c r="M1445" s="2"/>
    </row>
    <row r="1446" spans="1:13" s="280" customFormat="1" ht="12.75">
      <c r="A1446" s="277"/>
      <c r="B1446" s="275">
        <v>-68410372</v>
      </c>
      <c r="C1446" s="277" t="s">
        <v>197</v>
      </c>
      <c r="D1446" s="277" t="s">
        <v>221</v>
      </c>
      <c r="E1446" s="277"/>
      <c r="F1446" s="278"/>
      <c r="G1446" s="278"/>
      <c r="H1446" s="275">
        <v>68410372</v>
      </c>
      <c r="I1446" s="279">
        <v>-147754.58315334775</v>
      </c>
      <c r="K1446" s="280">
        <v>463</v>
      </c>
      <c r="M1446" s="280">
        <v>463</v>
      </c>
    </row>
    <row r="1447" spans="1:13" s="280" customFormat="1" ht="12.75">
      <c r="A1447" s="277"/>
      <c r="B1447" s="275">
        <v>2952424</v>
      </c>
      <c r="C1447" s="277" t="s">
        <v>197</v>
      </c>
      <c r="D1447" s="277" t="s">
        <v>207</v>
      </c>
      <c r="E1447" s="277"/>
      <c r="F1447" s="278"/>
      <c r="G1447" s="278"/>
      <c r="H1447" s="275">
        <v>65457948</v>
      </c>
      <c r="I1447" s="279">
        <v>5623.664761904762</v>
      </c>
      <c r="K1447" s="280">
        <v>525</v>
      </c>
      <c r="M1447" s="280">
        <v>525</v>
      </c>
    </row>
    <row r="1448" spans="1:13" s="280" customFormat="1" ht="12.75">
      <c r="A1448" s="277"/>
      <c r="B1448" s="275">
        <v>4855999</v>
      </c>
      <c r="C1448" s="277" t="s">
        <v>197</v>
      </c>
      <c r="D1448" s="277" t="s">
        <v>208</v>
      </c>
      <c r="E1448" s="277"/>
      <c r="F1448" s="278"/>
      <c r="G1448" s="278"/>
      <c r="H1448" s="275">
        <v>60601949</v>
      </c>
      <c r="I1448" s="279">
        <v>9076.633644859812</v>
      </c>
      <c r="K1448" s="280">
        <v>535</v>
      </c>
      <c r="M1448" s="280">
        <v>535</v>
      </c>
    </row>
    <row r="1449" spans="1:13" s="280" customFormat="1" ht="12.75">
      <c r="A1449" s="277"/>
      <c r="B1449" s="275">
        <v>3849645</v>
      </c>
      <c r="C1449" s="277" t="s">
        <v>197</v>
      </c>
      <c r="D1449" s="277" t="s">
        <v>209</v>
      </c>
      <c r="E1449" s="277"/>
      <c r="F1449" s="278"/>
      <c r="G1449" s="278"/>
      <c r="H1449" s="275">
        <v>56752304</v>
      </c>
      <c r="I1449" s="279">
        <v>7263.481132075472</v>
      </c>
      <c r="K1449" s="280">
        <v>530</v>
      </c>
      <c r="M1449" s="280">
        <v>530</v>
      </c>
    </row>
    <row r="1450" spans="1:13" s="280" customFormat="1" ht="12.75">
      <c r="A1450" s="277"/>
      <c r="B1450" s="275">
        <v>2952945</v>
      </c>
      <c r="C1450" s="277" t="s">
        <v>197</v>
      </c>
      <c r="D1450" s="277" t="s">
        <v>198</v>
      </c>
      <c r="E1450" s="277"/>
      <c r="F1450" s="278"/>
      <c r="G1450" s="278"/>
      <c r="H1450" s="275">
        <v>53799359</v>
      </c>
      <c r="I1450" s="279">
        <v>5678.740384615385</v>
      </c>
      <c r="K1450" s="280">
        <v>520</v>
      </c>
      <c r="M1450" s="280">
        <v>520</v>
      </c>
    </row>
    <row r="1451" spans="1:13" s="280" customFormat="1" ht="12.75">
      <c r="A1451" s="277"/>
      <c r="B1451" s="275">
        <v>3215415</v>
      </c>
      <c r="C1451" s="277" t="s">
        <v>197</v>
      </c>
      <c r="D1451" s="277" t="s">
        <v>211</v>
      </c>
      <c r="E1451" s="277"/>
      <c r="F1451" s="278"/>
      <c r="G1451" s="278"/>
      <c r="H1451" s="275">
        <v>50583944</v>
      </c>
      <c r="I1451" s="279">
        <v>6367.158415841584</v>
      </c>
      <c r="K1451" s="280">
        <v>505</v>
      </c>
      <c r="M1451" s="280">
        <v>505</v>
      </c>
    </row>
    <row r="1452" spans="1:13" s="280" customFormat="1" ht="12.75">
      <c r="A1452" s="277"/>
      <c r="B1452" s="275">
        <v>4071743</v>
      </c>
      <c r="C1452" s="277" t="s">
        <v>197</v>
      </c>
      <c r="D1452" s="277" t="s">
        <v>222</v>
      </c>
      <c r="E1452" s="277"/>
      <c r="F1452" s="278"/>
      <c r="G1452" s="278"/>
      <c r="H1452" s="275">
        <v>46512201</v>
      </c>
      <c r="I1452" s="279">
        <v>7983.809803921568</v>
      </c>
      <c r="K1452" s="280">
        <v>510</v>
      </c>
      <c r="M1452" s="280">
        <v>510</v>
      </c>
    </row>
    <row r="1453" spans="1:13" s="286" customFormat="1" ht="12.75">
      <c r="A1453" s="281"/>
      <c r="B1453" s="282">
        <v>-80013803.36</v>
      </c>
      <c r="C1453" s="281" t="s">
        <v>197</v>
      </c>
      <c r="D1453" s="281" t="s">
        <v>226</v>
      </c>
      <c r="E1453" s="281"/>
      <c r="F1453" s="283"/>
      <c r="G1453" s="284"/>
      <c r="H1453" s="282">
        <v>0</v>
      </c>
      <c r="I1453" s="285">
        <v>-156889.8105098039</v>
      </c>
      <c r="K1453" s="286">
        <v>510</v>
      </c>
      <c r="M1453" s="286">
        <v>510</v>
      </c>
    </row>
    <row r="1454" spans="1:13" s="269" customFormat="1" ht="12.75">
      <c r="A1454" s="287"/>
      <c r="B1454" s="288"/>
      <c r="C1454" s="287"/>
      <c r="D1454" s="287"/>
      <c r="E1454" s="287"/>
      <c r="F1454" s="289"/>
      <c r="G1454" s="290"/>
      <c r="H1454" s="288"/>
      <c r="I1454" s="291"/>
      <c r="M1454" s="2"/>
    </row>
    <row r="1455" spans="1:13" s="269" customFormat="1" ht="12.75">
      <c r="A1455" s="287"/>
      <c r="B1455" s="288"/>
      <c r="C1455" s="287"/>
      <c r="D1455" s="287"/>
      <c r="E1455" s="287"/>
      <c r="F1455" s="289"/>
      <c r="G1455" s="290"/>
      <c r="H1455" s="288"/>
      <c r="I1455" s="291"/>
      <c r="M1455" s="2"/>
    </row>
    <row r="1456" spans="6:13" ht="12.75">
      <c r="F1456" s="70"/>
      <c r="M1456" s="2"/>
    </row>
    <row r="1457" ht="12.75" hidden="1">
      <c r="M1457" s="2"/>
    </row>
    <row r="1458" ht="12.75" hidden="1">
      <c r="M1458" s="2"/>
    </row>
    <row r="1459" ht="12.75" hidden="1">
      <c r="M1459" s="2"/>
    </row>
    <row r="1460" ht="12.75" hidden="1">
      <c r="M1460" s="2"/>
    </row>
    <row r="1461" ht="12.75" hidden="1">
      <c r="M1461" s="2"/>
    </row>
    <row r="1462" ht="12.75" hidden="1">
      <c r="M1462" s="2"/>
    </row>
    <row r="1463" ht="12.75" hidden="1">
      <c r="M1463" s="2"/>
    </row>
    <row r="1464" ht="12.75" hidden="1">
      <c r="M1464" s="2"/>
    </row>
    <row r="1465" ht="12.75" hidden="1">
      <c r="M1465" s="2"/>
    </row>
    <row r="1466" ht="12.75" hidden="1">
      <c r="M1466" s="2"/>
    </row>
    <row r="1467" ht="12.75" hidden="1">
      <c r="M1467" s="2"/>
    </row>
    <row r="1468" ht="12.75" hidden="1">
      <c r="M1468" s="2"/>
    </row>
    <row r="1469" ht="12.75" hidden="1">
      <c r="M1469" s="2"/>
    </row>
    <row r="1470" ht="12.75" hidden="1">
      <c r="M1470" s="2"/>
    </row>
    <row r="1471" ht="12.75" hidden="1">
      <c r="M1471" s="2"/>
    </row>
    <row r="1472" ht="12.75" hidden="1">
      <c r="M1472" s="2"/>
    </row>
    <row r="1473" ht="12.75" hidden="1">
      <c r="M1473" s="2"/>
    </row>
    <row r="1474" spans="1:13" s="298" customFormat="1" ht="12.75">
      <c r="A1474" s="292"/>
      <c r="B1474" s="293"/>
      <c r="C1474" s="294"/>
      <c r="D1474" s="292"/>
      <c r="E1474" s="292"/>
      <c r="F1474" s="295"/>
      <c r="G1474" s="295"/>
      <c r="H1474" s="296"/>
      <c r="I1474" s="297"/>
      <c r="K1474" s="299"/>
      <c r="M1474" s="2"/>
    </row>
    <row r="1475" spans="1:13" s="304" customFormat="1" ht="12.75">
      <c r="A1475" s="300"/>
      <c r="B1475" s="301">
        <v>-7401991</v>
      </c>
      <c r="C1475" s="300" t="s">
        <v>194</v>
      </c>
      <c r="D1475" s="300" t="s">
        <v>223</v>
      </c>
      <c r="E1475" s="300"/>
      <c r="F1475" s="302"/>
      <c r="G1475" s="302"/>
      <c r="H1475" s="301">
        <v>7401991</v>
      </c>
      <c r="I1475" s="303">
        <v>-15420.814583333333</v>
      </c>
      <c r="K1475" s="304">
        <v>480</v>
      </c>
      <c r="M1475" s="304">
        <v>480</v>
      </c>
    </row>
    <row r="1476" spans="1:13" s="304" customFormat="1" ht="12.75">
      <c r="A1476" s="300"/>
      <c r="B1476" s="301">
        <v>582400</v>
      </c>
      <c r="C1476" s="300" t="s">
        <v>194</v>
      </c>
      <c r="D1476" s="300" t="s">
        <v>203</v>
      </c>
      <c r="E1476" s="300"/>
      <c r="F1476" s="302"/>
      <c r="G1476" s="302"/>
      <c r="H1476" s="301">
        <v>-582400</v>
      </c>
      <c r="I1476" s="303">
        <v>1176.5656565656566</v>
      </c>
      <c r="K1476" s="304">
        <v>495</v>
      </c>
      <c r="M1476" s="304">
        <v>495</v>
      </c>
    </row>
    <row r="1477" spans="1:13" s="304" customFormat="1" ht="12.75">
      <c r="A1477" s="300"/>
      <c r="B1477" s="301">
        <v>100500</v>
      </c>
      <c r="C1477" s="300" t="s">
        <v>194</v>
      </c>
      <c r="D1477" s="300" t="s">
        <v>204</v>
      </c>
      <c r="E1477" s="300"/>
      <c r="F1477" s="302"/>
      <c r="G1477" s="302"/>
      <c r="H1477" s="301">
        <v>7301491</v>
      </c>
      <c r="I1477" s="303">
        <v>203.03030303030303</v>
      </c>
      <c r="K1477" s="304">
        <v>495</v>
      </c>
      <c r="M1477" s="304">
        <v>495</v>
      </c>
    </row>
    <row r="1478" spans="1:13" s="304" customFormat="1" ht="12.75">
      <c r="A1478" s="300"/>
      <c r="B1478" s="301">
        <v>0</v>
      </c>
      <c r="C1478" s="300" t="s">
        <v>194</v>
      </c>
      <c r="D1478" s="300" t="s">
        <v>205</v>
      </c>
      <c r="E1478" s="300"/>
      <c r="F1478" s="302"/>
      <c r="G1478" s="302"/>
      <c r="H1478" s="301">
        <v>-582400</v>
      </c>
      <c r="I1478" s="303">
        <v>0</v>
      </c>
      <c r="K1478" s="304">
        <v>500</v>
      </c>
      <c r="M1478" s="304">
        <v>500</v>
      </c>
    </row>
    <row r="1479" spans="1:13" s="304" customFormat="1" ht="12.75">
      <c r="A1479" s="300"/>
      <c r="B1479" s="301">
        <v>2000</v>
      </c>
      <c r="C1479" s="300" t="s">
        <v>194</v>
      </c>
      <c r="D1479" s="300" t="s">
        <v>206</v>
      </c>
      <c r="E1479" s="300"/>
      <c r="F1479" s="302"/>
      <c r="G1479" s="302"/>
      <c r="H1479" s="301">
        <v>7299491</v>
      </c>
      <c r="I1479" s="303">
        <v>3.8095238095238093</v>
      </c>
      <c r="K1479" s="304">
        <v>525</v>
      </c>
      <c r="M1479" s="304">
        <v>525</v>
      </c>
    </row>
    <row r="1480" spans="1:13" s="304" customFormat="1" ht="12.75">
      <c r="A1480" s="300"/>
      <c r="B1480" s="301">
        <v>1012500</v>
      </c>
      <c r="C1480" s="300" t="s">
        <v>194</v>
      </c>
      <c r="D1480" s="300" t="s">
        <v>207</v>
      </c>
      <c r="E1480" s="300"/>
      <c r="F1480" s="302"/>
      <c r="G1480" s="302"/>
      <c r="H1480" s="301">
        <v>7301491</v>
      </c>
      <c r="I1480" s="303">
        <v>0</v>
      </c>
      <c r="K1480" s="304">
        <v>525</v>
      </c>
      <c r="M1480" s="304">
        <v>525</v>
      </c>
    </row>
    <row r="1481" spans="1:13" s="304" customFormat="1" ht="12.75">
      <c r="A1481" s="300"/>
      <c r="B1481" s="301">
        <v>0</v>
      </c>
      <c r="C1481" s="300" t="s">
        <v>194</v>
      </c>
      <c r="D1481" s="300" t="s">
        <v>208</v>
      </c>
      <c r="E1481" s="300"/>
      <c r="F1481" s="302"/>
      <c r="G1481" s="302"/>
      <c r="H1481" s="301">
        <v>7301491</v>
      </c>
      <c r="I1481" s="303">
        <v>0</v>
      </c>
      <c r="K1481" s="304">
        <v>535</v>
      </c>
      <c r="M1481" s="304">
        <v>535</v>
      </c>
    </row>
    <row r="1482" spans="1:13" s="304" customFormat="1" ht="12.75">
      <c r="A1482" s="300"/>
      <c r="B1482" s="301"/>
      <c r="C1482" s="300" t="s">
        <v>194</v>
      </c>
      <c r="D1482" s="300" t="s">
        <v>209</v>
      </c>
      <c r="E1482" s="300"/>
      <c r="F1482" s="302"/>
      <c r="G1482" s="302"/>
      <c r="H1482" s="301">
        <v>7301491</v>
      </c>
      <c r="I1482" s="303">
        <v>0</v>
      </c>
      <c r="K1482" s="304">
        <v>530</v>
      </c>
      <c r="M1482" s="304">
        <v>530</v>
      </c>
    </row>
    <row r="1483" spans="1:13" s="304" customFormat="1" ht="12.75">
      <c r="A1483" s="300"/>
      <c r="B1483" s="301"/>
      <c r="C1483" s="300" t="s">
        <v>194</v>
      </c>
      <c r="D1483" s="300" t="s">
        <v>210</v>
      </c>
      <c r="E1483" s="300"/>
      <c r="F1483" s="302"/>
      <c r="G1483" s="302"/>
      <c r="H1483" s="301">
        <v>7301491</v>
      </c>
      <c r="I1483" s="303">
        <v>0</v>
      </c>
      <c r="K1483" s="304">
        <v>520</v>
      </c>
      <c r="M1483" s="304">
        <v>520</v>
      </c>
    </row>
    <row r="1484" spans="1:13" s="304" customFormat="1" ht="12.75">
      <c r="A1484" s="300"/>
      <c r="B1484" s="301"/>
      <c r="C1484" s="300" t="s">
        <v>194</v>
      </c>
      <c r="D1484" s="300" t="s">
        <v>211</v>
      </c>
      <c r="E1484" s="300"/>
      <c r="F1484" s="302"/>
      <c r="G1484" s="302"/>
      <c r="H1484" s="301">
        <v>7301491</v>
      </c>
      <c r="I1484" s="303">
        <v>1</v>
      </c>
      <c r="K1484" s="304">
        <v>505</v>
      </c>
      <c r="M1484" s="304">
        <v>505</v>
      </c>
    </row>
    <row r="1485" spans="1:13" s="304" customFormat="1" ht="12.75">
      <c r="A1485" s="300"/>
      <c r="B1485" s="301">
        <v>898900</v>
      </c>
      <c r="C1485" s="300" t="s">
        <v>194</v>
      </c>
      <c r="D1485" s="300" t="s">
        <v>222</v>
      </c>
      <c r="E1485" s="300"/>
      <c r="F1485" s="302"/>
      <c r="G1485" s="302"/>
      <c r="H1485" s="301">
        <v>7301491</v>
      </c>
      <c r="I1485" s="303">
        <v>1</v>
      </c>
      <c r="K1485" s="304">
        <v>510</v>
      </c>
      <c r="M1485" s="304">
        <v>510</v>
      </c>
    </row>
    <row r="1486" spans="1:13" s="304" customFormat="1" ht="12.75">
      <c r="A1486" s="305"/>
      <c r="B1486" s="306">
        <v>-4805691</v>
      </c>
      <c r="C1486" s="305" t="s">
        <v>194</v>
      </c>
      <c r="D1486" s="305" t="s">
        <v>227</v>
      </c>
      <c r="E1486" s="305"/>
      <c r="F1486" s="307"/>
      <c r="G1486" s="308"/>
      <c r="H1486" s="306">
        <v>4805691</v>
      </c>
      <c r="I1486" s="309">
        <v>-9422.923529411764</v>
      </c>
      <c r="J1486" s="310"/>
      <c r="K1486" s="310">
        <v>510</v>
      </c>
      <c r="L1486" s="310"/>
      <c r="M1486" s="310">
        <v>510</v>
      </c>
    </row>
    <row r="1487" spans="6:13" ht="12.75">
      <c r="F1487" s="70"/>
      <c r="M1487" s="2"/>
    </row>
    <row r="1488" spans="6:13" ht="12.75">
      <c r="F1488" s="70"/>
      <c r="M1488" s="2"/>
    </row>
    <row r="1489" ht="12.75" hidden="1">
      <c r="M1489" s="2"/>
    </row>
    <row r="1490" ht="12.75" hidden="1">
      <c r="M1490" s="2"/>
    </row>
    <row r="1491" ht="12.75" hidden="1">
      <c r="M1491" s="2"/>
    </row>
    <row r="1492" ht="12.75" hidden="1">
      <c r="M1492" s="2"/>
    </row>
    <row r="1493" ht="12.75" hidden="1">
      <c r="M1493" s="2"/>
    </row>
    <row r="1494" ht="12.75" hidden="1">
      <c r="M1494" s="2"/>
    </row>
    <row r="1495" ht="12.75" hidden="1">
      <c r="M1495" s="2"/>
    </row>
    <row r="1496" ht="12.75" hidden="1">
      <c r="M1496" s="2"/>
    </row>
    <row r="1497" ht="12.75" hidden="1">
      <c r="M1497" s="2"/>
    </row>
    <row r="1498" ht="12.75" hidden="1">
      <c r="M1498" s="2"/>
    </row>
    <row r="1499" ht="12.75" hidden="1">
      <c r="M1499" s="2"/>
    </row>
    <row r="1500" ht="12.75" hidden="1">
      <c r="M1500" s="2"/>
    </row>
    <row r="1501" ht="12.75" hidden="1">
      <c r="M1501" s="2"/>
    </row>
    <row r="1502" ht="12.75" hidden="1">
      <c r="M1502" s="2"/>
    </row>
    <row r="1503" ht="12.75" hidden="1">
      <c r="M1503" s="2"/>
    </row>
    <row r="1504" ht="12.75" hidden="1">
      <c r="M1504" s="2"/>
    </row>
    <row r="1505" ht="12.75" hidden="1">
      <c r="M1505" s="2"/>
    </row>
    <row r="1506" spans="1:13" s="298" customFormat="1" ht="12.75">
      <c r="A1506" s="292"/>
      <c r="B1506" s="293"/>
      <c r="C1506" s="294"/>
      <c r="D1506" s="292"/>
      <c r="E1506" s="292"/>
      <c r="F1506" s="295"/>
      <c r="G1506" s="295"/>
      <c r="H1506" s="296"/>
      <c r="I1506" s="297"/>
      <c r="K1506" s="299"/>
      <c r="M1506" s="2"/>
    </row>
    <row r="1507" spans="1:13" s="315" customFormat="1" ht="12.75">
      <c r="A1507" s="311"/>
      <c r="B1507" s="312">
        <v>402753</v>
      </c>
      <c r="C1507" s="311" t="s">
        <v>193</v>
      </c>
      <c r="D1507" s="311" t="s">
        <v>203</v>
      </c>
      <c r="E1507" s="311"/>
      <c r="F1507" s="313"/>
      <c r="G1507" s="313"/>
      <c r="H1507" s="312">
        <v>-402753</v>
      </c>
      <c r="I1507" s="314">
        <v>813.6424242424242</v>
      </c>
      <c r="K1507" s="315">
        <v>495</v>
      </c>
      <c r="M1507" s="315">
        <v>495</v>
      </c>
    </row>
    <row r="1508" spans="1:13" s="315" customFormat="1" ht="12.75">
      <c r="A1508" s="311"/>
      <c r="B1508" s="312">
        <v>425390</v>
      </c>
      <c r="C1508" s="311" t="s">
        <v>193</v>
      </c>
      <c r="D1508" s="311" t="s">
        <v>204</v>
      </c>
      <c r="E1508" s="311"/>
      <c r="F1508" s="313"/>
      <c r="G1508" s="313"/>
      <c r="H1508" s="312">
        <v>-828143</v>
      </c>
      <c r="I1508" s="314">
        <v>859.3737373737374</v>
      </c>
      <c r="K1508" s="315">
        <v>495</v>
      </c>
      <c r="M1508" s="315">
        <v>495</v>
      </c>
    </row>
    <row r="1509" spans="1:13" s="315" customFormat="1" ht="12.75">
      <c r="A1509" s="311"/>
      <c r="B1509" s="312">
        <v>125700</v>
      </c>
      <c r="C1509" s="311" t="s">
        <v>193</v>
      </c>
      <c r="D1509" s="311" t="s">
        <v>205</v>
      </c>
      <c r="E1509" s="311"/>
      <c r="F1509" s="313"/>
      <c r="G1509" s="313"/>
      <c r="H1509" s="312">
        <v>-953843</v>
      </c>
      <c r="I1509" s="314">
        <v>251.4</v>
      </c>
      <c r="K1509" s="315">
        <v>500</v>
      </c>
      <c r="M1509" s="315">
        <v>500</v>
      </c>
    </row>
    <row r="1510" spans="1:13" s="315" customFormat="1" ht="12.75">
      <c r="A1510" s="311"/>
      <c r="B1510" s="312">
        <v>0</v>
      </c>
      <c r="C1510" s="311" t="s">
        <v>193</v>
      </c>
      <c r="D1510" s="311" t="s">
        <v>206</v>
      </c>
      <c r="E1510" s="311"/>
      <c r="F1510" s="313"/>
      <c r="G1510" s="313"/>
      <c r="H1510" s="312">
        <v>-953843</v>
      </c>
      <c r="I1510" s="314">
        <v>0</v>
      </c>
      <c r="K1510" s="315">
        <v>525</v>
      </c>
      <c r="M1510" s="315">
        <v>525</v>
      </c>
    </row>
    <row r="1511" spans="1:13" s="315" customFormat="1" ht="12.75">
      <c r="A1511" s="311"/>
      <c r="B1511" s="312">
        <v>-16041027</v>
      </c>
      <c r="C1511" s="311" t="s">
        <v>193</v>
      </c>
      <c r="D1511" s="311" t="s">
        <v>219</v>
      </c>
      <c r="E1511" s="311"/>
      <c r="F1511" s="313"/>
      <c r="G1511" s="313"/>
      <c r="H1511" s="312">
        <v>15087184</v>
      </c>
      <c r="I1511" s="314">
        <v>-30554.337142857144</v>
      </c>
      <c r="K1511" s="315">
        <v>525</v>
      </c>
      <c r="M1511" s="315">
        <v>525</v>
      </c>
    </row>
    <row r="1512" spans="1:13" s="315" customFormat="1" ht="12.75">
      <c r="A1512" s="311"/>
      <c r="B1512" s="312">
        <v>905000</v>
      </c>
      <c r="C1512" s="311" t="s">
        <v>193</v>
      </c>
      <c r="D1512" s="311" t="s">
        <v>221</v>
      </c>
      <c r="E1512" s="311"/>
      <c r="F1512" s="313"/>
      <c r="G1512" s="313"/>
      <c r="H1512" s="312">
        <v>15087184</v>
      </c>
      <c r="I1512" s="314">
        <v>30554</v>
      </c>
      <c r="K1512" s="315">
        <v>525</v>
      </c>
      <c r="M1512" s="315">
        <v>525</v>
      </c>
    </row>
    <row r="1513" spans="1:13" s="315" customFormat="1" ht="12.75">
      <c r="A1513" s="311"/>
      <c r="B1513" s="312">
        <v>1209140</v>
      </c>
      <c r="C1513" s="311" t="s">
        <v>193</v>
      </c>
      <c r="D1513" s="311" t="s">
        <v>216</v>
      </c>
      <c r="E1513" s="311"/>
      <c r="F1513" s="313"/>
      <c r="G1513" s="313"/>
      <c r="H1513" s="312">
        <v>15087184</v>
      </c>
      <c r="I1513" s="314">
        <v>30554</v>
      </c>
      <c r="K1513" s="315">
        <v>535</v>
      </c>
      <c r="M1513" s="315">
        <v>535</v>
      </c>
    </row>
    <row r="1514" spans="1:13" s="315" customFormat="1" ht="12.75">
      <c r="A1514" s="311"/>
      <c r="B1514" s="312">
        <v>1100960</v>
      </c>
      <c r="C1514" s="311" t="s">
        <v>193</v>
      </c>
      <c r="D1514" s="311" t="s">
        <v>209</v>
      </c>
      <c r="E1514" s="311"/>
      <c r="F1514" s="313"/>
      <c r="G1514" s="313"/>
      <c r="H1514" s="312">
        <v>15087184</v>
      </c>
      <c r="I1514" s="314">
        <v>30554</v>
      </c>
      <c r="K1514" s="315">
        <v>530</v>
      </c>
      <c r="M1514" s="315">
        <v>530</v>
      </c>
    </row>
    <row r="1515" spans="1:13" s="315" customFormat="1" ht="12.75">
      <c r="A1515" s="311"/>
      <c r="B1515" s="312">
        <v>596050</v>
      </c>
      <c r="C1515" s="311" t="s">
        <v>193</v>
      </c>
      <c r="D1515" s="311" t="s">
        <v>210</v>
      </c>
      <c r="E1515" s="311"/>
      <c r="F1515" s="313"/>
      <c r="G1515" s="313"/>
      <c r="H1515" s="312">
        <v>15087184</v>
      </c>
      <c r="I1515" s="314">
        <v>30554</v>
      </c>
      <c r="K1515" s="315">
        <v>520</v>
      </c>
      <c r="M1515" s="315">
        <v>520</v>
      </c>
    </row>
    <row r="1516" spans="1:13" s="315" customFormat="1" ht="12.75">
      <c r="A1516" s="311"/>
      <c r="B1516" s="312">
        <v>2130910</v>
      </c>
      <c r="C1516" s="311" t="s">
        <v>193</v>
      </c>
      <c r="D1516" s="311" t="s">
        <v>211</v>
      </c>
      <c r="E1516" s="311"/>
      <c r="F1516" s="313"/>
      <c r="G1516" s="313"/>
      <c r="H1516" s="312">
        <v>15087184</v>
      </c>
      <c r="I1516" s="314">
        <v>30554</v>
      </c>
      <c r="K1516" s="315">
        <v>505</v>
      </c>
      <c r="M1516" s="315">
        <v>505</v>
      </c>
    </row>
    <row r="1517" spans="1:13" s="315" customFormat="1" ht="12.75">
      <c r="A1517" s="311"/>
      <c r="B1517" s="312">
        <v>1855295</v>
      </c>
      <c r="C1517" s="311" t="s">
        <v>193</v>
      </c>
      <c r="D1517" s="311" t="s">
        <v>222</v>
      </c>
      <c r="E1517" s="311"/>
      <c r="F1517" s="313"/>
      <c r="G1517" s="313"/>
      <c r="H1517" s="312">
        <v>15087184</v>
      </c>
      <c r="I1517" s="314">
        <v>30554</v>
      </c>
      <c r="K1517" s="315">
        <v>510</v>
      </c>
      <c r="M1517" s="315">
        <v>510</v>
      </c>
    </row>
    <row r="1518" spans="1:13" s="315" customFormat="1" ht="12.75">
      <c r="A1518" s="316"/>
      <c r="B1518" s="317">
        <v>-7289829</v>
      </c>
      <c r="C1518" s="316" t="s">
        <v>193</v>
      </c>
      <c r="D1518" s="316" t="s">
        <v>227</v>
      </c>
      <c r="E1518" s="316"/>
      <c r="F1518" s="318"/>
      <c r="G1518" s="319"/>
      <c r="H1518" s="317">
        <v>7289829</v>
      </c>
      <c r="I1518" s="320">
        <v>-14293.782352941176</v>
      </c>
      <c r="J1518" s="321"/>
      <c r="K1518" s="321">
        <v>510</v>
      </c>
      <c r="L1518" s="321"/>
      <c r="M1518" s="321">
        <v>510</v>
      </c>
    </row>
    <row r="1519" spans="6:13" ht="12.75">
      <c r="F1519" s="70"/>
      <c r="M1519" s="2"/>
    </row>
    <row r="1520" spans="6:13" ht="12.75">
      <c r="F1520" s="70"/>
      <c r="M1520" s="2"/>
    </row>
    <row r="1521" spans="6:13" ht="12.75">
      <c r="F1521" s="70"/>
      <c r="M1521" s="2"/>
    </row>
    <row r="1522" spans="9:13" ht="12.75">
      <c r="I1522" s="25"/>
      <c r="M1522" s="2"/>
    </row>
    <row r="1523" spans="1:13" s="355" customFormat="1" ht="12.75">
      <c r="A1523" s="351"/>
      <c r="B1523" s="352">
        <v>-3279785</v>
      </c>
      <c r="C1523" s="351" t="s">
        <v>196</v>
      </c>
      <c r="D1523" s="351" t="s">
        <v>229</v>
      </c>
      <c r="E1523" s="351"/>
      <c r="F1523" s="353"/>
      <c r="G1523" s="353"/>
      <c r="H1523" s="352">
        <v>3279785</v>
      </c>
      <c r="I1523" s="354">
        <v>-6188.273584905661</v>
      </c>
      <c r="K1523" s="355">
        <v>530</v>
      </c>
      <c r="M1523" s="355">
        <v>530</v>
      </c>
    </row>
    <row r="1524" spans="1:13" s="355" customFormat="1" ht="12.75">
      <c r="A1524" s="351"/>
      <c r="B1524" s="352">
        <v>0</v>
      </c>
      <c r="C1524" s="351" t="s">
        <v>196</v>
      </c>
      <c r="D1524" s="351" t="s">
        <v>209</v>
      </c>
      <c r="E1524" s="351"/>
      <c r="F1524" s="353"/>
      <c r="G1524" s="353"/>
      <c r="H1524" s="352">
        <v>0</v>
      </c>
      <c r="I1524" s="354">
        <v>0</v>
      </c>
      <c r="K1524" s="355">
        <v>530</v>
      </c>
      <c r="M1524" s="355">
        <v>530</v>
      </c>
    </row>
    <row r="1525" spans="1:13" s="355" customFormat="1" ht="12.75">
      <c r="A1525" s="351"/>
      <c r="B1525" s="352">
        <v>0</v>
      </c>
      <c r="C1525" s="351" t="s">
        <v>196</v>
      </c>
      <c r="D1525" s="351" t="s">
        <v>210</v>
      </c>
      <c r="E1525" s="351"/>
      <c r="F1525" s="353"/>
      <c r="G1525" s="353"/>
      <c r="H1525" s="352">
        <v>3279785</v>
      </c>
      <c r="I1525" s="354">
        <v>0</v>
      </c>
      <c r="K1525" s="355">
        <v>520</v>
      </c>
      <c r="M1525" s="355">
        <v>520</v>
      </c>
    </row>
    <row r="1526" spans="1:13" s="355" customFormat="1" ht="12.75">
      <c r="A1526" s="351"/>
      <c r="B1526" s="352">
        <v>0</v>
      </c>
      <c r="C1526" s="351" t="s">
        <v>196</v>
      </c>
      <c r="D1526" s="351" t="s">
        <v>211</v>
      </c>
      <c r="E1526" s="351"/>
      <c r="F1526" s="353"/>
      <c r="G1526" s="353"/>
      <c r="H1526" s="352">
        <v>0</v>
      </c>
      <c r="I1526" s="354">
        <v>0</v>
      </c>
      <c r="K1526" s="355">
        <v>505</v>
      </c>
      <c r="M1526" s="355">
        <v>505</v>
      </c>
    </row>
    <row r="1527" spans="1:13" s="355" customFormat="1" ht="12.75">
      <c r="A1527" s="351"/>
      <c r="B1527" s="352">
        <v>854500</v>
      </c>
      <c r="C1527" s="351" t="s">
        <v>196</v>
      </c>
      <c r="D1527" s="351" t="s">
        <v>222</v>
      </c>
      <c r="E1527" s="351"/>
      <c r="F1527" s="353"/>
      <c r="G1527" s="353"/>
      <c r="H1527" s="352">
        <v>2425285</v>
      </c>
      <c r="I1527" s="354">
        <v>1675.4901960784314</v>
      </c>
      <c r="K1527" s="355">
        <v>510</v>
      </c>
      <c r="M1527" s="355">
        <v>510</v>
      </c>
    </row>
    <row r="1528" spans="1:13" s="355" customFormat="1" ht="12.75">
      <c r="A1528" s="356"/>
      <c r="B1528" s="357">
        <v>-2425285</v>
      </c>
      <c r="C1528" s="356" t="s">
        <v>196</v>
      </c>
      <c r="D1528" s="356" t="s">
        <v>227</v>
      </c>
      <c r="E1528" s="356"/>
      <c r="F1528" s="358"/>
      <c r="G1528" s="359"/>
      <c r="H1528" s="357">
        <v>0</v>
      </c>
      <c r="I1528" s="360">
        <v>-4755.4607843137255</v>
      </c>
      <c r="J1528" s="361"/>
      <c r="K1528" s="361">
        <v>510</v>
      </c>
      <c r="L1528" s="361"/>
      <c r="M1528" s="361">
        <v>510</v>
      </c>
    </row>
    <row r="1529" spans="1:13" s="326" customFormat="1" ht="12.75">
      <c r="A1529" s="322"/>
      <c r="B1529" s="323"/>
      <c r="C1529" s="322"/>
      <c r="D1529" s="322"/>
      <c r="E1529" s="322"/>
      <c r="F1529" s="324"/>
      <c r="G1529" s="327"/>
      <c r="H1529" s="323">
        <v>0</v>
      </c>
      <c r="I1529" s="325"/>
      <c r="M1529" s="328"/>
    </row>
    <row r="1530" spans="1:13" s="326" customFormat="1" ht="12.75">
      <c r="A1530" s="322"/>
      <c r="B1530" s="323"/>
      <c r="C1530" s="322"/>
      <c r="D1530" s="322"/>
      <c r="E1530" s="322"/>
      <c r="F1530" s="324"/>
      <c r="G1530" s="327"/>
      <c r="H1530" s="323">
        <v>0</v>
      </c>
      <c r="I1530" s="325"/>
      <c r="M1530" s="328"/>
    </row>
    <row r="1531" ht="12.75"/>
    <row r="1532" spans="1:13" s="267" customFormat="1" ht="12.75">
      <c r="A1532" s="263"/>
      <c r="B1532" s="387"/>
      <c r="C1532" s="263"/>
      <c r="D1532" s="287" t="s">
        <v>230</v>
      </c>
      <c r="E1532" s="263"/>
      <c r="F1532" s="388"/>
      <c r="G1532" s="265"/>
      <c r="H1532" s="288"/>
      <c r="I1532" s="389"/>
      <c r="M1532" s="390">
        <v>525</v>
      </c>
    </row>
    <row r="1533" spans="1:13" s="269" customFormat="1" ht="12.75">
      <c r="A1533" s="287" t="s">
        <v>231</v>
      </c>
      <c r="B1533" s="288"/>
      <c r="C1533" s="391"/>
      <c r="D1533" s="287"/>
      <c r="E1533" s="287"/>
      <c r="F1533" s="289"/>
      <c r="G1533" s="289"/>
      <c r="H1533" s="288"/>
      <c r="I1533" s="392"/>
      <c r="K1533" s="268"/>
      <c r="M1533" s="390"/>
    </row>
    <row r="1534" spans="1:13" s="269" customFormat="1" ht="12.75">
      <c r="A1534" s="287"/>
      <c r="B1534" s="288"/>
      <c r="C1534" s="287"/>
      <c r="D1534" s="287"/>
      <c r="E1534" s="287" t="s">
        <v>235</v>
      </c>
      <c r="F1534" s="289"/>
      <c r="G1534" s="289"/>
      <c r="H1534" s="288"/>
      <c r="I1534" s="392"/>
      <c r="K1534" s="268"/>
      <c r="M1534" s="390"/>
    </row>
    <row r="1535" spans="1:13" s="269" customFormat="1" ht="12.75">
      <c r="A1535" s="287"/>
      <c r="B1535" s="393">
        <v>-3019125</v>
      </c>
      <c r="C1535" s="288" t="s">
        <v>232</v>
      </c>
      <c r="D1535" s="287"/>
      <c r="E1535" s="287" t="s">
        <v>234</v>
      </c>
      <c r="F1535" s="289"/>
      <c r="G1535" s="289"/>
      <c r="H1535" s="288">
        <v>3019125</v>
      </c>
      <c r="I1535" s="394">
        <v>3750</v>
      </c>
      <c r="K1535" s="395"/>
      <c r="M1535" s="396">
        <v>805.1</v>
      </c>
    </row>
    <row r="1536" spans="1:13" s="269" customFormat="1" ht="12.75">
      <c r="A1536" s="287"/>
      <c r="B1536" s="393">
        <v>-3019125</v>
      </c>
      <c r="C1536" s="391" t="s">
        <v>233</v>
      </c>
      <c r="D1536" s="287"/>
      <c r="E1536" s="287"/>
      <c r="F1536" s="289"/>
      <c r="G1536" s="289" t="s">
        <v>73</v>
      </c>
      <c r="H1536" s="288">
        <v>0</v>
      </c>
      <c r="I1536" s="394">
        <v>-3750</v>
      </c>
      <c r="K1536" s="268"/>
      <c r="M1536" s="396">
        <v>805.1</v>
      </c>
    </row>
    <row r="1537" spans="1:13" s="269" customFormat="1" ht="12.75" hidden="1">
      <c r="A1537" s="287"/>
      <c r="B1537" s="288"/>
      <c r="C1537" s="287"/>
      <c r="D1537" s="287"/>
      <c r="E1537" s="287"/>
      <c r="F1537" s="289"/>
      <c r="G1537" s="290"/>
      <c r="H1537" s="288"/>
      <c r="I1537" s="291"/>
      <c r="M1537" s="2"/>
    </row>
    <row r="1538" spans="1:13" s="269" customFormat="1" ht="12.75" hidden="1">
      <c r="A1538" s="287"/>
      <c r="B1538" s="393"/>
      <c r="C1538" s="391"/>
      <c r="D1538" s="287"/>
      <c r="E1538" s="287"/>
      <c r="F1538" s="289"/>
      <c r="G1538" s="289"/>
      <c r="H1538" s="288"/>
      <c r="I1538" s="397"/>
      <c r="K1538" s="268"/>
      <c r="M1538" s="2"/>
    </row>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row r="3918" ht="12.75" hidden="1"/>
    <row r="3919" ht="12.75" hidden="1"/>
    <row r="3920" ht="12.75" hidden="1"/>
    <row r="3921" ht="12.75" hidden="1"/>
    <row r="3922" ht="12.75" hidden="1"/>
  </sheetData>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3903"/>
  <sheetViews>
    <sheetView tabSelected="1" workbookViewId="0" topLeftCell="A1">
      <pane ySplit="5" topLeftCell="BM963" activePane="bottomLeft" state="frozen"/>
      <selection pane="topLeft" activeCell="A1" sqref="A1"/>
      <selection pane="bottomLeft" activeCell="J978" sqref="J978"/>
    </sheetView>
  </sheetViews>
  <sheetFormatPr defaultColWidth="9.140625" defaultRowHeight="12.75" zeroHeight="1"/>
  <cols>
    <col min="1" max="1" width="5.140625" style="1" customWidth="1"/>
    <col min="2" max="2" width="11.421875" style="6" customWidth="1"/>
    <col min="3" max="3" width="14.00390625" style="1" customWidth="1"/>
    <col min="4" max="4" width="14.57421875" style="1" customWidth="1"/>
    <col min="5" max="5" width="9.57421875" style="1" customWidth="1"/>
    <col min="6" max="6" width="9.140625" style="30" customWidth="1"/>
    <col min="7" max="7" width="8.140625" style="30" customWidth="1"/>
    <col min="8" max="8" width="11.8515625" style="6" customWidth="1"/>
    <col min="9" max="9" width="9.8515625" style="5"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20"/>
      <c r="B1" s="11"/>
      <c r="C1" s="12"/>
      <c r="D1" s="12"/>
      <c r="E1" s="13"/>
      <c r="F1" s="12"/>
      <c r="G1" s="12"/>
      <c r="H1" s="11"/>
      <c r="I1" s="4"/>
    </row>
    <row r="2" spans="1:9" ht="17.25" customHeight="1">
      <c r="A2" s="14"/>
      <c r="B2" s="452" t="s">
        <v>136</v>
      </c>
      <c r="C2" s="452"/>
      <c r="D2" s="452"/>
      <c r="E2" s="452"/>
      <c r="F2" s="452"/>
      <c r="G2" s="452"/>
      <c r="H2" s="452"/>
      <c r="I2" s="24"/>
    </row>
    <row r="3" spans="1:9" s="18" customFormat="1" ht="18" customHeight="1">
      <c r="A3" s="15"/>
      <c r="B3" s="16"/>
      <c r="C3" s="16"/>
      <c r="D3" s="16"/>
      <c r="E3" s="16"/>
      <c r="F3" s="16"/>
      <c r="G3" s="16"/>
      <c r="H3" s="16"/>
      <c r="I3" s="17"/>
    </row>
    <row r="4" spans="1:9" ht="15" customHeight="1">
      <c r="A4" s="14"/>
      <c r="B4" s="22" t="s">
        <v>1</v>
      </c>
      <c r="C4" s="21" t="s">
        <v>7</v>
      </c>
      <c r="D4" s="21" t="s">
        <v>2</v>
      </c>
      <c r="E4" s="21" t="s">
        <v>8</v>
      </c>
      <c r="F4" s="21" t="s">
        <v>3</v>
      </c>
      <c r="G4" s="19" t="s">
        <v>5</v>
      </c>
      <c r="H4" s="22" t="s">
        <v>4</v>
      </c>
      <c r="I4" s="23" t="s">
        <v>6</v>
      </c>
    </row>
    <row r="5" spans="1:13" ht="18.75" customHeight="1">
      <c r="A5" s="26"/>
      <c r="B5" s="26" t="s">
        <v>225</v>
      </c>
      <c r="C5" s="26"/>
      <c r="D5" s="26"/>
      <c r="E5" s="26"/>
      <c r="F5" s="31"/>
      <c r="G5" s="29"/>
      <c r="H5" s="27">
        <v>0</v>
      </c>
      <c r="I5" s="28">
        <v>510</v>
      </c>
      <c r="K5" t="s">
        <v>9</v>
      </c>
      <c r="L5" t="s">
        <v>10</v>
      </c>
      <c r="M5" s="2">
        <v>510</v>
      </c>
    </row>
    <row r="6" spans="2:13" ht="12.75">
      <c r="B6" s="32"/>
      <c r="C6" s="15"/>
      <c r="D6" s="15"/>
      <c r="E6" s="15"/>
      <c r="F6" s="33"/>
      <c r="H6" s="6">
        <f>H5-B6</f>
        <v>0</v>
      </c>
      <c r="I6" s="25">
        <f aca="true" t="shared" si="0" ref="I6:I17">+B6/M6</f>
        <v>0</v>
      </c>
      <c r="M6" s="2">
        <v>510</v>
      </c>
    </row>
    <row r="7" spans="4:13" ht="12.75">
      <c r="D7" s="15"/>
      <c r="H7" s="6">
        <f>H6-B7</f>
        <v>0</v>
      </c>
      <c r="I7" s="25">
        <f t="shared" si="0"/>
        <v>0</v>
      </c>
      <c r="M7" s="2">
        <v>510</v>
      </c>
    </row>
    <row r="8" spans="4:13" ht="12.75">
      <c r="D8" s="15"/>
      <c r="H8" s="6">
        <f>H7-B8</f>
        <v>0</v>
      </c>
      <c r="I8" s="25">
        <f t="shared" si="0"/>
        <v>0</v>
      </c>
      <c r="M8" s="2">
        <v>510</v>
      </c>
    </row>
    <row r="9" spans="1:13" s="18" customFormat="1" ht="12.75">
      <c r="A9" s="45"/>
      <c r="B9" s="46">
        <f>+B22</f>
        <v>2481700</v>
      </c>
      <c r="C9" s="47"/>
      <c r="D9" s="48" t="s">
        <v>11</v>
      </c>
      <c r="E9" s="49" t="s">
        <v>177</v>
      </c>
      <c r="F9" s="50"/>
      <c r="G9" s="51"/>
      <c r="H9" s="52">
        <f aca="true" t="shared" si="1" ref="H9:H16">+B9</f>
        <v>2481700</v>
      </c>
      <c r="I9" s="53">
        <f t="shared" si="0"/>
        <v>4866.078431372549</v>
      </c>
      <c r="J9" s="39"/>
      <c r="K9" s="54"/>
      <c r="L9" s="39"/>
      <c r="M9" s="2">
        <v>510</v>
      </c>
    </row>
    <row r="10" spans="1:13" s="18" customFormat="1" ht="12.75">
      <c r="A10" s="45"/>
      <c r="B10" s="46">
        <f>+B1200</f>
        <v>854500</v>
      </c>
      <c r="C10" s="47"/>
      <c r="D10" s="48" t="s">
        <v>12</v>
      </c>
      <c r="E10" s="49" t="s">
        <v>133</v>
      </c>
      <c r="F10" s="50"/>
      <c r="G10" s="51"/>
      <c r="H10" s="52">
        <f t="shared" si="1"/>
        <v>854500</v>
      </c>
      <c r="I10" s="53">
        <f t="shared" si="0"/>
        <v>1675.4901960784314</v>
      </c>
      <c r="J10" s="39"/>
      <c r="K10" s="54"/>
      <c r="L10" s="39"/>
      <c r="M10" s="2">
        <v>510</v>
      </c>
    </row>
    <row r="11" spans="1:13" s="18" customFormat="1" ht="12.75">
      <c r="A11" s="45"/>
      <c r="B11" s="46">
        <f>+B1342</f>
        <v>2573860</v>
      </c>
      <c r="C11" s="47"/>
      <c r="D11" s="48" t="s">
        <v>13</v>
      </c>
      <c r="E11" s="49" t="s">
        <v>134</v>
      </c>
      <c r="F11" s="50"/>
      <c r="G11" s="51"/>
      <c r="H11" s="52">
        <f t="shared" si="1"/>
        <v>2573860</v>
      </c>
      <c r="I11" s="53">
        <f t="shared" si="0"/>
        <v>5046.78431372549</v>
      </c>
      <c r="J11" s="39"/>
      <c r="K11" s="54"/>
      <c r="L11" s="39"/>
      <c r="M11" s="2">
        <v>510</v>
      </c>
    </row>
    <row r="12" spans="1:13" s="18" customFormat="1" ht="12.75">
      <c r="A12" s="45"/>
      <c r="B12" s="46">
        <f>+B1804</f>
        <v>1382335</v>
      </c>
      <c r="C12" s="47"/>
      <c r="D12" s="48" t="s">
        <v>14</v>
      </c>
      <c r="E12" s="49" t="s">
        <v>135</v>
      </c>
      <c r="F12" s="50"/>
      <c r="G12" s="51"/>
      <c r="H12" s="52">
        <f t="shared" si="1"/>
        <v>1382335</v>
      </c>
      <c r="I12" s="53">
        <f t="shared" si="0"/>
        <v>2710.4607843137255</v>
      </c>
      <c r="J12" s="39"/>
      <c r="K12" s="55"/>
      <c r="L12" s="39"/>
      <c r="M12" s="2">
        <v>510</v>
      </c>
    </row>
    <row r="13" spans="1:13" s="18" customFormat="1" ht="12.75">
      <c r="A13" s="45"/>
      <c r="B13" s="46">
        <f>+B2010</f>
        <v>3956455</v>
      </c>
      <c r="C13" s="47"/>
      <c r="D13" s="48" t="s">
        <v>15</v>
      </c>
      <c r="E13" s="49" t="s">
        <v>169</v>
      </c>
      <c r="F13" s="50"/>
      <c r="G13" s="51"/>
      <c r="H13" s="52">
        <f t="shared" si="1"/>
        <v>3956455</v>
      </c>
      <c r="I13" s="53">
        <f t="shared" si="0"/>
        <v>7757.754901960784</v>
      </c>
      <c r="J13" s="39"/>
      <c r="K13" s="54"/>
      <c r="L13" s="39"/>
      <c r="M13" s="2">
        <v>510</v>
      </c>
    </row>
    <row r="14" spans="1:13" s="18" customFormat="1" ht="12.75">
      <c r="A14" s="45"/>
      <c r="B14" s="46">
        <f>+B2429</f>
        <v>922400</v>
      </c>
      <c r="C14" s="47"/>
      <c r="D14" s="48" t="s">
        <v>16</v>
      </c>
      <c r="E14" s="47" t="s">
        <v>17</v>
      </c>
      <c r="F14" s="50"/>
      <c r="G14" s="51" t="s">
        <v>18</v>
      </c>
      <c r="H14" s="52">
        <f t="shared" si="1"/>
        <v>922400</v>
      </c>
      <c r="I14" s="53">
        <f t="shared" si="0"/>
        <v>1808.6274509803923</v>
      </c>
      <c r="J14" s="39"/>
      <c r="K14" s="54"/>
      <c r="L14" s="39"/>
      <c r="M14" s="2">
        <v>510</v>
      </c>
    </row>
    <row r="15" spans="1:13" s="18" customFormat="1" ht="12.75">
      <c r="A15" s="45"/>
      <c r="B15" s="46">
        <f>+B2476</f>
        <v>1618523</v>
      </c>
      <c r="C15" s="47"/>
      <c r="D15" s="48" t="s">
        <v>19</v>
      </c>
      <c r="E15" s="47"/>
      <c r="F15" s="50"/>
      <c r="G15" s="51"/>
      <c r="H15" s="52">
        <f t="shared" si="1"/>
        <v>1618523</v>
      </c>
      <c r="I15" s="53">
        <f t="shared" si="0"/>
        <v>3173.5745098039215</v>
      </c>
      <c r="J15" s="39"/>
      <c r="K15" s="54"/>
      <c r="L15" s="39"/>
      <c r="M15" s="2">
        <v>510</v>
      </c>
    </row>
    <row r="16" spans="1:13" s="18" customFormat="1" ht="12.75">
      <c r="A16" s="45"/>
      <c r="B16" s="46">
        <f>+B2681</f>
        <v>62500</v>
      </c>
      <c r="C16" s="47"/>
      <c r="D16" s="48" t="s">
        <v>20</v>
      </c>
      <c r="E16" s="47"/>
      <c r="F16" s="50"/>
      <c r="G16" s="51"/>
      <c r="H16" s="52">
        <f t="shared" si="1"/>
        <v>62500</v>
      </c>
      <c r="I16" s="53">
        <f t="shared" si="0"/>
        <v>122.54901960784314</v>
      </c>
      <c r="J16" s="39"/>
      <c r="K16" s="54"/>
      <c r="L16" s="39"/>
      <c r="M16" s="2">
        <v>510</v>
      </c>
    </row>
    <row r="17" spans="1:13" s="18" customFormat="1" ht="12.75">
      <c r="A17" s="45"/>
      <c r="B17" s="46">
        <f>SUM(B9:B16)</f>
        <v>13852273</v>
      </c>
      <c r="C17" s="48" t="s">
        <v>23</v>
      </c>
      <c r="D17" s="47"/>
      <c r="E17" s="47"/>
      <c r="F17" s="50"/>
      <c r="G17" s="51"/>
      <c r="H17" s="52">
        <v>0</v>
      </c>
      <c r="I17" s="53">
        <f t="shared" si="0"/>
        <v>27161.319607843136</v>
      </c>
      <c r="J17" s="39"/>
      <c r="K17" s="54"/>
      <c r="L17" s="39"/>
      <c r="M17" s="2">
        <v>510</v>
      </c>
    </row>
    <row r="18" spans="1:13" s="18" customFormat="1" ht="12.75">
      <c r="A18" s="15"/>
      <c r="B18" s="35"/>
      <c r="C18" s="15"/>
      <c r="D18" s="15"/>
      <c r="E18" s="15"/>
      <c r="F18" s="56"/>
      <c r="G18" s="57"/>
      <c r="H18" s="32"/>
      <c r="I18" s="58"/>
      <c r="K18" s="59"/>
      <c r="M18" s="2">
        <v>510</v>
      </c>
    </row>
    <row r="19" spans="1:13" s="68" customFormat="1" ht="13.5" thickBot="1">
      <c r="A19" s="60"/>
      <c r="B19" s="61">
        <f>+B1200+B22+B1342+B1804+B2010+B2429+B2476+B2681</f>
        <v>13852273</v>
      </c>
      <c r="C19" s="62" t="s">
        <v>21</v>
      </c>
      <c r="D19" s="63"/>
      <c r="E19" s="63"/>
      <c r="F19" s="64"/>
      <c r="G19" s="65"/>
      <c r="H19" s="66"/>
      <c r="I19" s="67"/>
      <c r="K19" s="69"/>
      <c r="M19" s="2">
        <v>510</v>
      </c>
    </row>
    <row r="20" spans="2:13" ht="12.75">
      <c r="B20" s="40"/>
      <c r="D20" s="15"/>
      <c r="F20" s="70"/>
      <c r="G20" s="71"/>
      <c r="I20" s="25"/>
      <c r="K20" s="72"/>
      <c r="M20" s="2">
        <v>510</v>
      </c>
    </row>
    <row r="21" spans="2:13" ht="12.75">
      <c r="B21" s="40"/>
      <c r="D21" s="15"/>
      <c r="F21" s="70"/>
      <c r="G21" s="71"/>
      <c r="I21" s="25"/>
      <c r="K21" s="72"/>
      <c r="M21" s="2">
        <v>510</v>
      </c>
    </row>
    <row r="22" spans="1:13" s="68" customFormat="1" ht="13.5" thickBot="1">
      <c r="A22" s="60"/>
      <c r="B22" s="385">
        <f>+B25+B62+B101+B140+B158+B202+B257+B294+B339+B390+B451+B509+B571+B626+B680+B709+B766+B800+B840+B870+B917+B960+B1016+B1044+B1073+B1109+B1151+B1195+B1180</f>
        <v>2481700</v>
      </c>
      <c r="C22" s="74"/>
      <c r="D22" s="75" t="s">
        <v>11</v>
      </c>
      <c r="E22" s="76"/>
      <c r="F22" s="64"/>
      <c r="G22" s="77"/>
      <c r="H22" s="78"/>
      <c r="I22" s="79">
        <f aca="true" t="shared" si="2" ref="I22:I53">+B22/M22</f>
        <v>4866.078431372549</v>
      </c>
      <c r="K22" s="69"/>
      <c r="M22" s="2">
        <v>510</v>
      </c>
    </row>
    <row r="23" spans="2:13" ht="12.75">
      <c r="B23" s="10"/>
      <c r="C23" s="80"/>
      <c r="D23" s="36"/>
      <c r="E23" s="80"/>
      <c r="F23" s="81"/>
      <c r="G23" s="82"/>
      <c r="H23" s="40">
        <v>0</v>
      </c>
      <c r="I23" s="83">
        <f t="shared" si="2"/>
        <v>0</v>
      </c>
      <c r="K23" s="72"/>
      <c r="M23" s="2">
        <v>510</v>
      </c>
    </row>
    <row r="24" spans="1:13" s="85" customFormat="1" ht="12.75">
      <c r="A24" s="80"/>
      <c r="B24" s="206"/>
      <c r="C24" s="36"/>
      <c r="D24" s="36"/>
      <c r="E24" s="36"/>
      <c r="F24" s="81"/>
      <c r="G24" s="84"/>
      <c r="H24" s="40">
        <f>H23-B24</f>
        <v>0</v>
      </c>
      <c r="I24" s="83">
        <f t="shared" si="2"/>
        <v>0</v>
      </c>
      <c r="K24" s="86"/>
      <c r="M24" s="2">
        <v>510</v>
      </c>
    </row>
    <row r="25" spans="1:13" s="96" customFormat="1" ht="12.75">
      <c r="A25" s="92"/>
      <c r="B25" s="340">
        <f>+B30+B35+B41+B46+B52+B57</f>
        <v>45600</v>
      </c>
      <c r="C25" s="92" t="s">
        <v>22</v>
      </c>
      <c r="D25" s="92" t="s">
        <v>24</v>
      </c>
      <c r="E25" s="92" t="s">
        <v>25</v>
      </c>
      <c r="F25" s="94" t="s">
        <v>26</v>
      </c>
      <c r="G25" s="109" t="s">
        <v>137</v>
      </c>
      <c r="H25" s="93"/>
      <c r="I25" s="95">
        <f t="shared" si="2"/>
        <v>89.41176470588235</v>
      </c>
      <c r="M25" s="2">
        <v>510</v>
      </c>
    </row>
    <row r="26" spans="2:13" ht="12.75">
      <c r="B26" s="10"/>
      <c r="D26" s="15"/>
      <c r="H26" s="6">
        <f>H25-B26</f>
        <v>0</v>
      </c>
      <c r="I26" s="25">
        <f t="shared" si="2"/>
        <v>0</v>
      </c>
      <c r="M26" s="2">
        <v>510</v>
      </c>
    </row>
    <row r="27" spans="2:13" ht="12.75">
      <c r="B27" s="206">
        <v>5000</v>
      </c>
      <c r="C27" s="1" t="s">
        <v>27</v>
      </c>
      <c r="D27" s="15" t="s">
        <v>237</v>
      </c>
      <c r="E27" s="15" t="s">
        <v>238</v>
      </c>
      <c r="F27" s="70" t="s">
        <v>239</v>
      </c>
      <c r="G27" s="34" t="s">
        <v>240</v>
      </c>
      <c r="H27" s="6">
        <f>H26-B27</f>
        <v>-5000</v>
      </c>
      <c r="I27" s="25">
        <f t="shared" si="2"/>
        <v>9.803921568627452</v>
      </c>
      <c r="K27" t="s">
        <v>27</v>
      </c>
      <c r="L27">
        <v>1</v>
      </c>
      <c r="M27" s="2">
        <v>510</v>
      </c>
    </row>
    <row r="28" spans="2:13" ht="12.75">
      <c r="B28" s="10">
        <v>5000</v>
      </c>
      <c r="C28" s="1" t="s">
        <v>27</v>
      </c>
      <c r="D28" s="15" t="s">
        <v>237</v>
      </c>
      <c r="E28" s="1" t="s">
        <v>238</v>
      </c>
      <c r="F28" s="70" t="s">
        <v>241</v>
      </c>
      <c r="G28" s="30" t="s">
        <v>242</v>
      </c>
      <c r="H28" s="6">
        <f>H27-B28</f>
        <v>-10000</v>
      </c>
      <c r="I28" s="25">
        <f t="shared" si="2"/>
        <v>9.803921568627452</v>
      </c>
      <c r="K28" t="s">
        <v>27</v>
      </c>
      <c r="L28">
        <v>1</v>
      </c>
      <c r="M28" s="2">
        <v>510</v>
      </c>
    </row>
    <row r="29" spans="2:13" ht="12.75">
      <c r="B29" s="10">
        <v>2500</v>
      </c>
      <c r="C29" s="1" t="s">
        <v>27</v>
      </c>
      <c r="D29" s="15" t="s">
        <v>237</v>
      </c>
      <c r="E29" s="1" t="s">
        <v>238</v>
      </c>
      <c r="F29" s="70" t="s">
        <v>243</v>
      </c>
      <c r="G29" s="30" t="s">
        <v>244</v>
      </c>
      <c r="H29" s="6">
        <f>H28-B29</f>
        <v>-12500</v>
      </c>
      <c r="I29" s="25">
        <f t="shared" si="2"/>
        <v>4.901960784313726</v>
      </c>
      <c r="K29" t="s">
        <v>27</v>
      </c>
      <c r="L29">
        <v>1</v>
      </c>
      <c r="M29" s="2">
        <v>510</v>
      </c>
    </row>
    <row r="30" spans="1:13" s="99" customFormat="1" ht="12.75">
      <c r="A30" s="14"/>
      <c r="B30" s="337">
        <f>SUM(B27:B29)</f>
        <v>12500</v>
      </c>
      <c r="C30" s="14" t="s">
        <v>27</v>
      </c>
      <c r="D30" s="14"/>
      <c r="E30" s="14"/>
      <c r="F30" s="21"/>
      <c r="G30" s="21"/>
      <c r="H30" s="97">
        <v>0</v>
      </c>
      <c r="I30" s="98">
        <f t="shared" si="2"/>
        <v>24.50980392156863</v>
      </c>
      <c r="M30" s="2">
        <v>510</v>
      </c>
    </row>
    <row r="31" spans="2:13" ht="12.75">
      <c r="B31" s="10"/>
      <c r="D31" s="15"/>
      <c r="H31" s="6">
        <f>H30-B31</f>
        <v>0</v>
      </c>
      <c r="I31" s="25">
        <f t="shared" si="2"/>
        <v>0</v>
      </c>
      <c r="M31" s="2">
        <v>510</v>
      </c>
    </row>
    <row r="32" spans="2:13" ht="12.75">
      <c r="B32" s="10"/>
      <c r="D32" s="15"/>
      <c r="H32" s="6">
        <f>H31-B32</f>
        <v>0</v>
      </c>
      <c r="I32" s="25">
        <f t="shared" si="2"/>
        <v>0</v>
      </c>
      <c r="M32" s="2">
        <v>510</v>
      </c>
    </row>
    <row r="33" spans="1:13" s="18" customFormat="1" ht="12.75">
      <c r="A33" s="15"/>
      <c r="B33" s="206">
        <v>3000</v>
      </c>
      <c r="C33" s="15" t="s">
        <v>245</v>
      </c>
      <c r="D33" s="15" t="s">
        <v>11</v>
      </c>
      <c r="E33" s="15" t="s">
        <v>246</v>
      </c>
      <c r="F33" s="30" t="s">
        <v>247</v>
      </c>
      <c r="G33" s="33" t="s">
        <v>240</v>
      </c>
      <c r="H33" s="6">
        <f>H32-B33</f>
        <v>-3000</v>
      </c>
      <c r="I33" s="25">
        <f t="shared" si="2"/>
        <v>5.882352941176471</v>
      </c>
      <c r="K33" s="18" t="s">
        <v>238</v>
      </c>
      <c r="L33" s="18">
        <v>1</v>
      </c>
      <c r="M33" s="2">
        <v>510</v>
      </c>
    </row>
    <row r="34" spans="2:13" ht="12.75">
      <c r="B34" s="10">
        <v>3000</v>
      </c>
      <c r="C34" s="15" t="s">
        <v>248</v>
      </c>
      <c r="D34" s="15" t="s">
        <v>11</v>
      </c>
      <c r="E34" s="1" t="s">
        <v>246</v>
      </c>
      <c r="F34" s="30" t="s">
        <v>249</v>
      </c>
      <c r="G34" s="30" t="s">
        <v>244</v>
      </c>
      <c r="H34" s="6">
        <f>H33-B34</f>
        <v>-6000</v>
      </c>
      <c r="I34" s="25">
        <f t="shared" si="2"/>
        <v>5.882352941176471</v>
      </c>
      <c r="K34" t="s">
        <v>238</v>
      </c>
      <c r="L34">
        <v>1</v>
      </c>
      <c r="M34" s="2">
        <v>510</v>
      </c>
    </row>
    <row r="35" spans="1:13" s="104" customFormat="1" ht="12.75">
      <c r="A35" s="100"/>
      <c r="B35" s="341">
        <f>SUM(B33:B34)</f>
        <v>6000</v>
      </c>
      <c r="C35" s="100" t="s">
        <v>130</v>
      </c>
      <c r="D35" s="100"/>
      <c r="E35" s="100"/>
      <c r="F35" s="102"/>
      <c r="G35" s="102"/>
      <c r="H35" s="398">
        <v>0</v>
      </c>
      <c r="I35" s="103">
        <f t="shared" si="2"/>
        <v>11.764705882352942</v>
      </c>
      <c r="M35" s="2">
        <v>510</v>
      </c>
    </row>
    <row r="36" spans="2:13" ht="12.75">
      <c r="B36" s="10"/>
      <c r="D36" s="15"/>
      <c r="H36" s="6">
        <f>H35-B36</f>
        <v>0</v>
      </c>
      <c r="I36" s="25">
        <f t="shared" si="2"/>
        <v>0</v>
      </c>
      <c r="M36" s="2">
        <v>510</v>
      </c>
    </row>
    <row r="37" spans="2:14" ht="12.75">
      <c r="B37" s="399"/>
      <c r="C37" s="400"/>
      <c r="D37" s="15"/>
      <c r="E37" s="400"/>
      <c r="H37" s="6">
        <f>H36-B37</f>
        <v>0</v>
      </c>
      <c r="I37" s="25">
        <f t="shared" si="2"/>
        <v>0</v>
      </c>
      <c r="J37" s="401"/>
      <c r="K37" s="401"/>
      <c r="L37" s="401"/>
      <c r="M37" s="2">
        <v>510</v>
      </c>
      <c r="N37" s="402"/>
    </row>
    <row r="38" spans="2:13" ht="12.75">
      <c r="B38" s="10">
        <v>1600</v>
      </c>
      <c r="C38" s="80" t="s">
        <v>28</v>
      </c>
      <c r="D38" s="36" t="s">
        <v>11</v>
      </c>
      <c r="E38" s="80" t="s">
        <v>29</v>
      </c>
      <c r="F38" s="105" t="s">
        <v>250</v>
      </c>
      <c r="G38" s="105" t="s">
        <v>240</v>
      </c>
      <c r="H38" s="6">
        <f>H37-B38</f>
        <v>-1600</v>
      </c>
      <c r="I38" s="25">
        <f t="shared" si="2"/>
        <v>3.1372549019607843</v>
      </c>
      <c r="K38" s="85" t="s">
        <v>238</v>
      </c>
      <c r="L38">
        <v>1</v>
      </c>
      <c r="M38" s="2">
        <v>510</v>
      </c>
    </row>
    <row r="39" spans="2:13" ht="12.75">
      <c r="B39" s="10">
        <v>1800</v>
      </c>
      <c r="C39" s="80" t="s">
        <v>28</v>
      </c>
      <c r="D39" s="36" t="s">
        <v>11</v>
      </c>
      <c r="E39" s="80" t="s">
        <v>29</v>
      </c>
      <c r="F39" s="105" t="s">
        <v>250</v>
      </c>
      <c r="G39" s="105" t="s">
        <v>242</v>
      </c>
      <c r="H39" s="6">
        <f>H38-B39</f>
        <v>-3400</v>
      </c>
      <c r="I39" s="25">
        <f t="shared" si="2"/>
        <v>3.5294117647058822</v>
      </c>
      <c r="K39" s="85" t="s">
        <v>238</v>
      </c>
      <c r="L39">
        <v>1</v>
      </c>
      <c r="M39" s="2">
        <v>510</v>
      </c>
    </row>
    <row r="40" spans="2:13" ht="12.75">
      <c r="B40" s="10">
        <v>1700</v>
      </c>
      <c r="C40" s="80" t="s">
        <v>28</v>
      </c>
      <c r="D40" s="36" t="s">
        <v>11</v>
      </c>
      <c r="E40" s="80" t="s">
        <v>29</v>
      </c>
      <c r="F40" s="105" t="s">
        <v>250</v>
      </c>
      <c r="G40" s="105" t="s">
        <v>244</v>
      </c>
      <c r="H40" s="6">
        <f>H39-B40</f>
        <v>-5100</v>
      </c>
      <c r="I40" s="25">
        <f t="shared" si="2"/>
        <v>3.3333333333333335</v>
      </c>
      <c r="K40" s="85" t="s">
        <v>238</v>
      </c>
      <c r="L40">
        <v>1</v>
      </c>
      <c r="M40" s="2">
        <v>510</v>
      </c>
    </row>
    <row r="41" spans="1:13" s="104" customFormat="1" ht="12.75">
      <c r="A41" s="100"/>
      <c r="B41" s="341">
        <f>SUM(B38:B40)</f>
        <v>5100</v>
      </c>
      <c r="C41" s="100"/>
      <c r="D41" s="100"/>
      <c r="E41" s="106" t="s">
        <v>29</v>
      </c>
      <c r="F41" s="102"/>
      <c r="G41" s="102"/>
      <c r="H41" s="398">
        <v>0</v>
      </c>
      <c r="I41" s="103">
        <f t="shared" si="2"/>
        <v>10</v>
      </c>
      <c r="M41" s="2">
        <v>510</v>
      </c>
    </row>
    <row r="42" spans="2:13" ht="12.75">
      <c r="B42" s="10"/>
      <c r="D42" s="15"/>
      <c r="H42" s="6">
        <f>H41-B42</f>
        <v>0</v>
      </c>
      <c r="I42" s="25">
        <f t="shared" si="2"/>
        <v>0</v>
      </c>
      <c r="M42" s="2">
        <v>510</v>
      </c>
    </row>
    <row r="43" spans="2:13" ht="12.75">
      <c r="B43" s="10"/>
      <c r="D43" s="15"/>
      <c r="H43" s="6">
        <f>H42-B43</f>
        <v>0</v>
      </c>
      <c r="I43" s="25">
        <f t="shared" si="2"/>
        <v>0</v>
      </c>
      <c r="M43" s="2">
        <v>510</v>
      </c>
    </row>
    <row r="44" spans="2:13" ht="12.75">
      <c r="B44" s="10">
        <v>7000</v>
      </c>
      <c r="C44" s="80" t="s">
        <v>30</v>
      </c>
      <c r="D44" s="36" t="s">
        <v>11</v>
      </c>
      <c r="E44" s="80" t="s">
        <v>246</v>
      </c>
      <c r="F44" s="105" t="s">
        <v>251</v>
      </c>
      <c r="G44" s="105" t="s">
        <v>240</v>
      </c>
      <c r="H44" s="6">
        <f>H43-B44</f>
        <v>-7000</v>
      </c>
      <c r="I44" s="25">
        <f t="shared" si="2"/>
        <v>13.72549019607843</v>
      </c>
      <c r="K44" s="85" t="s">
        <v>238</v>
      </c>
      <c r="L44">
        <v>1</v>
      </c>
      <c r="M44" s="2">
        <v>510</v>
      </c>
    </row>
    <row r="45" spans="2:13" ht="12.75">
      <c r="B45" s="10">
        <v>7000</v>
      </c>
      <c r="C45" s="80" t="s">
        <v>30</v>
      </c>
      <c r="D45" s="36" t="s">
        <v>11</v>
      </c>
      <c r="E45" s="80" t="s">
        <v>246</v>
      </c>
      <c r="F45" s="105" t="s">
        <v>251</v>
      </c>
      <c r="G45" s="105" t="s">
        <v>242</v>
      </c>
      <c r="H45" s="6">
        <f>H44-B45</f>
        <v>-14000</v>
      </c>
      <c r="I45" s="25">
        <f t="shared" si="2"/>
        <v>13.72549019607843</v>
      </c>
      <c r="K45" s="85" t="s">
        <v>238</v>
      </c>
      <c r="L45">
        <v>1</v>
      </c>
      <c r="M45" s="2">
        <v>510</v>
      </c>
    </row>
    <row r="46" spans="1:13" s="104" customFormat="1" ht="12.75">
      <c r="A46" s="100"/>
      <c r="B46" s="341">
        <f>SUM(B44:B45)</f>
        <v>14000</v>
      </c>
      <c r="C46" s="100" t="s">
        <v>30</v>
      </c>
      <c r="D46" s="100"/>
      <c r="E46" s="106"/>
      <c r="F46" s="102"/>
      <c r="G46" s="102"/>
      <c r="H46" s="398">
        <v>0</v>
      </c>
      <c r="I46" s="103">
        <f t="shared" si="2"/>
        <v>27.45098039215686</v>
      </c>
      <c r="M46" s="2">
        <v>510</v>
      </c>
    </row>
    <row r="47" spans="2:13" ht="12.75">
      <c r="B47" s="10"/>
      <c r="D47" s="15"/>
      <c r="H47" s="6">
        <f>H46-B47</f>
        <v>0</v>
      </c>
      <c r="I47" s="25">
        <f t="shared" si="2"/>
        <v>0</v>
      </c>
      <c r="M47" s="2">
        <v>510</v>
      </c>
    </row>
    <row r="48" spans="2:13" ht="12.75">
      <c r="B48" s="10"/>
      <c r="D48" s="15"/>
      <c r="H48" s="6">
        <f>H47-B48</f>
        <v>0</v>
      </c>
      <c r="I48" s="25">
        <f t="shared" si="2"/>
        <v>0</v>
      </c>
      <c r="M48" s="2">
        <v>510</v>
      </c>
    </row>
    <row r="49" spans="2:13" ht="12.75">
      <c r="B49" s="10">
        <v>2000</v>
      </c>
      <c r="C49" s="80" t="s">
        <v>31</v>
      </c>
      <c r="D49" s="36" t="s">
        <v>11</v>
      </c>
      <c r="E49" s="80" t="s">
        <v>246</v>
      </c>
      <c r="F49" s="105" t="s">
        <v>250</v>
      </c>
      <c r="G49" s="105" t="s">
        <v>240</v>
      </c>
      <c r="H49" s="6">
        <f>H48-B49</f>
        <v>-2000</v>
      </c>
      <c r="I49" s="25">
        <f t="shared" si="2"/>
        <v>3.9215686274509802</v>
      </c>
      <c r="K49" s="85" t="s">
        <v>238</v>
      </c>
      <c r="L49">
        <v>1</v>
      </c>
      <c r="M49" s="2">
        <v>510</v>
      </c>
    </row>
    <row r="50" spans="2:13" ht="12.75">
      <c r="B50" s="10">
        <v>2000</v>
      </c>
      <c r="C50" s="80" t="s">
        <v>31</v>
      </c>
      <c r="D50" s="36" t="s">
        <v>11</v>
      </c>
      <c r="E50" s="80" t="s">
        <v>246</v>
      </c>
      <c r="F50" s="105" t="s">
        <v>250</v>
      </c>
      <c r="G50" s="105" t="s">
        <v>242</v>
      </c>
      <c r="H50" s="6">
        <f>H49-B50</f>
        <v>-4000</v>
      </c>
      <c r="I50" s="25">
        <f t="shared" si="2"/>
        <v>3.9215686274509802</v>
      </c>
      <c r="K50" s="85" t="s">
        <v>238</v>
      </c>
      <c r="L50">
        <v>1</v>
      </c>
      <c r="M50" s="2">
        <v>510</v>
      </c>
    </row>
    <row r="51" spans="2:13" ht="12.75">
      <c r="B51" s="10">
        <v>2000</v>
      </c>
      <c r="C51" s="80" t="s">
        <v>31</v>
      </c>
      <c r="D51" s="36" t="s">
        <v>11</v>
      </c>
      <c r="E51" s="80" t="s">
        <v>246</v>
      </c>
      <c r="F51" s="105" t="s">
        <v>250</v>
      </c>
      <c r="G51" s="105" t="s">
        <v>244</v>
      </c>
      <c r="H51" s="6">
        <f>H50-B51</f>
        <v>-6000</v>
      </c>
      <c r="I51" s="25">
        <f t="shared" si="2"/>
        <v>3.9215686274509802</v>
      </c>
      <c r="K51" s="85" t="s">
        <v>238</v>
      </c>
      <c r="L51">
        <v>1</v>
      </c>
      <c r="M51" s="2">
        <v>510</v>
      </c>
    </row>
    <row r="52" spans="1:13" s="104" customFormat="1" ht="12.75">
      <c r="A52" s="100"/>
      <c r="B52" s="341">
        <f>SUM(B49:B51)</f>
        <v>6000</v>
      </c>
      <c r="C52" s="100" t="s">
        <v>31</v>
      </c>
      <c r="D52" s="100"/>
      <c r="E52" s="106"/>
      <c r="F52" s="102"/>
      <c r="G52" s="102"/>
      <c r="H52" s="398">
        <v>0</v>
      </c>
      <c r="I52" s="103">
        <f t="shared" si="2"/>
        <v>11.764705882352942</v>
      </c>
      <c r="M52" s="2">
        <v>510</v>
      </c>
    </row>
    <row r="53" spans="2:13" ht="12.75">
      <c r="B53" s="10"/>
      <c r="D53" s="15"/>
      <c r="H53" s="6">
        <f>H52-B53</f>
        <v>0</v>
      </c>
      <c r="I53" s="25">
        <f t="shared" si="2"/>
        <v>0</v>
      </c>
      <c r="M53" s="2">
        <v>510</v>
      </c>
    </row>
    <row r="54" spans="2:13" ht="12.75">
      <c r="B54" s="10"/>
      <c r="D54" s="15"/>
      <c r="H54" s="6">
        <f>H53-B54</f>
        <v>0</v>
      </c>
      <c r="I54" s="25">
        <f aca="true" t="shared" si="3" ref="I54:I85">+B54/M54</f>
        <v>0</v>
      </c>
      <c r="M54" s="2">
        <v>510</v>
      </c>
    </row>
    <row r="55" spans="2:13" ht="12.75">
      <c r="B55" s="10">
        <v>1000</v>
      </c>
      <c r="C55" s="80" t="s">
        <v>252</v>
      </c>
      <c r="D55" s="36" t="s">
        <v>11</v>
      </c>
      <c r="E55" s="80" t="s">
        <v>32</v>
      </c>
      <c r="F55" s="105" t="s">
        <v>250</v>
      </c>
      <c r="G55" s="105" t="s">
        <v>240</v>
      </c>
      <c r="H55" s="6">
        <f>H54-B55</f>
        <v>-1000</v>
      </c>
      <c r="I55" s="25">
        <f t="shared" si="3"/>
        <v>1.9607843137254901</v>
      </c>
      <c r="K55" s="85" t="s">
        <v>238</v>
      </c>
      <c r="L55">
        <v>1</v>
      </c>
      <c r="M55" s="2">
        <v>510</v>
      </c>
    </row>
    <row r="56" spans="2:13" ht="12.75">
      <c r="B56" s="10">
        <v>1000</v>
      </c>
      <c r="C56" s="80" t="s">
        <v>252</v>
      </c>
      <c r="D56" s="36" t="s">
        <v>11</v>
      </c>
      <c r="E56" s="80" t="s">
        <v>32</v>
      </c>
      <c r="F56" s="105" t="s">
        <v>250</v>
      </c>
      <c r="G56" s="105" t="s">
        <v>242</v>
      </c>
      <c r="H56" s="6">
        <f>H55-B56</f>
        <v>-2000</v>
      </c>
      <c r="I56" s="25">
        <f t="shared" si="3"/>
        <v>1.9607843137254901</v>
      </c>
      <c r="K56" s="85" t="s">
        <v>238</v>
      </c>
      <c r="L56">
        <v>1</v>
      </c>
      <c r="M56" s="2">
        <v>510</v>
      </c>
    </row>
    <row r="57" spans="1:13" s="104" customFormat="1" ht="12.75">
      <c r="A57" s="100"/>
      <c r="B57" s="341">
        <f>SUM(B55:B56)</f>
        <v>2000</v>
      </c>
      <c r="C57" s="100"/>
      <c r="D57" s="100"/>
      <c r="E57" s="106" t="s">
        <v>32</v>
      </c>
      <c r="F57" s="102"/>
      <c r="G57" s="102"/>
      <c r="H57" s="398">
        <v>0</v>
      </c>
      <c r="I57" s="103">
        <f t="shared" si="3"/>
        <v>3.9215686274509802</v>
      </c>
      <c r="M57" s="2">
        <v>510</v>
      </c>
    </row>
    <row r="58" spans="2:13" ht="12.75">
      <c r="B58" s="10"/>
      <c r="D58" s="15"/>
      <c r="H58" s="6">
        <f>H57-B58</f>
        <v>0</v>
      </c>
      <c r="I58" s="25">
        <f t="shared" si="3"/>
        <v>0</v>
      </c>
      <c r="M58" s="2">
        <v>510</v>
      </c>
    </row>
    <row r="59" spans="2:13" ht="12.75">
      <c r="B59" s="10"/>
      <c r="D59" s="15"/>
      <c r="H59" s="6">
        <f>H58-B59</f>
        <v>0</v>
      </c>
      <c r="I59" s="25">
        <f t="shared" si="3"/>
        <v>0</v>
      </c>
      <c r="M59" s="2">
        <v>510</v>
      </c>
    </row>
    <row r="60" spans="1:13" s="42" customFormat="1" ht="12.75">
      <c r="A60" s="41"/>
      <c r="B60" s="336"/>
      <c r="C60" s="44"/>
      <c r="D60" s="37"/>
      <c r="E60" s="41"/>
      <c r="F60" s="38"/>
      <c r="G60" s="38"/>
      <c r="H60" s="6">
        <f>H59-B60</f>
        <v>0</v>
      </c>
      <c r="I60" s="25">
        <f t="shared" si="3"/>
        <v>0</v>
      </c>
      <c r="M60" s="2">
        <v>510</v>
      </c>
    </row>
    <row r="61" spans="2:13" ht="12.75">
      <c r="B61" s="10"/>
      <c r="D61" s="15"/>
      <c r="H61" s="6">
        <f>H60-B61</f>
        <v>0</v>
      </c>
      <c r="I61" s="25">
        <f t="shared" si="3"/>
        <v>0</v>
      </c>
      <c r="M61" s="2">
        <v>510</v>
      </c>
    </row>
    <row r="62" spans="1:13" s="91" customFormat="1" ht="12.75">
      <c r="A62" s="87"/>
      <c r="B62" s="335">
        <f>+B67+B76+B82+B86+B91+B96</f>
        <v>34700</v>
      </c>
      <c r="C62" s="87" t="s">
        <v>33</v>
      </c>
      <c r="D62" s="87" t="s">
        <v>38</v>
      </c>
      <c r="E62" s="87" t="s">
        <v>36</v>
      </c>
      <c r="F62" s="107" t="s">
        <v>25</v>
      </c>
      <c r="G62" s="89" t="s">
        <v>85</v>
      </c>
      <c r="H62" s="88"/>
      <c r="I62" s="108">
        <f t="shared" si="3"/>
        <v>68.03921568627452</v>
      </c>
      <c r="M62" s="2">
        <v>510</v>
      </c>
    </row>
    <row r="63" spans="2:13" ht="12.75">
      <c r="B63" s="10"/>
      <c r="D63" s="15"/>
      <c r="H63" s="6">
        <f>H62-B63</f>
        <v>0</v>
      </c>
      <c r="I63" s="25">
        <f t="shared" si="3"/>
        <v>0</v>
      </c>
      <c r="M63" s="2">
        <v>510</v>
      </c>
    </row>
    <row r="64" spans="2:13" ht="12.75">
      <c r="B64" s="206">
        <v>2500</v>
      </c>
      <c r="C64" s="1" t="s">
        <v>27</v>
      </c>
      <c r="D64" s="15" t="s">
        <v>237</v>
      </c>
      <c r="E64" s="36" t="s">
        <v>253</v>
      </c>
      <c r="F64" s="30" t="s">
        <v>254</v>
      </c>
      <c r="G64" s="34" t="s">
        <v>240</v>
      </c>
      <c r="H64" s="6">
        <f>H63-B64</f>
        <v>-2500</v>
      </c>
      <c r="I64" s="25">
        <f t="shared" si="3"/>
        <v>4.901960784313726</v>
      </c>
      <c r="K64" t="s">
        <v>27</v>
      </c>
      <c r="L64">
        <v>2</v>
      </c>
      <c r="M64" s="2">
        <v>510</v>
      </c>
    </row>
    <row r="65" spans="2:13" ht="12.75">
      <c r="B65" s="10">
        <v>2500</v>
      </c>
      <c r="C65" s="1" t="s">
        <v>27</v>
      </c>
      <c r="D65" s="15" t="s">
        <v>237</v>
      </c>
      <c r="E65" s="1" t="s">
        <v>253</v>
      </c>
      <c r="F65" s="30" t="s">
        <v>255</v>
      </c>
      <c r="G65" s="30" t="s">
        <v>242</v>
      </c>
      <c r="H65" s="6">
        <f>H64-B65</f>
        <v>-5000</v>
      </c>
      <c r="I65" s="25">
        <f t="shared" si="3"/>
        <v>4.901960784313726</v>
      </c>
      <c r="K65" t="s">
        <v>27</v>
      </c>
      <c r="L65">
        <v>2</v>
      </c>
      <c r="M65" s="2">
        <v>510</v>
      </c>
    </row>
    <row r="66" spans="2:13" ht="12.75">
      <c r="B66" s="10">
        <v>2500</v>
      </c>
      <c r="C66" s="1" t="s">
        <v>27</v>
      </c>
      <c r="D66" s="15" t="s">
        <v>237</v>
      </c>
      <c r="E66" s="1" t="s">
        <v>253</v>
      </c>
      <c r="F66" s="30" t="s">
        <v>256</v>
      </c>
      <c r="G66" s="30" t="s">
        <v>244</v>
      </c>
      <c r="H66" s="6">
        <f>H65-B66</f>
        <v>-7500</v>
      </c>
      <c r="I66" s="25">
        <f t="shared" si="3"/>
        <v>4.901960784313726</v>
      </c>
      <c r="K66" t="s">
        <v>27</v>
      </c>
      <c r="L66">
        <v>2</v>
      </c>
      <c r="M66" s="2">
        <v>510</v>
      </c>
    </row>
    <row r="67" spans="1:13" s="99" customFormat="1" ht="12.75">
      <c r="A67" s="14"/>
      <c r="B67" s="337">
        <f>SUM(B64:B66)</f>
        <v>7500</v>
      </c>
      <c r="C67" s="14" t="s">
        <v>27</v>
      </c>
      <c r="D67" s="14"/>
      <c r="E67" s="14"/>
      <c r="F67" s="21"/>
      <c r="G67" s="21"/>
      <c r="H67" s="97">
        <v>0</v>
      </c>
      <c r="I67" s="98">
        <f t="shared" si="3"/>
        <v>14.705882352941176</v>
      </c>
      <c r="M67" s="2">
        <v>510</v>
      </c>
    </row>
    <row r="68" spans="2:13" ht="12.75">
      <c r="B68" s="10"/>
      <c r="D68" s="15"/>
      <c r="H68" s="6">
        <f aca="true" t="shared" si="4" ref="H68:H75">H67-B68</f>
        <v>0</v>
      </c>
      <c r="I68" s="25">
        <f t="shared" si="3"/>
        <v>0</v>
      </c>
      <c r="M68" s="2">
        <v>510</v>
      </c>
    </row>
    <row r="69" spans="2:13" ht="12.75">
      <c r="B69" s="10"/>
      <c r="D69" s="15"/>
      <c r="H69" s="6">
        <f t="shared" si="4"/>
        <v>0</v>
      </c>
      <c r="I69" s="25">
        <f t="shared" si="3"/>
        <v>0</v>
      </c>
      <c r="M69" s="2">
        <v>510</v>
      </c>
    </row>
    <row r="70" spans="2:13" ht="12.75">
      <c r="B70" s="206">
        <v>2000</v>
      </c>
      <c r="C70" s="36" t="s">
        <v>257</v>
      </c>
      <c r="D70" s="15" t="s">
        <v>258</v>
      </c>
      <c r="E70" s="36" t="s">
        <v>246</v>
      </c>
      <c r="F70" s="105" t="s">
        <v>259</v>
      </c>
      <c r="G70" s="34" t="s">
        <v>242</v>
      </c>
      <c r="H70" s="6">
        <f t="shared" si="4"/>
        <v>-2000</v>
      </c>
      <c r="I70" s="25">
        <f t="shared" si="3"/>
        <v>3.9215686274509802</v>
      </c>
      <c r="M70" s="2">
        <v>510</v>
      </c>
    </row>
    <row r="71" spans="2:13" ht="12.75">
      <c r="B71" s="206">
        <v>2000</v>
      </c>
      <c r="C71" s="36" t="s">
        <v>260</v>
      </c>
      <c r="D71" s="15" t="s">
        <v>258</v>
      </c>
      <c r="E71" s="36" t="s">
        <v>246</v>
      </c>
      <c r="F71" s="105" t="s">
        <v>261</v>
      </c>
      <c r="G71" s="34" t="s">
        <v>242</v>
      </c>
      <c r="H71" s="6">
        <f t="shared" si="4"/>
        <v>-4000</v>
      </c>
      <c r="I71" s="25">
        <f t="shared" si="3"/>
        <v>3.9215686274509802</v>
      </c>
      <c r="K71" t="s">
        <v>253</v>
      </c>
      <c r="M71" s="2">
        <v>510</v>
      </c>
    </row>
    <row r="72" spans="2:13" ht="12.75">
      <c r="B72" s="206">
        <v>2000</v>
      </c>
      <c r="C72" s="36" t="s">
        <v>262</v>
      </c>
      <c r="D72" s="15" t="s">
        <v>258</v>
      </c>
      <c r="E72" s="36" t="s">
        <v>246</v>
      </c>
      <c r="F72" s="105" t="s">
        <v>261</v>
      </c>
      <c r="G72" s="34" t="s">
        <v>242</v>
      </c>
      <c r="H72" s="6">
        <f t="shared" si="4"/>
        <v>-6000</v>
      </c>
      <c r="I72" s="25">
        <f t="shared" si="3"/>
        <v>3.9215686274509802</v>
      </c>
      <c r="K72" t="s">
        <v>253</v>
      </c>
      <c r="M72" s="2">
        <v>510</v>
      </c>
    </row>
    <row r="73" spans="1:13" s="18" customFormat="1" ht="12.75">
      <c r="A73" s="15"/>
      <c r="B73" s="206">
        <v>2000</v>
      </c>
      <c r="C73" s="36" t="s">
        <v>260</v>
      </c>
      <c r="D73" s="15" t="s">
        <v>258</v>
      </c>
      <c r="E73" s="36" t="s">
        <v>246</v>
      </c>
      <c r="F73" s="105" t="s">
        <v>261</v>
      </c>
      <c r="G73" s="34" t="s">
        <v>244</v>
      </c>
      <c r="H73" s="6">
        <f t="shared" si="4"/>
        <v>-8000</v>
      </c>
      <c r="I73" s="25">
        <f t="shared" si="3"/>
        <v>3.9215686274509802</v>
      </c>
      <c r="J73"/>
      <c r="K73" t="s">
        <v>253</v>
      </c>
      <c r="M73" s="2">
        <v>510</v>
      </c>
    </row>
    <row r="74" spans="2:13" ht="12.75">
      <c r="B74" s="206">
        <v>2000</v>
      </c>
      <c r="C74" s="36" t="s">
        <v>262</v>
      </c>
      <c r="D74" s="15" t="s">
        <v>258</v>
      </c>
      <c r="E74" s="36" t="s">
        <v>246</v>
      </c>
      <c r="F74" s="105" t="s">
        <v>261</v>
      </c>
      <c r="G74" s="34" t="s">
        <v>244</v>
      </c>
      <c r="H74" s="6">
        <f t="shared" si="4"/>
        <v>-10000</v>
      </c>
      <c r="I74" s="25">
        <f t="shared" si="3"/>
        <v>3.9215686274509802</v>
      </c>
      <c r="K74" t="s">
        <v>253</v>
      </c>
      <c r="M74" s="2">
        <v>510</v>
      </c>
    </row>
    <row r="75" spans="2:13" ht="12.75">
      <c r="B75" s="206">
        <v>2000</v>
      </c>
      <c r="C75" s="36" t="s">
        <v>263</v>
      </c>
      <c r="D75" s="15" t="s">
        <v>258</v>
      </c>
      <c r="E75" s="36" t="s">
        <v>246</v>
      </c>
      <c r="F75" s="105" t="s">
        <v>261</v>
      </c>
      <c r="G75" s="34" t="s">
        <v>244</v>
      </c>
      <c r="H75" s="6">
        <f t="shared" si="4"/>
        <v>-12000</v>
      </c>
      <c r="I75" s="25">
        <f t="shared" si="3"/>
        <v>3.9215686274509802</v>
      </c>
      <c r="K75" t="s">
        <v>253</v>
      </c>
      <c r="M75" s="2">
        <v>510</v>
      </c>
    </row>
    <row r="76" spans="1:13" s="104" customFormat="1" ht="12.75">
      <c r="A76" s="100"/>
      <c r="B76" s="341">
        <f>SUM(B70:B75)</f>
        <v>12000</v>
      </c>
      <c r="C76" s="106" t="s">
        <v>130</v>
      </c>
      <c r="D76" s="100"/>
      <c r="E76" s="100"/>
      <c r="F76" s="102"/>
      <c r="G76" s="102"/>
      <c r="H76" s="398">
        <v>0</v>
      </c>
      <c r="I76" s="103">
        <f t="shared" si="3"/>
        <v>23.529411764705884</v>
      </c>
      <c r="M76" s="2">
        <v>510</v>
      </c>
    </row>
    <row r="77" spans="2:14" ht="12.75">
      <c r="B77" s="399"/>
      <c r="C77" s="36"/>
      <c r="D77" s="15"/>
      <c r="E77" s="400"/>
      <c r="H77" s="6">
        <f>H76-B77</f>
        <v>0</v>
      </c>
      <c r="I77" s="25">
        <f t="shared" si="3"/>
        <v>0</v>
      </c>
      <c r="J77" s="401"/>
      <c r="L77" s="401"/>
      <c r="M77" s="2">
        <v>510</v>
      </c>
      <c r="N77" s="402"/>
    </row>
    <row r="78" spans="2:13" ht="12.75">
      <c r="B78" s="10"/>
      <c r="C78" s="36"/>
      <c r="D78" s="15"/>
      <c r="H78" s="6">
        <f>H77-B78</f>
        <v>0</v>
      </c>
      <c r="I78" s="25">
        <f t="shared" si="3"/>
        <v>0</v>
      </c>
      <c r="M78" s="2">
        <v>510</v>
      </c>
    </row>
    <row r="79" spans="2:13" ht="12.75">
      <c r="B79" s="10">
        <v>1200</v>
      </c>
      <c r="C79" s="36" t="s">
        <v>28</v>
      </c>
      <c r="D79" s="15" t="s">
        <v>237</v>
      </c>
      <c r="E79" s="1" t="s">
        <v>29</v>
      </c>
      <c r="F79" s="105" t="s">
        <v>261</v>
      </c>
      <c r="G79" s="30" t="s">
        <v>240</v>
      </c>
      <c r="H79" s="6">
        <f>H78-B79</f>
        <v>-1200</v>
      </c>
      <c r="I79" s="25">
        <f t="shared" si="3"/>
        <v>2.3529411764705883</v>
      </c>
      <c r="K79" t="s">
        <v>253</v>
      </c>
      <c r="M79" s="2">
        <v>510</v>
      </c>
    </row>
    <row r="80" spans="2:13" ht="12.75">
      <c r="B80" s="10">
        <v>1300</v>
      </c>
      <c r="C80" s="36" t="s">
        <v>28</v>
      </c>
      <c r="D80" s="15" t="s">
        <v>237</v>
      </c>
      <c r="E80" s="1" t="s">
        <v>29</v>
      </c>
      <c r="F80" s="105" t="s">
        <v>261</v>
      </c>
      <c r="G80" s="30" t="s">
        <v>242</v>
      </c>
      <c r="H80" s="6">
        <f>H79-B80</f>
        <v>-2500</v>
      </c>
      <c r="I80" s="25">
        <f t="shared" si="3"/>
        <v>2.549019607843137</v>
      </c>
      <c r="K80" t="s">
        <v>253</v>
      </c>
      <c r="M80" s="2">
        <v>510</v>
      </c>
    </row>
    <row r="81" spans="2:13" ht="12.75">
      <c r="B81" s="10">
        <v>1700</v>
      </c>
      <c r="C81" s="36" t="s">
        <v>28</v>
      </c>
      <c r="D81" s="15" t="s">
        <v>237</v>
      </c>
      <c r="E81" s="1" t="s">
        <v>29</v>
      </c>
      <c r="F81" s="105" t="s">
        <v>261</v>
      </c>
      <c r="G81" s="30" t="s">
        <v>244</v>
      </c>
      <c r="H81" s="6">
        <f>H80-B81</f>
        <v>-4200</v>
      </c>
      <c r="I81" s="25">
        <f t="shared" si="3"/>
        <v>3.3333333333333335</v>
      </c>
      <c r="K81" t="s">
        <v>253</v>
      </c>
      <c r="M81" s="2">
        <v>510</v>
      </c>
    </row>
    <row r="82" spans="1:13" s="104" customFormat="1" ht="12.75">
      <c r="A82" s="100"/>
      <c r="B82" s="341">
        <f>SUM(B79:B81)</f>
        <v>4200</v>
      </c>
      <c r="C82" s="106"/>
      <c r="D82" s="100"/>
      <c r="E82" s="100" t="s">
        <v>29</v>
      </c>
      <c r="F82" s="102"/>
      <c r="G82" s="102"/>
      <c r="H82" s="398">
        <v>0</v>
      </c>
      <c r="I82" s="103">
        <f t="shared" si="3"/>
        <v>8.235294117647058</v>
      </c>
      <c r="M82" s="2">
        <v>510</v>
      </c>
    </row>
    <row r="83" spans="2:13" ht="12.75">
      <c r="B83" s="10"/>
      <c r="C83" s="36"/>
      <c r="D83" s="15"/>
      <c r="H83" s="6">
        <f>H82-B83</f>
        <v>0</v>
      </c>
      <c r="I83" s="25">
        <f t="shared" si="3"/>
        <v>0</v>
      </c>
      <c r="M83" s="2">
        <v>510</v>
      </c>
    </row>
    <row r="84" spans="2:13" ht="12.75">
      <c r="B84" s="10"/>
      <c r="D84" s="15"/>
      <c r="H84" s="6">
        <f>H83-B84</f>
        <v>0</v>
      </c>
      <c r="I84" s="25">
        <f t="shared" si="3"/>
        <v>0</v>
      </c>
      <c r="M84" s="2">
        <v>510</v>
      </c>
    </row>
    <row r="85" spans="1:13" ht="12.75">
      <c r="A85" s="15"/>
      <c r="B85" s="10">
        <v>3000</v>
      </c>
      <c r="C85" s="1" t="s">
        <v>30</v>
      </c>
      <c r="D85" s="15" t="s">
        <v>237</v>
      </c>
      <c r="E85" s="1" t="s">
        <v>246</v>
      </c>
      <c r="F85" s="105" t="s">
        <v>264</v>
      </c>
      <c r="G85" s="30" t="s">
        <v>242</v>
      </c>
      <c r="H85" s="6">
        <f>H84-B85</f>
        <v>-3000</v>
      </c>
      <c r="I85" s="25">
        <f t="shared" si="3"/>
        <v>5.882352941176471</v>
      </c>
      <c r="K85" t="s">
        <v>253</v>
      </c>
      <c r="M85" s="2">
        <v>510</v>
      </c>
    </row>
    <row r="86" spans="1:13" s="104" customFormat="1" ht="12.75">
      <c r="A86" s="100"/>
      <c r="B86" s="341">
        <v>5000</v>
      </c>
      <c r="C86" s="100" t="s">
        <v>30</v>
      </c>
      <c r="D86" s="100"/>
      <c r="E86" s="100"/>
      <c r="F86" s="102"/>
      <c r="G86" s="102"/>
      <c r="H86" s="398">
        <v>0</v>
      </c>
      <c r="I86" s="103">
        <f aca="true" t="shared" si="5" ref="I86:I117">+B86/M86</f>
        <v>9.803921568627452</v>
      </c>
      <c r="M86" s="2">
        <v>510</v>
      </c>
    </row>
    <row r="87" spans="2:13" ht="12.75">
      <c r="B87" s="10"/>
      <c r="D87" s="15"/>
      <c r="H87" s="6">
        <f>H86-B87</f>
        <v>0</v>
      </c>
      <c r="I87" s="25">
        <f t="shared" si="5"/>
        <v>0</v>
      </c>
      <c r="M87" s="2">
        <v>510</v>
      </c>
    </row>
    <row r="88" spans="2:13" ht="12.75">
      <c r="B88" s="10"/>
      <c r="D88" s="15"/>
      <c r="H88" s="6">
        <f>H87-B88</f>
        <v>0</v>
      </c>
      <c r="I88" s="25">
        <f t="shared" si="5"/>
        <v>0</v>
      </c>
      <c r="M88" s="2">
        <v>510</v>
      </c>
    </row>
    <row r="89" spans="2:13" ht="12.75">
      <c r="B89" s="10">
        <v>2000</v>
      </c>
      <c r="C89" s="1" t="s">
        <v>31</v>
      </c>
      <c r="D89" s="15" t="s">
        <v>11</v>
      </c>
      <c r="E89" s="1" t="s">
        <v>246</v>
      </c>
      <c r="F89" s="105" t="s">
        <v>261</v>
      </c>
      <c r="G89" s="30" t="s">
        <v>242</v>
      </c>
      <c r="H89" s="6">
        <f>H88-B89</f>
        <v>-2000</v>
      </c>
      <c r="I89" s="25">
        <f t="shared" si="5"/>
        <v>3.9215686274509802</v>
      </c>
      <c r="K89" t="s">
        <v>253</v>
      </c>
      <c r="M89" s="2">
        <v>510</v>
      </c>
    </row>
    <row r="90" spans="2:13" ht="12.75">
      <c r="B90" s="10">
        <v>2000</v>
      </c>
      <c r="C90" s="1" t="s">
        <v>31</v>
      </c>
      <c r="D90" s="15" t="s">
        <v>11</v>
      </c>
      <c r="E90" s="1" t="s">
        <v>246</v>
      </c>
      <c r="F90" s="105" t="s">
        <v>261</v>
      </c>
      <c r="G90" s="30" t="s">
        <v>244</v>
      </c>
      <c r="H90" s="6">
        <f>H89-B90</f>
        <v>-4000</v>
      </c>
      <c r="I90" s="25">
        <f t="shared" si="5"/>
        <v>3.9215686274509802</v>
      </c>
      <c r="K90" t="s">
        <v>253</v>
      </c>
      <c r="M90" s="2">
        <v>510</v>
      </c>
    </row>
    <row r="91" spans="1:13" s="104" customFormat="1" ht="12.75">
      <c r="A91" s="100"/>
      <c r="B91" s="341">
        <f>SUM(B89:B90)</f>
        <v>4000</v>
      </c>
      <c r="C91" s="100" t="s">
        <v>31</v>
      </c>
      <c r="D91" s="100"/>
      <c r="E91" s="100"/>
      <c r="F91" s="102"/>
      <c r="G91" s="102"/>
      <c r="H91" s="398">
        <v>0</v>
      </c>
      <c r="I91" s="103">
        <f t="shared" si="5"/>
        <v>7.8431372549019605</v>
      </c>
      <c r="M91" s="2">
        <v>510</v>
      </c>
    </row>
    <row r="92" spans="2:13" ht="12.75">
      <c r="B92" s="10"/>
      <c r="D92" s="15"/>
      <c r="H92" s="6">
        <f>H91-B92</f>
        <v>0</v>
      </c>
      <c r="I92" s="25">
        <f t="shared" si="5"/>
        <v>0</v>
      </c>
      <c r="M92" s="2">
        <v>510</v>
      </c>
    </row>
    <row r="93" spans="2:13" ht="12.75">
      <c r="B93" s="10"/>
      <c r="D93" s="15"/>
      <c r="H93" s="6">
        <f>H92-B93</f>
        <v>0</v>
      </c>
      <c r="I93" s="25">
        <f t="shared" si="5"/>
        <v>0</v>
      </c>
      <c r="M93" s="2">
        <v>510</v>
      </c>
    </row>
    <row r="94" spans="2:13" ht="12.75">
      <c r="B94" s="10">
        <v>1000</v>
      </c>
      <c r="C94" s="1" t="s">
        <v>252</v>
      </c>
      <c r="D94" s="15" t="s">
        <v>11</v>
      </c>
      <c r="E94" s="1" t="s">
        <v>32</v>
      </c>
      <c r="F94" s="105" t="s">
        <v>261</v>
      </c>
      <c r="G94" s="30" t="s">
        <v>242</v>
      </c>
      <c r="H94" s="6">
        <f>H93-B94</f>
        <v>-1000</v>
      </c>
      <c r="I94" s="25">
        <f t="shared" si="5"/>
        <v>1.9607843137254901</v>
      </c>
      <c r="K94" t="s">
        <v>253</v>
      </c>
      <c r="M94" s="2">
        <v>510</v>
      </c>
    </row>
    <row r="95" spans="2:13" ht="12.75">
      <c r="B95" s="10">
        <v>1000</v>
      </c>
      <c r="C95" s="1" t="s">
        <v>252</v>
      </c>
      <c r="D95" s="15" t="s">
        <v>11</v>
      </c>
      <c r="E95" s="1" t="s">
        <v>32</v>
      </c>
      <c r="F95" s="105" t="s">
        <v>261</v>
      </c>
      <c r="G95" s="30" t="s">
        <v>244</v>
      </c>
      <c r="H95" s="6">
        <f>H94-B95</f>
        <v>-2000</v>
      </c>
      <c r="I95" s="25">
        <f t="shared" si="5"/>
        <v>1.9607843137254901</v>
      </c>
      <c r="K95" t="s">
        <v>253</v>
      </c>
      <c r="M95" s="2">
        <v>510</v>
      </c>
    </row>
    <row r="96" spans="1:13" s="104" customFormat="1" ht="12.75">
      <c r="A96" s="100"/>
      <c r="B96" s="341">
        <f>SUM(B94:B95)</f>
        <v>2000</v>
      </c>
      <c r="C96" s="100"/>
      <c r="D96" s="100"/>
      <c r="E96" s="100" t="s">
        <v>32</v>
      </c>
      <c r="F96" s="102"/>
      <c r="G96" s="102"/>
      <c r="H96" s="398">
        <v>0</v>
      </c>
      <c r="I96" s="103">
        <f t="shared" si="5"/>
        <v>3.9215686274509802</v>
      </c>
      <c r="M96" s="2">
        <v>510</v>
      </c>
    </row>
    <row r="97" spans="2:13" ht="12.75">
      <c r="B97" s="10"/>
      <c r="D97" s="15"/>
      <c r="H97" s="6">
        <f>H96-B97</f>
        <v>0</v>
      </c>
      <c r="I97" s="25">
        <f t="shared" si="5"/>
        <v>0</v>
      </c>
      <c r="M97" s="2">
        <v>510</v>
      </c>
    </row>
    <row r="98" spans="2:13" ht="12.75">
      <c r="B98" s="10"/>
      <c r="H98" s="6">
        <f>H97-B98</f>
        <v>0</v>
      </c>
      <c r="I98" s="25">
        <f t="shared" si="5"/>
        <v>0</v>
      </c>
      <c r="M98" s="2">
        <v>510</v>
      </c>
    </row>
    <row r="99" spans="2:13" ht="12.75">
      <c r="B99" s="10"/>
      <c r="H99" s="6">
        <f>H98-B99</f>
        <v>0</v>
      </c>
      <c r="I99" s="25">
        <f t="shared" si="5"/>
        <v>0</v>
      </c>
      <c r="M99" s="2">
        <v>510</v>
      </c>
    </row>
    <row r="100" spans="2:13" ht="12.75">
      <c r="B100" s="10"/>
      <c r="H100" s="6">
        <f>H99-B100</f>
        <v>0</v>
      </c>
      <c r="I100" s="25">
        <f t="shared" si="5"/>
        <v>0</v>
      </c>
      <c r="M100" s="2">
        <v>510</v>
      </c>
    </row>
    <row r="101" spans="1:13" s="91" customFormat="1" ht="12.75">
      <c r="A101" s="87"/>
      <c r="B101" s="335">
        <f>+B106+B115+B121+B125+B130+B135</f>
        <v>32900</v>
      </c>
      <c r="C101" s="87" t="s">
        <v>37</v>
      </c>
      <c r="D101" s="87" t="s">
        <v>38</v>
      </c>
      <c r="E101" s="87" t="s">
        <v>39</v>
      </c>
      <c r="F101" s="107" t="s">
        <v>40</v>
      </c>
      <c r="G101" s="107" t="s">
        <v>41</v>
      </c>
      <c r="H101" s="88"/>
      <c r="I101" s="108">
        <f t="shared" si="5"/>
        <v>64.50980392156863</v>
      </c>
      <c r="L101" s="117"/>
      <c r="M101" s="2">
        <v>510</v>
      </c>
    </row>
    <row r="102" spans="2:13" ht="12.75">
      <c r="B102" s="10"/>
      <c r="C102" s="3"/>
      <c r="H102" s="6">
        <f>H101-B102</f>
        <v>0</v>
      </c>
      <c r="I102" s="25">
        <f t="shared" si="5"/>
        <v>0</v>
      </c>
      <c r="M102" s="2">
        <v>510</v>
      </c>
    </row>
    <row r="103" spans="2:13" ht="12.75">
      <c r="B103" s="206">
        <v>2500</v>
      </c>
      <c r="C103" s="1" t="s">
        <v>27</v>
      </c>
      <c r="D103" s="15" t="s">
        <v>237</v>
      </c>
      <c r="E103" s="37" t="s">
        <v>265</v>
      </c>
      <c r="F103" s="30" t="s">
        <v>266</v>
      </c>
      <c r="G103" s="34" t="s">
        <v>240</v>
      </c>
      <c r="H103" s="6">
        <f>H102-B103</f>
        <v>-2500</v>
      </c>
      <c r="I103" s="25">
        <f t="shared" si="5"/>
        <v>4.901960784313726</v>
      </c>
      <c r="K103" t="s">
        <v>27</v>
      </c>
      <c r="L103">
        <v>3</v>
      </c>
      <c r="M103" s="2">
        <v>510</v>
      </c>
    </row>
    <row r="104" spans="2:13" ht="12.75">
      <c r="B104" s="10">
        <v>2500</v>
      </c>
      <c r="C104" s="1" t="s">
        <v>27</v>
      </c>
      <c r="D104" s="15" t="s">
        <v>237</v>
      </c>
      <c r="E104" s="1" t="s">
        <v>265</v>
      </c>
      <c r="F104" s="30" t="s">
        <v>267</v>
      </c>
      <c r="G104" s="30" t="s">
        <v>242</v>
      </c>
      <c r="H104" s="6">
        <f>H103-B104</f>
        <v>-5000</v>
      </c>
      <c r="I104" s="25">
        <f t="shared" si="5"/>
        <v>4.901960784313726</v>
      </c>
      <c r="K104" t="s">
        <v>27</v>
      </c>
      <c r="L104">
        <v>3</v>
      </c>
      <c r="M104" s="2">
        <v>510</v>
      </c>
    </row>
    <row r="105" spans="2:13" ht="12.75">
      <c r="B105" s="10">
        <v>2500</v>
      </c>
      <c r="C105" s="1" t="s">
        <v>27</v>
      </c>
      <c r="D105" s="15" t="s">
        <v>237</v>
      </c>
      <c r="E105" s="1" t="s">
        <v>265</v>
      </c>
      <c r="F105" s="30" t="s">
        <v>268</v>
      </c>
      <c r="G105" s="30" t="s">
        <v>244</v>
      </c>
      <c r="H105" s="6">
        <f>H104-B105</f>
        <v>-7500</v>
      </c>
      <c r="I105" s="25">
        <f t="shared" si="5"/>
        <v>4.901960784313726</v>
      </c>
      <c r="K105" t="s">
        <v>27</v>
      </c>
      <c r="L105">
        <v>3</v>
      </c>
      <c r="M105" s="2">
        <v>510</v>
      </c>
    </row>
    <row r="106" spans="1:13" s="99" customFormat="1" ht="12.75">
      <c r="A106" s="14"/>
      <c r="B106" s="337">
        <f>SUM(B103:B105)</f>
        <v>7500</v>
      </c>
      <c r="C106" s="14" t="s">
        <v>27</v>
      </c>
      <c r="D106" s="14"/>
      <c r="E106" s="14"/>
      <c r="F106" s="21"/>
      <c r="G106" s="21"/>
      <c r="H106" s="97">
        <v>0</v>
      </c>
      <c r="I106" s="98">
        <f t="shared" si="5"/>
        <v>14.705882352941176</v>
      </c>
      <c r="M106" s="2">
        <v>510</v>
      </c>
    </row>
    <row r="107" spans="2:13" ht="12.75">
      <c r="B107" s="10"/>
      <c r="H107" s="6">
        <f aca="true" t="shared" si="6" ref="H107:H114">H106-B107</f>
        <v>0</v>
      </c>
      <c r="I107" s="25">
        <f t="shared" si="5"/>
        <v>0</v>
      </c>
      <c r="M107" s="2">
        <v>510</v>
      </c>
    </row>
    <row r="108" spans="2:13" ht="12.75">
      <c r="B108" s="10"/>
      <c r="H108" s="6">
        <f t="shared" si="6"/>
        <v>0</v>
      </c>
      <c r="I108" s="25">
        <f t="shared" si="5"/>
        <v>0</v>
      </c>
      <c r="M108" s="2">
        <v>510</v>
      </c>
    </row>
    <row r="109" spans="2:13" ht="12.75">
      <c r="B109" s="10">
        <v>3000</v>
      </c>
      <c r="C109" s="36" t="s">
        <v>269</v>
      </c>
      <c r="D109" s="36" t="s">
        <v>11</v>
      </c>
      <c r="E109" s="1" t="s">
        <v>246</v>
      </c>
      <c r="F109" s="105" t="s">
        <v>270</v>
      </c>
      <c r="G109" s="30" t="s">
        <v>242</v>
      </c>
      <c r="H109" s="6">
        <f t="shared" si="6"/>
        <v>-3000</v>
      </c>
      <c r="I109" s="25">
        <f t="shared" si="5"/>
        <v>5.882352941176471</v>
      </c>
      <c r="K109" t="s">
        <v>265</v>
      </c>
      <c r="M109" s="2">
        <v>510</v>
      </c>
    </row>
    <row r="110" spans="2:13" ht="12.75">
      <c r="B110" s="10">
        <v>2000</v>
      </c>
      <c r="C110" s="36" t="s">
        <v>271</v>
      </c>
      <c r="D110" s="36" t="s">
        <v>11</v>
      </c>
      <c r="E110" s="1" t="s">
        <v>246</v>
      </c>
      <c r="F110" s="105" t="s">
        <v>272</v>
      </c>
      <c r="G110" s="30" t="s">
        <v>242</v>
      </c>
      <c r="H110" s="6">
        <f t="shared" si="6"/>
        <v>-5000</v>
      </c>
      <c r="I110" s="25">
        <f t="shared" si="5"/>
        <v>3.9215686274509802</v>
      </c>
      <c r="K110" t="s">
        <v>265</v>
      </c>
      <c r="M110" s="2">
        <v>510</v>
      </c>
    </row>
    <row r="111" spans="2:13" ht="12.75">
      <c r="B111" s="10">
        <v>2000</v>
      </c>
      <c r="C111" s="36" t="s">
        <v>273</v>
      </c>
      <c r="D111" s="36" t="s">
        <v>11</v>
      </c>
      <c r="E111" s="1" t="s">
        <v>246</v>
      </c>
      <c r="F111" s="105" t="s">
        <v>272</v>
      </c>
      <c r="G111" s="30" t="s">
        <v>242</v>
      </c>
      <c r="H111" s="6">
        <f t="shared" si="6"/>
        <v>-7000</v>
      </c>
      <c r="I111" s="25">
        <f t="shared" si="5"/>
        <v>3.9215686274509802</v>
      </c>
      <c r="K111" t="s">
        <v>265</v>
      </c>
      <c r="M111" s="2">
        <v>510</v>
      </c>
    </row>
    <row r="112" spans="2:14" ht="12.75">
      <c r="B112" s="10">
        <v>1500</v>
      </c>
      <c r="C112" s="36" t="s">
        <v>274</v>
      </c>
      <c r="D112" s="36" t="s">
        <v>11</v>
      </c>
      <c r="E112" s="1" t="s">
        <v>246</v>
      </c>
      <c r="F112" s="105" t="s">
        <v>272</v>
      </c>
      <c r="G112" s="30" t="s">
        <v>244</v>
      </c>
      <c r="H112" s="6">
        <f t="shared" si="6"/>
        <v>-8500</v>
      </c>
      <c r="I112" s="25">
        <f t="shared" si="5"/>
        <v>2.9411764705882355</v>
      </c>
      <c r="J112" s="401"/>
      <c r="K112" t="s">
        <v>265</v>
      </c>
      <c r="L112" s="401"/>
      <c r="M112" s="2">
        <v>510</v>
      </c>
      <c r="N112" s="402"/>
    </row>
    <row r="113" spans="2:13" ht="12.75">
      <c r="B113" s="10">
        <v>1500</v>
      </c>
      <c r="C113" s="36" t="s">
        <v>275</v>
      </c>
      <c r="D113" s="36" t="s">
        <v>11</v>
      </c>
      <c r="E113" s="1" t="s">
        <v>246</v>
      </c>
      <c r="F113" s="105" t="s">
        <v>272</v>
      </c>
      <c r="G113" s="30" t="s">
        <v>244</v>
      </c>
      <c r="H113" s="6">
        <f t="shared" si="6"/>
        <v>-10000</v>
      </c>
      <c r="I113" s="25">
        <f t="shared" si="5"/>
        <v>2.9411764705882355</v>
      </c>
      <c r="K113" t="s">
        <v>265</v>
      </c>
      <c r="M113" s="2">
        <v>510</v>
      </c>
    </row>
    <row r="114" spans="2:13" ht="12.75">
      <c r="B114" s="10">
        <v>3000</v>
      </c>
      <c r="C114" s="36" t="s">
        <v>276</v>
      </c>
      <c r="D114" s="36" t="s">
        <v>11</v>
      </c>
      <c r="E114" s="1" t="s">
        <v>246</v>
      </c>
      <c r="F114" s="105" t="s">
        <v>272</v>
      </c>
      <c r="G114" s="105" t="s">
        <v>244</v>
      </c>
      <c r="H114" s="6">
        <f t="shared" si="6"/>
        <v>-13000</v>
      </c>
      <c r="I114" s="25">
        <f t="shared" si="5"/>
        <v>5.882352941176471</v>
      </c>
      <c r="K114" t="s">
        <v>265</v>
      </c>
      <c r="M114" s="2">
        <v>510</v>
      </c>
    </row>
    <row r="115" spans="1:13" s="104" customFormat="1" ht="12.75">
      <c r="A115" s="100"/>
      <c r="B115" s="341">
        <f>SUM(B109:B114)</f>
        <v>13000</v>
      </c>
      <c r="C115" s="106" t="s">
        <v>130</v>
      </c>
      <c r="D115" s="100"/>
      <c r="E115" s="100"/>
      <c r="F115" s="102"/>
      <c r="G115" s="102"/>
      <c r="H115" s="398">
        <v>0</v>
      </c>
      <c r="I115" s="103">
        <f t="shared" si="5"/>
        <v>25.49019607843137</v>
      </c>
      <c r="M115" s="2">
        <v>510</v>
      </c>
    </row>
    <row r="116" spans="2:13" ht="12.75">
      <c r="B116" s="10"/>
      <c r="C116" s="36"/>
      <c r="D116" s="15"/>
      <c r="I116" s="25">
        <f t="shared" si="5"/>
        <v>0</v>
      </c>
      <c r="M116" s="2">
        <v>510</v>
      </c>
    </row>
    <row r="117" spans="2:13" ht="12.75">
      <c r="B117" s="10"/>
      <c r="C117" s="36"/>
      <c r="D117" s="15"/>
      <c r="H117" s="6">
        <f>H116-B117</f>
        <v>0</v>
      </c>
      <c r="I117" s="25">
        <f t="shared" si="5"/>
        <v>0</v>
      </c>
      <c r="M117" s="2">
        <v>510</v>
      </c>
    </row>
    <row r="118" spans="2:13" ht="12.75">
      <c r="B118" s="10">
        <v>1400</v>
      </c>
      <c r="C118" s="36" t="s">
        <v>28</v>
      </c>
      <c r="D118" s="15" t="s">
        <v>11</v>
      </c>
      <c r="E118" s="1" t="s">
        <v>29</v>
      </c>
      <c r="F118" s="105" t="s">
        <v>272</v>
      </c>
      <c r="G118" s="30" t="s">
        <v>240</v>
      </c>
      <c r="H118" s="6">
        <f>H117-B118</f>
        <v>-1400</v>
      </c>
      <c r="I118" s="25">
        <f aca="true" t="shared" si="7" ref="I118:I149">+B118/M118</f>
        <v>2.7450980392156863</v>
      </c>
      <c r="K118" s="85" t="s">
        <v>265</v>
      </c>
      <c r="M118" s="2">
        <v>510</v>
      </c>
    </row>
    <row r="119" spans="2:13" ht="12.75">
      <c r="B119" s="10">
        <v>1000</v>
      </c>
      <c r="C119" s="36" t="s">
        <v>28</v>
      </c>
      <c r="D119" s="15" t="s">
        <v>11</v>
      </c>
      <c r="E119" s="1" t="s">
        <v>29</v>
      </c>
      <c r="F119" s="105" t="s">
        <v>272</v>
      </c>
      <c r="G119" s="30" t="s">
        <v>242</v>
      </c>
      <c r="H119" s="6">
        <f>H118-B119</f>
        <v>-2400</v>
      </c>
      <c r="I119" s="25">
        <f t="shared" si="7"/>
        <v>1.9607843137254901</v>
      </c>
      <c r="J119" s="18"/>
      <c r="K119" s="85" t="s">
        <v>265</v>
      </c>
      <c r="M119" s="2">
        <v>510</v>
      </c>
    </row>
    <row r="120" spans="2:13" ht="12.75">
      <c r="B120" s="10">
        <v>1000</v>
      </c>
      <c r="C120" s="36" t="s">
        <v>28</v>
      </c>
      <c r="D120" s="15" t="s">
        <v>11</v>
      </c>
      <c r="E120" s="1" t="s">
        <v>29</v>
      </c>
      <c r="F120" s="105" t="s">
        <v>272</v>
      </c>
      <c r="G120" s="30" t="s">
        <v>244</v>
      </c>
      <c r="H120" s="6">
        <f>H119-B120</f>
        <v>-3400</v>
      </c>
      <c r="I120" s="25">
        <f t="shared" si="7"/>
        <v>1.9607843137254901</v>
      </c>
      <c r="J120" s="18"/>
      <c r="K120" s="85" t="s">
        <v>265</v>
      </c>
      <c r="M120" s="2">
        <v>510</v>
      </c>
    </row>
    <row r="121" spans="1:13" s="104" customFormat="1" ht="12.75">
      <c r="A121" s="100"/>
      <c r="B121" s="341">
        <f>SUM(B118:B120)</f>
        <v>3400</v>
      </c>
      <c r="C121" s="100"/>
      <c r="D121" s="100"/>
      <c r="E121" s="106" t="s">
        <v>29</v>
      </c>
      <c r="F121" s="102"/>
      <c r="G121" s="102"/>
      <c r="H121" s="398">
        <v>0</v>
      </c>
      <c r="I121" s="103">
        <f t="shared" si="7"/>
        <v>6.666666666666667</v>
      </c>
      <c r="M121" s="2">
        <v>510</v>
      </c>
    </row>
    <row r="122" spans="2:13" ht="12.75">
      <c r="B122" s="10"/>
      <c r="D122" s="15"/>
      <c r="H122" s="6">
        <f>H121-B122</f>
        <v>0</v>
      </c>
      <c r="I122" s="25">
        <f t="shared" si="7"/>
        <v>0</v>
      </c>
      <c r="M122" s="2">
        <v>510</v>
      </c>
    </row>
    <row r="123" spans="2:13" ht="12.75">
      <c r="B123" s="10"/>
      <c r="D123" s="15"/>
      <c r="I123" s="25">
        <f t="shared" si="7"/>
        <v>0</v>
      </c>
      <c r="M123" s="2">
        <v>510</v>
      </c>
    </row>
    <row r="124" spans="1:13" ht="12.75">
      <c r="A124" s="15"/>
      <c r="B124" s="10">
        <v>3000</v>
      </c>
      <c r="C124" s="80" t="s">
        <v>30</v>
      </c>
      <c r="D124" s="36" t="s">
        <v>11</v>
      </c>
      <c r="E124" s="80" t="s">
        <v>246</v>
      </c>
      <c r="F124" s="105" t="s">
        <v>277</v>
      </c>
      <c r="G124" s="105" t="s">
        <v>242</v>
      </c>
      <c r="H124" s="6">
        <f>H123-B124</f>
        <v>-3000</v>
      </c>
      <c r="I124" s="25">
        <f t="shared" si="7"/>
        <v>5.882352941176471</v>
      </c>
      <c r="K124" s="85" t="s">
        <v>265</v>
      </c>
      <c r="M124" s="2">
        <v>510</v>
      </c>
    </row>
    <row r="125" spans="1:13" s="104" customFormat="1" ht="12.75">
      <c r="A125" s="100"/>
      <c r="B125" s="341">
        <f>SUM(B124)</f>
        <v>3000</v>
      </c>
      <c r="C125" s="106" t="s">
        <v>31</v>
      </c>
      <c r="D125" s="100"/>
      <c r="E125" s="100"/>
      <c r="F125" s="102"/>
      <c r="G125" s="102"/>
      <c r="H125" s="398">
        <v>0</v>
      </c>
      <c r="I125" s="103">
        <f t="shared" si="7"/>
        <v>5.882352941176471</v>
      </c>
      <c r="M125" s="2">
        <v>510</v>
      </c>
    </row>
    <row r="126" spans="2:13" ht="12.75">
      <c r="B126" s="10"/>
      <c r="D126" s="15"/>
      <c r="H126" s="6">
        <f>H125-B126</f>
        <v>0</v>
      </c>
      <c r="I126" s="25">
        <f t="shared" si="7"/>
        <v>0</v>
      </c>
      <c r="M126" s="2">
        <v>510</v>
      </c>
    </row>
    <row r="127" spans="2:13" ht="12.75">
      <c r="B127" s="10"/>
      <c r="D127" s="15"/>
      <c r="H127" s="6">
        <f>H126-B127</f>
        <v>0</v>
      </c>
      <c r="I127" s="25">
        <f t="shared" si="7"/>
        <v>0</v>
      </c>
      <c r="M127" s="2">
        <v>510</v>
      </c>
    </row>
    <row r="128" spans="2:13" ht="12.75">
      <c r="B128" s="10">
        <v>2000</v>
      </c>
      <c r="C128" s="80" t="s">
        <v>31</v>
      </c>
      <c r="D128" s="80" t="s">
        <v>11</v>
      </c>
      <c r="E128" s="80" t="s">
        <v>246</v>
      </c>
      <c r="F128" s="105" t="s">
        <v>272</v>
      </c>
      <c r="G128" s="105" t="s">
        <v>242</v>
      </c>
      <c r="H128" s="6">
        <f>H127-B128</f>
        <v>-2000</v>
      </c>
      <c r="I128" s="25">
        <f t="shared" si="7"/>
        <v>3.9215686274509802</v>
      </c>
      <c r="K128" s="85" t="s">
        <v>265</v>
      </c>
      <c r="M128" s="2">
        <v>510</v>
      </c>
    </row>
    <row r="129" spans="2:13" ht="12.75">
      <c r="B129" s="10">
        <v>2000</v>
      </c>
      <c r="C129" s="80" t="s">
        <v>31</v>
      </c>
      <c r="D129" s="36" t="s">
        <v>11</v>
      </c>
      <c r="E129" s="80" t="s">
        <v>246</v>
      </c>
      <c r="F129" s="105" t="s">
        <v>272</v>
      </c>
      <c r="G129" s="105" t="s">
        <v>244</v>
      </c>
      <c r="H129" s="6">
        <f>H128-B129</f>
        <v>-4000</v>
      </c>
      <c r="I129" s="25">
        <f t="shared" si="7"/>
        <v>3.9215686274509802</v>
      </c>
      <c r="K129" s="85" t="s">
        <v>265</v>
      </c>
      <c r="M129" s="2">
        <v>510</v>
      </c>
    </row>
    <row r="130" spans="1:13" s="104" customFormat="1" ht="12.75">
      <c r="A130" s="100"/>
      <c r="B130" s="341">
        <f>SUM(B128:B129)</f>
        <v>4000</v>
      </c>
      <c r="C130" s="106" t="s">
        <v>31</v>
      </c>
      <c r="D130" s="106"/>
      <c r="E130" s="100"/>
      <c r="F130" s="102"/>
      <c r="G130" s="102"/>
      <c r="H130" s="398">
        <v>0</v>
      </c>
      <c r="I130" s="103">
        <f t="shared" si="7"/>
        <v>7.8431372549019605</v>
      </c>
      <c r="M130" s="2">
        <v>510</v>
      </c>
    </row>
    <row r="131" spans="2:13" ht="12.75">
      <c r="B131" s="10"/>
      <c r="D131" s="15"/>
      <c r="I131" s="25">
        <f t="shared" si="7"/>
        <v>0</v>
      </c>
      <c r="M131" s="2">
        <v>510</v>
      </c>
    </row>
    <row r="132" spans="2:13" ht="12.75">
      <c r="B132" s="10"/>
      <c r="D132" s="15"/>
      <c r="H132" s="6">
        <f>H131-B132</f>
        <v>0</v>
      </c>
      <c r="I132" s="25">
        <f t="shared" si="7"/>
        <v>0</v>
      </c>
      <c r="M132" s="2">
        <v>510</v>
      </c>
    </row>
    <row r="133" spans="2:13" ht="12.75">
      <c r="B133" s="10">
        <v>1000</v>
      </c>
      <c r="C133" s="80" t="s">
        <v>252</v>
      </c>
      <c r="D133" s="36" t="s">
        <v>11</v>
      </c>
      <c r="E133" s="80" t="s">
        <v>32</v>
      </c>
      <c r="F133" s="105" t="s">
        <v>272</v>
      </c>
      <c r="G133" s="105" t="s">
        <v>242</v>
      </c>
      <c r="H133" s="6">
        <f>H132-B133</f>
        <v>-1000</v>
      </c>
      <c r="I133" s="25">
        <f t="shared" si="7"/>
        <v>1.9607843137254901</v>
      </c>
      <c r="K133" s="85" t="s">
        <v>265</v>
      </c>
      <c r="M133" s="2">
        <v>510</v>
      </c>
    </row>
    <row r="134" spans="2:13" ht="12.75">
      <c r="B134" s="10">
        <v>1000</v>
      </c>
      <c r="C134" s="80" t="s">
        <v>252</v>
      </c>
      <c r="D134" s="36" t="s">
        <v>11</v>
      </c>
      <c r="E134" s="80" t="s">
        <v>32</v>
      </c>
      <c r="F134" s="105" t="s">
        <v>272</v>
      </c>
      <c r="G134" s="105" t="s">
        <v>244</v>
      </c>
      <c r="H134" s="6">
        <f>H133-B134</f>
        <v>-2000</v>
      </c>
      <c r="I134" s="25">
        <f t="shared" si="7"/>
        <v>1.9607843137254901</v>
      </c>
      <c r="K134" s="85" t="s">
        <v>265</v>
      </c>
      <c r="M134" s="2">
        <v>510</v>
      </c>
    </row>
    <row r="135" spans="1:13" s="104" customFormat="1" ht="12.75">
      <c r="A135" s="100"/>
      <c r="B135" s="341">
        <f>SUM(B133:B134)</f>
        <v>2000</v>
      </c>
      <c r="C135" s="100"/>
      <c r="D135" s="100"/>
      <c r="E135" s="106" t="s">
        <v>32</v>
      </c>
      <c r="F135" s="102"/>
      <c r="G135" s="102"/>
      <c r="H135" s="398">
        <v>0</v>
      </c>
      <c r="I135" s="103">
        <f t="shared" si="7"/>
        <v>3.9215686274509802</v>
      </c>
      <c r="M135" s="2">
        <v>510</v>
      </c>
    </row>
    <row r="136" spans="2:13" ht="12.75">
      <c r="B136" s="10"/>
      <c r="D136" s="15"/>
      <c r="H136" s="6">
        <f>H135-B136</f>
        <v>0</v>
      </c>
      <c r="I136" s="25">
        <f t="shared" si="7"/>
        <v>0</v>
      </c>
      <c r="M136" s="2">
        <v>510</v>
      </c>
    </row>
    <row r="137" spans="2:13" ht="12.75">
      <c r="B137" s="10"/>
      <c r="H137" s="6">
        <f>H136-B137</f>
        <v>0</v>
      </c>
      <c r="I137" s="25">
        <f t="shared" si="7"/>
        <v>0</v>
      </c>
      <c r="M137" s="2">
        <v>510</v>
      </c>
    </row>
    <row r="138" spans="2:13" ht="12.75">
      <c r="B138" s="10"/>
      <c r="H138" s="6">
        <f>H137-B138</f>
        <v>0</v>
      </c>
      <c r="I138" s="25">
        <f t="shared" si="7"/>
        <v>0</v>
      </c>
      <c r="M138" s="2">
        <v>510</v>
      </c>
    </row>
    <row r="139" spans="2:13" ht="12.75">
      <c r="B139" s="10"/>
      <c r="H139" s="6">
        <f>H138-B139</f>
        <v>0</v>
      </c>
      <c r="I139" s="25">
        <f t="shared" si="7"/>
        <v>0</v>
      </c>
      <c r="M139" s="2">
        <v>510</v>
      </c>
    </row>
    <row r="140" spans="1:13" s="91" customFormat="1" ht="12.75">
      <c r="A140" s="87"/>
      <c r="B140" s="335">
        <f>+B144+B149+B153</f>
        <v>9700</v>
      </c>
      <c r="C140" s="87" t="s">
        <v>42</v>
      </c>
      <c r="D140" s="87" t="s">
        <v>43</v>
      </c>
      <c r="E140" s="87" t="s">
        <v>44</v>
      </c>
      <c r="F140" s="107" t="s">
        <v>45</v>
      </c>
      <c r="G140" s="107" t="s">
        <v>41</v>
      </c>
      <c r="H140" s="88"/>
      <c r="I140" s="108">
        <f t="shared" si="7"/>
        <v>19.019607843137255</v>
      </c>
      <c r="M140" s="2">
        <v>510</v>
      </c>
    </row>
    <row r="141" spans="2:13" ht="12.75">
      <c r="B141" s="10"/>
      <c r="H141" s="6">
        <f>H140-B141</f>
        <v>0</v>
      </c>
      <c r="I141" s="25">
        <f t="shared" si="7"/>
        <v>0</v>
      </c>
      <c r="M141" s="2">
        <v>510</v>
      </c>
    </row>
    <row r="142" spans="2:13" ht="12.75">
      <c r="B142" s="10">
        <v>2500</v>
      </c>
      <c r="C142" s="1" t="s">
        <v>27</v>
      </c>
      <c r="D142" s="15" t="s">
        <v>237</v>
      </c>
      <c r="E142" s="1" t="s">
        <v>265</v>
      </c>
      <c r="F142" s="403" t="s">
        <v>278</v>
      </c>
      <c r="G142" s="30" t="s">
        <v>279</v>
      </c>
      <c r="H142" s="6">
        <f>H141-B142</f>
        <v>-2500</v>
      </c>
      <c r="I142" s="25">
        <f t="shared" si="7"/>
        <v>4.901960784313726</v>
      </c>
      <c r="K142" t="s">
        <v>27</v>
      </c>
      <c r="L142">
        <v>4</v>
      </c>
      <c r="M142" s="2">
        <v>510</v>
      </c>
    </row>
    <row r="143" spans="2:13" ht="12.75">
      <c r="B143" s="10">
        <v>2500</v>
      </c>
      <c r="C143" s="1" t="s">
        <v>27</v>
      </c>
      <c r="D143" s="1" t="s">
        <v>237</v>
      </c>
      <c r="E143" s="1" t="s">
        <v>265</v>
      </c>
      <c r="F143" s="30" t="s">
        <v>280</v>
      </c>
      <c r="G143" s="30" t="s">
        <v>281</v>
      </c>
      <c r="H143" s="6">
        <f>H142-B143</f>
        <v>-5000</v>
      </c>
      <c r="I143" s="25">
        <f t="shared" si="7"/>
        <v>4.901960784313726</v>
      </c>
      <c r="K143" t="s">
        <v>27</v>
      </c>
      <c r="L143">
        <v>4</v>
      </c>
      <c r="M143" s="2">
        <v>510</v>
      </c>
    </row>
    <row r="144" spans="1:13" s="99" customFormat="1" ht="12.75">
      <c r="A144" s="14"/>
      <c r="B144" s="337">
        <f>SUM(B142:B143)</f>
        <v>5000</v>
      </c>
      <c r="C144" s="14" t="s">
        <v>27</v>
      </c>
      <c r="D144" s="14"/>
      <c r="E144" s="14"/>
      <c r="F144" s="21"/>
      <c r="G144" s="21"/>
      <c r="H144" s="97">
        <v>0</v>
      </c>
      <c r="I144" s="98">
        <f t="shared" si="7"/>
        <v>9.803921568627452</v>
      </c>
      <c r="M144" s="2">
        <v>510</v>
      </c>
    </row>
    <row r="145" spans="2:13" ht="12.75">
      <c r="B145" s="10"/>
      <c r="H145" s="6">
        <f>H144-B145</f>
        <v>0</v>
      </c>
      <c r="I145" s="25">
        <f t="shared" si="7"/>
        <v>0</v>
      </c>
      <c r="M145" s="2">
        <v>510</v>
      </c>
    </row>
    <row r="146" spans="2:13" ht="12.75">
      <c r="B146" s="10"/>
      <c r="H146" s="6">
        <f>H145-B146</f>
        <v>0</v>
      </c>
      <c r="I146" s="25">
        <f t="shared" si="7"/>
        <v>0</v>
      </c>
      <c r="M146" s="2">
        <v>510</v>
      </c>
    </row>
    <row r="147" spans="2:13" ht="12.75">
      <c r="B147" s="10">
        <v>1800</v>
      </c>
      <c r="C147" s="80" t="s">
        <v>28</v>
      </c>
      <c r="D147" s="80" t="s">
        <v>11</v>
      </c>
      <c r="E147" s="80" t="s">
        <v>29</v>
      </c>
      <c r="F147" s="105" t="s">
        <v>282</v>
      </c>
      <c r="G147" s="105" t="s">
        <v>279</v>
      </c>
      <c r="H147" s="6">
        <f>H146-B147</f>
        <v>-1800</v>
      </c>
      <c r="I147" s="25">
        <f t="shared" si="7"/>
        <v>3.5294117647058822</v>
      </c>
      <c r="K147" s="85" t="s">
        <v>265</v>
      </c>
      <c r="M147" s="2">
        <v>510</v>
      </c>
    </row>
    <row r="148" spans="2:13" ht="12.75">
      <c r="B148" s="10">
        <v>1400</v>
      </c>
      <c r="C148" s="80" t="s">
        <v>28</v>
      </c>
      <c r="D148" s="36" t="s">
        <v>11</v>
      </c>
      <c r="E148" s="80" t="s">
        <v>29</v>
      </c>
      <c r="F148" s="105" t="s">
        <v>282</v>
      </c>
      <c r="G148" s="105" t="s">
        <v>281</v>
      </c>
      <c r="H148" s="6">
        <f>H147-B148</f>
        <v>-3200</v>
      </c>
      <c r="I148" s="25">
        <f t="shared" si="7"/>
        <v>2.7450980392156863</v>
      </c>
      <c r="K148" s="85" t="s">
        <v>265</v>
      </c>
      <c r="M148" s="2">
        <v>510</v>
      </c>
    </row>
    <row r="149" spans="1:13" s="104" customFormat="1" ht="12.75">
      <c r="A149" s="100"/>
      <c r="B149" s="341">
        <f>SUM(B147:B148)</f>
        <v>3200</v>
      </c>
      <c r="C149" s="100"/>
      <c r="D149" s="100"/>
      <c r="E149" s="106" t="s">
        <v>29</v>
      </c>
      <c r="F149" s="102"/>
      <c r="G149" s="102"/>
      <c r="H149" s="398">
        <v>0</v>
      </c>
      <c r="I149" s="103">
        <f t="shared" si="7"/>
        <v>6.2745098039215685</v>
      </c>
      <c r="M149" s="2">
        <v>510</v>
      </c>
    </row>
    <row r="150" spans="2:13" ht="12.75">
      <c r="B150" s="10"/>
      <c r="D150" s="15"/>
      <c r="H150" s="6">
        <f>H149-B150</f>
        <v>0</v>
      </c>
      <c r="I150" s="25">
        <f aca="true" t="shared" si="8" ref="I150:I171">+B150/M150</f>
        <v>0</v>
      </c>
      <c r="M150" s="2">
        <v>510</v>
      </c>
    </row>
    <row r="151" spans="2:13" ht="12.75">
      <c r="B151" s="10"/>
      <c r="D151" s="15"/>
      <c r="H151" s="6">
        <f>H150-B151</f>
        <v>0</v>
      </c>
      <c r="I151" s="25">
        <f t="shared" si="8"/>
        <v>0</v>
      </c>
      <c r="M151" s="2">
        <v>510</v>
      </c>
    </row>
    <row r="152" spans="2:13" ht="12.75">
      <c r="B152" s="10">
        <v>1500</v>
      </c>
      <c r="C152" s="80" t="s">
        <v>252</v>
      </c>
      <c r="D152" s="36" t="s">
        <v>11</v>
      </c>
      <c r="E152" s="80" t="s">
        <v>32</v>
      </c>
      <c r="F152" s="105" t="s">
        <v>282</v>
      </c>
      <c r="G152" s="105" t="s">
        <v>279</v>
      </c>
      <c r="H152" s="6">
        <f>H151-B152</f>
        <v>-1500</v>
      </c>
      <c r="I152" s="25">
        <f t="shared" si="8"/>
        <v>2.9411764705882355</v>
      </c>
      <c r="K152" s="85" t="s">
        <v>265</v>
      </c>
      <c r="M152" s="2">
        <v>510</v>
      </c>
    </row>
    <row r="153" spans="1:13" s="104" customFormat="1" ht="12.75">
      <c r="A153" s="100"/>
      <c r="B153" s="341">
        <f>SUM(B152)</f>
        <v>1500</v>
      </c>
      <c r="C153" s="100"/>
      <c r="D153" s="100"/>
      <c r="E153" s="106" t="s">
        <v>32</v>
      </c>
      <c r="F153" s="102"/>
      <c r="G153" s="102"/>
      <c r="H153" s="398">
        <v>0</v>
      </c>
      <c r="I153" s="103">
        <f t="shared" si="8"/>
        <v>2.9411764705882355</v>
      </c>
      <c r="M153" s="2">
        <v>510</v>
      </c>
    </row>
    <row r="154" spans="2:13" ht="12.75">
      <c r="B154" s="10"/>
      <c r="D154" s="15"/>
      <c r="H154" s="6">
        <f>H153-B154</f>
        <v>0</v>
      </c>
      <c r="I154" s="25">
        <f t="shared" si="8"/>
        <v>0</v>
      </c>
      <c r="M154" s="2">
        <v>510</v>
      </c>
    </row>
    <row r="155" spans="2:13" ht="12.75">
      <c r="B155" s="10"/>
      <c r="H155" s="6">
        <f>H154-B155</f>
        <v>0</v>
      </c>
      <c r="I155" s="25">
        <f t="shared" si="8"/>
        <v>0</v>
      </c>
      <c r="M155" s="2">
        <v>510</v>
      </c>
    </row>
    <row r="156" spans="2:13" ht="12.75">
      <c r="B156" s="10"/>
      <c r="H156" s="6">
        <f>H155-B156</f>
        <v>0</v>
      </c>
      <c r="I156" s="25">
        <f t="shared" si="8"/>
        <v>0</v>
      </c>
      <c r="M156" s="2">
        <v>510</v>
      </c>
    </row>
    <row r="157" spans="2:13" ht="12.75">
      <c r="B157" s="10"/>
      <c r="H157" s="6">
        <f>H156-B157</f>
        <v>0</v>
      </c>
      <c r="I157" s="25">
        <f t="shared" si="8"/>
        <v>0</v>
      </c>
      <c r="M157" s="2">
        <v>510</v>
      </c>
    </row>
    <row r="158" spans="1:13" s="91" customFormat="1" ht="12.75">
      <c r="A158" s="87"/>
      <c r="B158" s="335">
        <f>+B164+B171+B179+B185+B191+B197</f>
        <v>54300</v>
      </c>
      <c r="C158" s="87" t="s">
        <v>46</v>
      </c>
      <c r="D158" s="87" t="s">
        <v>47</v>
      </c>
      <c r="E158" s="87" t="s">
        <v>48</v>
      </c>
      <c r="F158" s="107" t="s">
        <v>49</v>
      </c>
      <c r="G158" s="89" t="s">
        <v>85</v>
      </c>
      <c r="H158" s="88"/>
      <c r="I158" s="108">
        <f t="shared" si="8"/>
        <v>106.47058823529412</v>
      </c>
      <c r="M158" s="2">
        <v>510</v>
      </c>
    </row>
    <row r="159" spans="2:13" ht="12.75">
      <c r="B159" s="10"/>
      <c r="H159" s="6">
        <f>H158-B159</f>
        <v>0</v>
      </c>
      <c r="I159" s="25">
        <f t="shared" si="8"/>
        <v>0</v>
      </c>
      <c r="M159" s="2">
        <v>510</v>
      </c>
    </row>
    <row r="160" spans="2:13" ht="12.75">
      <c r="B160" s="10">
        <v>2500</v>
      </c>
      <c r="C160" s="1" t="s">
        <v>27</v>
      </c>
      <c r="D160" s="1" t="s">
        <v>237</v>
      </c>
      <c r="E160" s="1" t="s">
        <v>253</v>
      </c>
      <c r="F160" s="30" t="s">
        <v>283</v>
      </c>
      <c r="G160" s="30" t="s">
        <v>281</v>
      </c>
      <c r="H160" s="6">
        <f>H159-B160</f>
        <v>-2500</v>
      </c>
      <c r="I160" s="25">
        <f t="shared" si="8"/>
        <v>4.901960784313726</v>
      </c>
      <c r="K160" t="s">
        <v>27</v>
      </c>
      <c r="L160">
        <v>5</v>
      </c>
      <c r="M160" s="2">
        <v>510</v>
      </c>
    </row>
    <row r="161" spans="2:13" ht="12.75">
      <c r="B161" s="10">
        <v>2500</v>
      </c>
      <c r="C161" s="1" t="s">
        <v>27</v>
      </c>
      <c r="D161" s="1" t="s">
        <v>237</v>
      </c>
      <c r="E161" s="1" t="s">
        <v>253</v>
      </c>
      <c r="F161" s="30" t="s">
        <v>284</v>
      </c>
      <c r="G161" s="30" t="s">
        <v>285</v>
      </c>
      <c r="H161" s="6">
        <f>H160-B161</f>
        <v>-5000</v>
      </c>
      <c r="I161" s="25">
        <f t="shared" si="8"/>
        <v>4.901960784313726</v>
      </c>
      <c r="K161" t="s">
        <v>27</v>
      </c>
      <c r="L161">
        <v>5</v>
      </c>
      <c r="M161" s="2">
        <v>510</v>
      </c>
    </row>
    <row r="162" spans="2:13" ht="12.75">
      <c r="B162" s="10">
        <v>2500</v>
      </c>
      <c r="C162" s="1" t="s">
        <v>27</v>
      </c>
      <c r="D162" s="1" t="s">
        <v>237</v>
      </c>
      <c r="E162" s="1" t="s">
        <v>253</v>
      </c>
      <c r="F162" s="30" t="s">
        <v>286</v>
      </c>
      <c r="G162" s="30" t="s">
        <v>287</v>
      </c>
      <c r="H162" s="6">
        <f>H161-B162</f>
        <v>-7500</v>
      </c>
      <c r="I162" s="25">
        <f t="shared" si="8"/>
        <v>4.901960784313726</v>
      </c>
      <c r="K162" t="s">
        <v>27</v>
      </c>
      <c r="L162">
        <v>5</v>
      </c>
      <c r="M162" s="2">
        <v>510</v>
      </c>
    </row>
    <row r="163" spans="2:13" ht="12.75">
      <c r="B163" s="10">
        <v>2500</v>
      </c>
      <c r="C163" s="1" t="s">
        <v>27</v>
      </c>
      <c r="D163" s="1" t="s">
        <v>237</v>
      </c>
      <c r="E163" s="1" t="s">
        <v>253</v>
      </c>
      <c r="F163" s="30" t="s">
        <v>288</v>
      </c>
      <c r="G163" s="30" t="s">
        <v>289</v>
      </c>
      <c r="H163" s="6">
        <f>H162-B163</f>
        <v>-10000</v>
      </c>
      <c r="I163" s="25">
        <f t="shared" si="8"/>
        <v>4.901960784313726</v>
      </c>
      <c r="K163" t="s">
        <v>27</v>
      </c>
      <c r="L163">
        <v>5</v>
      </c>
      <c r="M163" s="2">
        <v>510</v>
      </c>
    </row>
    <row r="164" spans="1:13" s="99" customFormat="1" ht="12.75">
      <c r="A164" s="14"/>
      <c r="B164" s="337">
        <f>SUM(B160:B163)</f>
        <v>10000</v>
      </c>
      <c r="C164" s="14" t="s">
        <v>27</v>
      </c>
      <c r="D164" s="14"/>
      <c r="E164" s="14"/>
      <c r="F164" s="21"/>
      <c r="G164" s="21"/>
      <c r="H164" s="97">
        <v>0</v>
      </c>
      <c r="I164" s="98">
        <f t="shared" si="8"/>
        <v>19.607843137254903</v>
      </c>
      <c r="M164" s="2">
        <v>510</v>
      </c>
    </row>
    <row r="165" spans="2:13" ht="12.75">
      <c r="B165" s="10"/>
      <c r="H165" s="6">
        <f>H164-B165</f>
        <v>0</v>
      </c>
      <c r="I165" s="25">
        <f t="shared" si="8"/>
        <v>0</v>
      </c>
      <c r="M165" s="2">
        <v>510</v>
      </c>
    </row>
    <row r="166" spans="2:13" ht="12.75">
      <c r="B166" s="10"/>
      <c r="H166" s="6">
        <f>H165-B166</f>
        <v>0</v>
      </c>
      <c r="I166" s="25">
        <f t="shared" si="8"/>
        <v>0</v>
      </c>
      <c r="M166" s="2">
        <v>510</v>
      </c>
    </row>
    <row r="167" spans="2:13" ht="12.75">
      <c r="B167" s="206">
        <v>2500</v>
      </c>
      <c r="C167" s="36" t="s">
        <v>290</v>
      </c>
      <c r="D167" s="15" t="s">
        <v>258</v>
      </c>
      <c r="E167" s="36" t="s">
        <v>246</v>
      </c>
      <c r="F167" s="105" t="s">
        <v>291</v>
      </c>
      <c r="G167" s="34" t="s">
        <v>281</v>
      </c>
      <c r="H167" s="6">
        <f>H166-B167</f>
        <v>-2500</v>
      </c>
      <c r="I167" s="25">
        <f t="shared" si="8"/>
        <v>4.901960784313726</v>
      </c>
      <c r="K167" t="s">
        <v>253</v>
      </c>
      <c r="M167" s="2">
        <v>510</v>
      </c>
    </row>
    <row r="168" spans="2:13" ht="12.75">
      <c r="B168" s="206">
        <v>3000</v>
      </c>
      <c r="C168" s="36" t="s">
        <v>292</v>
      </c>
      <c r="D168" s="15" t="s">
        <v>258</v>
      </c>
      <c r="E168" s="36" t="s">
        <v>246</v>
      </c>
      <c r="F168" s="105" t="s">
        <v>293</v>
      </c>
      <c r="G168" s="34" t="s">
        <v>281</v>
      </c>
      <c r="H168" s="6">
        <f>H167-B168</f>
        <v>-5500</v>
      </c>
      <c r="I168" s="25">
        <f t="shared" si="8"/>
        <v>5.882352941176471</v>
      </c>
      <c r="K168" t="s">
        <v>253</v>
      </c>
      <c r="M168" s="2">
        <v>510</v>
      </c>
    </row>
    <row r="169" spans="2:13" ht="12.75">
      <c r="B169" s="206">
        <v>4000</v>
      </c>
      <c r="C169" s="36" t="s">
        <v>294</v>
      </c>
      <c r="D169" s="15" t="s">
        <v>258</v>
      </c>
      <c r="E169" s="36" t="s">
        <v>246</v>
      </c>
      <c r="F169" s="105" t="s">
        <v>295</v>
      </c>
      <c r="G169" s="34" t="s">
        <v>289</v>
      </c>
      <c r="H169" s="6">
        <f>H168-B169</f>
        <v>-9500</v>
      </c>
      <c r="I169" s="25">
        <f t="shared" si="8"/>
        <v>7.8431372549019605</v>
      </c>
      <c r="K169" t="s">
        <v>253</v>
      </c>
      <c r="M169" s="2">
        <v>510</v>
      </c>
    </row>
    <row r="170" spans="2:14" ht="12.75">
      <c r="B170" s="206">
        <v>2500</v>
      </c>
      <c r="C170" s="36" t="s">
        <v>296</v>
      </c>
      <c r="D170" s="15" t="s">
        <v>258</v>
      </c>
      <c r="E170" s="36" t="s">
        <v>246</v>
      </c>
      <c r="F170" s="105" t="s">
        <v>297</v>
      </c>
      <c r="G170" s="34" t="s">
        <v>298</v>
      </c>
      <c r="H170" s="6">
        <v>-12000</v>
      </c>
      <c r="I170" s="25">
        <f t="shared" si="8"/>
        <v>4.901960784313726</v>
      </c>
      <c r="K170" t="s">
        <v>253</v>
      </c>
      <c r="L170" s="401"/>
      <c r="M170" s="2">
        <v>510</v>
      </c>
      <c r="N170" s="402"/>
    </row>
    <row r="171" spans="1:13" s="104" customFormat="1" ht="12.75">
      <c r="A171" s="100"/>
      <c r="B171" s="341">
        <f>SUM(B167:B170)</f>
        <v>12000</v>
      </c>
      <c r="C171" s="106" t="s">
        <v>130</v>
      </c>
      <c r="D171" s="100"/>
      <c r="E171" s="100"/>
      <c r="F171" s="102"/>
      <c r="G171" s="102"/>
      <c r="H171" s="398">
        <v>0</v>
      </c>
      <c r="I171" s="103">
        <f t="shared" si="8"/>
        <v>23.529411764705884</v>
      </c>
      <c r="M171" s="2">
        <v>510</v>
      </c>
    </row>
    <row r="172" spans="1:13" s="18" customFormat="1" ht="12.75">
      <c r="A172" s="15"/>
      <c r="B172" s="206"/>
      <c r="C172" s="36"/>
      <c r="D172" s="15"/>
      <c r="E172" s="15"/>
      <c r="F172" s="33"/>
      <c r="G172" s="33"/>
      <c r="H172" s="32"/>
      <c r="I172" s="58"/>
      <c r="M172" s="2">
        <v>510</v>
      </c>
    </row>
    <row r="173" spans="1:13" s="18" customFormat="1" ht="12.75">
      <c r="A173" s="15"/>
      <c r="B173" s="206"/>
      <c r="C173" s="36"/>
      <c r="D173" s="15"/>
      <c r="E173" s="15"/>
      <c r="F173" s="33"/>
      <c r="G173" s="33"/>
      <c r="H173" s="32"/>
      <c r="I173" s="58"/>
      <c r="M173" s="2">
        <v>510</v>
      </c>
    </row>
    <row r="174" spans="2:13" ht="12.75">
      <c r="B174" s="10">
        <v>1000</v>
      </c>
      <c r="C174" s="36" t="s">
        <v>28</v>
      </c>
      <c r="D174" s="15" t="s">
        <v>237</v>
      </c>
      <c r="E174" s="1" t="s">
        <v>29</v>
      </c>
      <c r="F174" s="105" t="s">
        <v>295</v>
      </c>
      <c r="G174" s="30" t="s">
        <v>279</v>
      </c>
      <c r="H174" s="6">
        <f>H171-B174</f>
        <v>-1000</v>
      </c>
      <c r="I174" s="25">
        <f aca="true" t="shared" si="9" ref="I174:I190">+B174/M174</f>
        <v>1.9607843137254901</v>
      </c>
      <c r="K174" t="s">
        <v>253</v>
      </c>
      <c r="M174" s="2">
        <v>510</v>
      </c>
    </row>
    <row r="175" spans="2:13" ht="12.75">
      <c r="B175" s="10">
        <v>1000</v>
      </c>
      <c r="C175" s="36" t="s">
        <v>28</v>
      </c>
      <c r="D175" s="15" t="s">
        <v>237</v>
      </c>
      <c r="E175" s="1" t="s">
        <v>29</v>
      </c>
      <c r="F175" s="105" t="s">
        <v>295</v>
      </c>
      <c r="G175" s="30" t="s">
        <v>281</v>
      </c>
      <c r="H175" s="6">
        <f>H174-B175</f>
        <v>-2000</v>
      </c>
      <c r="I175" s="25">
        <f t="shared" si="9"/>
        <v>1.9607843137254901</v>
      </c>
      <c r="K175" t="s">
        <v>253</v>
      </c>
      <c r="M175" s="2">
        <v>510</v>
      </c>
    </row>
    <row r="176" spans="2:13" ht="12.75">
      <c r="B176" s="10">
        <v>1000</v>
      </c>
      <c r="C176" s="36" t="s">
        <v>28</v>
      </c>
      <c r="D176" s="15" t="s">
        <v>237</v>
      </c>
      <c r="E176" s="1" t="s">
        <v>29</v>
      </c>
      <c r="F176" s="105" t="s">
        <v>295</v>
      </c>
      <c r="G176" s="30" t="s">
        <v>285</v>
      </c>
      <c r="H176" s="6">
        <f>H175-B176</f>
        <v>-3000</v>
      </c>
      <c r="I176" s="25">
        <f t="shared" si="9"/>
        <v>1.9607843137254901</v>
      </c>
      <c r="J176" s="18"/>
      <c r="K176" t="s">
        <v>253</v>
      </c>
      <c r="M176" s="2">
        <v>510</v>
      </c>
    </row>
    <row r="177" spans="2:13" ht="12.75">
      <c r="B177" s="10">
        <v>1400</v>
      </c>
      <c r="C177" s="36" t="s">
        <v>28</v>
      </c>
      <c r="D177" s="15" t="s">
        <v>237</v>
      </c>
      <c r="E177" s="1" t="s">
        <v>29</v>
      </c>
      <c r="F177" s="105" t="s">
        <v>295</v>
      </c>
      <c r="G177" s="30" t="s">
        <v>287</v>
      </c>
      <c r="H177" s="6">
        <v>-5100</v>
      </c>
      <c r="I177" s="25">
        <f t="shared" si="9"/>
        <v>2.7450980392156863</v>
      </c>
      <c r="J177" s="18"/>
      <c r="K177" t="s">
        <v>253</v>
      </c>
      <c r="M177" s="2">
        <v>510</v>
      </c>
    </row>
    <row r="178" spans="2:13" ht="12.75">
      <c r="B178" s="10">
        <v>1900</v>
      </c>
      <c r="C178" s="36" t="s">
        <v>28</v>
      </c>
      <c r="D178" s="15" t="s">
        <v>237</v>
      </c>
      <c r="E178" s="1" t="s">
        <v>29</v>
      </c>
      <c r="F178" s="105" t="s">
        <v>295</v>
      </c>
      <c r="G178" s="30" t="s">
        <v>289</v>
      </c>
      <c r="H178" s="6">
        <v>-7000</v>
      </c>
      <c r="I178" s="25">
        <f t="shared" si="9"/>
        <v>3.7254901960784315</v>
      </c>
      <c r="J178" s="18"/>
      <c r="K178" t="s">
        <v>253</v>
      </c>
      <c r="M178" s="2">
        <v>510</v>
      </c>
    </row>
    <row r="179" spans="1:13" s="104" customFormat="1" ht="12.75">
      <c r="A179" s="100"/>
      <c r="B179" s="341">
        <f>SUM(B174:B178)</f>
        <v>6300</v>
      </c>
      <c r="C179" s="106"/>
      <c r="D179" s="100"/>
      <c r="E179" s="100" t="s">
        <v>29</v>
      </c>
      <c r="F179" s="102"/>
      <c r="G179" s="102"/>
      <c r="H179" s="398">
        <v>0</v>
      </c>
      <c r="I179" s="103">
        <f t="shared" si="9"/>
        <v>12.352941176470589</v>
      </c>
      <c r="M179" s="2">
        <v>510</v>
      </c>
    </row>
    <row r="180" spans="2:13" ht="12.75">
      <c r="B180" s="10"/>
      <c r="C180" s="36"/>
      <c r="D180" s="15"/>
      <c r="H180" s="6">
        <f>H179-B180</f>
        <v>0</v>
      </c>
      <c r="I180" s="25">
        <f t="shared" si="9"/>
        <v>0</v>
      </c>
      <c r="M180" s="2">
        <v>510</v>
      </c>
    </row>
    <row r="181" spans="2:13" ht="12.75">
      <c r="B181" s="10"/>
      <c r="D181" s="15"/>
      <c r="H181" s="6">
        <f>H180-B181</f>
        <v>0</v>
      </c>
      <c r="I181" s="25">
        <f t="shared" si="9"/>
        <v>0</v>
      </c>
      <c r="M181" s="2">
        <v>510</v>
      </c>
    </row>
    <row r="182" spans="2:13" ht="12.75">
      <c r="B182" s="10">
        <v>5000</v>
      </c>
      <c r="C182" s="1" t="s">
        <v>30</v>
      </c>
      <c r="D182" s="15" t="s">
        <v>237</v>
      </c>
      <c r="E182" s="1" t="s">
        <v>246</v>
      </c>
      <c r="F182" s="105" t="s">
        <v>299</v>
      </c>
      <c r="G182" s="30" t="s">
        <v>281</v>
      </c>
      <c r="H182" s="6">
        <f>H181-B182</f>
        <v>-5000</v>
      </c>
      <c r="I182" s="25">
        <f t="shared" si="9"/>
        <v>9.803921568627452</v>
      </c>
      <c r="K182" t="s">
        <v>253</v>
      </c>
      <c r="M182" s="2">
        <v>510</v>
      </c>
    </row>
    <row r="183" spans="1:13" s="18" customFormat="1" ht="12.75">
      <c r="A183" s="15"/>
      <c r="B183" s="10">
        <v>5000</v>
      </c>
      <c r="C183" s="15" t="s">
        <v>30</v>
      </c>
      <c r="D183" s="15" t="s">
        <v>237</v>
      </c>
      <c r="E183" s="1" t="s">
        <v>246</v>
      </c>
      <c r="F183" s="105" t="s">
        <v>299</v>
      </c>
      <c r="G183" s="30" t="s">
        <v>285</v>
      </c>
      <c r="H183" s="32">
        <v>-10000</v>
      </c>
      <c r="I183" s="58">
        <f t="shared" si="9"/>
        <v>9.803921568627452</v>
      </c>
      <c r="K183" s="18" t="s">
        <v>253</v>
      </c>
      <c r="M183" s="2">
        <v>510</v>
      </c>
    </row>
    <row r="184" spans="1:13" s="18" customFormat="1" ht="12.75">
      <c r="A184" s="15"/>
      <c r="B184" s="10">
        <v>5000</v>
      </c>
      <c r="C184" s="15" t="s">
        <v>30</v>
      </c>
      <c r="D184" s="15" t="s">
        <v>237</v>
      </c>
      <c r="E184" s="1" t="s">
        <v>246</v>
      </c>
      <c r="F184" s="105" t="s">
        <v>299</v>
      </c>
      <c r="G184" s="30" t="s">
        <v>287</v>
      </c>
      <c r="H184" s="32">
        <v>-15000</v>
      </c>
      <c r="I184" s="58">
        <f t="shared" si="9"/>
        <v>9.803921568627452</v>
      </c>
      <c r="K184" s="18" t="s">
        <v>253</v>
      </c>
      <c r="M184" s="2">
        <v>510</v>
      </c>
    </row>
    <row r="185" spans="1:13" s="104" customFormat="1" ht="12.75">
      <c r="A185" s="100"/>
      <c r="B185" s="341">
        <v>15000</v>
      </c>
      <c r="C185" s="100" t="s">
        <v>30</v>
      </c>
      <c r="D185" s="100"/>
      <c r="E185" s="100"/>
      <c r="F185" s="102"/>
      <c r="G185" s="102"/>
      <c r="H185" s="398">
        <v>0</v>
      </c>
      <c r="I185" s="103">
        <f t="shared" si="9"/>
        <v>29.41176470588235</v>
      </c>
      <c r="M185" s="2">
        <v>510</v>
      </c>
    </row>
    <row r="186" spans="2:13" ht="12.75">
      <c r="B186" s="10"/>
      <c r="D186" s="15"/>
      <c r="H186" s="6">
        <f>H185-B186</f>
        <v>0</v>
      </c>
      <c r="I186" s="25">
        <f t="shared" si="9"/>
        <v>0</v>
      </c>
      <c r="M186" s="2">
        <v>510</v>
      </c>
    </row>
    <row r="187" spans="2:13" ht="12.75">
      <c r="B187" s="10">
        <v>2000</v>
      </c>
      <c r="C187" s="1" t="s">
        <v>31</v>
      </c>
      <c r="D187" s="15" t="s">
        <v>11</v>
      </c>
      <c r="E187" s="1" t="s">
        <v>246</v>
      </c>
      <c r="F187" s="105" t="s">
        <v>295</v>
      </c>
      <c r="G187" s="30" t="s">
        <v>281</v>
      </c>
      <c r="H187" s="6">
        <f>H186-B187</f>
        <v>-2000</v>
      </c>
      <c r="I187" s="25">
        <f t="shared" si="9"/>
        <v>3.9215686274509802</v>
      </c>
      <c r="J187" s="18"/>
      <c r="K187" t="s">
        <v>253</v>
      </c>
      <c r="M187" s="2">
        <v>510</v>
      </c>
    </row>
    <row r="188" spans="2:13" ht="12.75">
      <c r="B188" s="10">
        <v>2000</v>
      </c>
      <c r="C188" s="1" t="s">
        <v>31</v>
      </c>
      <c r="D188" s="15" t="s">
        <v>11</v>
      </c>
      <c r="E188" s="1" t="s">
        <v>246</v>
      </c>
      <c r="F188" s="105" t="s">
        <v>295</v>
      </c>
      <c r="G188" s="30" t="s">
        <v>285</v>
      </c>
      <c r="H188" s="6">
        <f>H187-B188</f>
        <v>-4000</v>
      </c>
      <c r="I188" s="25">
        <f t="shared" si="9"/>
        <v>3.9215686274509802</v>
      </c>
      <c r="K188" t="s">
        <v>253</v>
      </c>
      <c r="M188" s="2">
        <v>510</v>
      </c>
    </row>
    <row r="189" spans="2:13" ht="12.75">
      <c r="B189" s="10">
        <v>2000</v>
      </c>
      <c r="C189" s="1" t="s">
        <v>31</v>
      </c>
      <c r="D189" s="15" t="s">
        <v>11</v>
      </c>
      <c r="E189" s="1" t="s">
        <v>246</v>
      </c>
      <c r="F189" s="105" t="s">
        <v>295</v>
      </c>
      <c r="G189" s="30" t="s">
        <v>287</v>
      </c>
      <c r="H189" s="6">
        <v>-6000</v>
      </c>
      <c r="I189" s="25">
        <f t="shared" si="9"/>
        <v>3.9215686274509802</v>
      </c>
      <c r="K189" t="s">
        <v>253</v>
      </c>
      <c r="M189" s="2">
        <v>510</v>
      </c>
    </row>
    <row r="190" spans="2:13" ht="12.75">
      <c r="B190" s="10">
        <v>2000</v>
      </c>
      <c r="C190" s="1" t="s">
        <v>31</v>
      </c>
      <c r="D190" s="15" t="s">
        <v>11</v>
      </c>
      <c r="E190" s="1" t="s">
        <v>246</v>
      </c>
      <c r="F190" s="105" t="s">
        <v>295</v>
      </c>
      <c r="G190" s="30" t="s">
        <v>289</v>
      </c>
      <c r="H190" s="6">
        <v>-8000</v>
      </c>
      <c r="I190" s="25">
        <f t="shared" si="9"/>
        <v>3.9215686274509802</v>
      </c>
      <c r="K190" t="s">
        <v>253</v>
      </c>
      <c r="M190" s="2">
        <v>510</v>
      </c>
    </row>
    <row r="191" spans="1:13" s="104" customFormat="1" ht="12.75">
      <c r="A191" s="100"/>
      <c r="B191" s="341">
        <f>SUM(B187:B190)</f>
        <v>8000</v>
      </c>
      <c r="C191" s="100" t="s">
        <v>31</v>
      </c>
      <c r="D191" s="100"/>
      <c r="E191" s="100"/>
      <c r="F191" s="102"/>
      <c r="G191" s="102"/>
      <c r="H191" s="398">
        <v>0</v>
      </c>
      <c r="I191" s="103">
        <v>0</v>
      </c>
      <c r="M191" s="2">
        <v>510</v>
      </c>
    </row>
    <row r="192" spans="2:13" ht="12.75">
      <c r="B192" s="10"/>
      <c r="D192" s="15"/>
      <c r="H192" s="6">
        <f>H191-B192</f>
        <v>0</v>
      </c>
      <c r="I192" s="25">
        <f aca="true" t="shared" si="10" ref="I192:I255">+B192/M192</f>
        <v>0</v>
      </c>
      <c r="M192" s="2">
        <v>510</v>
      </c>
    </row>
    <row r="193" spans="2:13" ht="12.75">
      <c r="B193" s="10"/>
      <c r="D193" s="15"/>
      <c r="H193" s="6">
        <f>H192-B193</f>
        <v>0</v>
      </c>
      <c r="I193" s="25">
        <f t="shared" si="10"/>
        <v>0</v>
      </c>
      <c r="M193" s="2">
        <v>510</v>
      </c>
    </row>
    <row r="194" spans="2:13" ht="12.75">
      <c r="B194" s="10">
        <v>1000</v>
      </c>
      <c r="C194" s="1" t="s">
        <v>252</v>
      </c>
      <c r="D194" s="15" t="s">
        <v>11</v>
      </c>
      <c r="E194" s="1" t="s">
        <v>32</v>
      </c>
      <c r="F194" s="105" t="s">
        <v>295</v>
      </c>
      <c r="G194" s="30" t="s">
        <v>281</v>
      </c>
      <c r="H194" s="6">
        <f>H193-B194</f>
        <v>-1000</v>
      </c>
      <c r="I194" s="25">
        <f t="shared" si="10"/>
        <v>1.9607843137254901</v>
      </c>
      <c r="K194" t="s">
        <v>253</v>
      </c>
      <c r="M194" s="2">
        <v>510</v>
      </c>
    </row>
    <row r="195" spans="2:13" ht="12.75">
      <c r="B195" s="10">
        <v>1500</v>
      </c>
      <c r="C195" s="1" t="s">
        <v>252</v>
      </c>
      <c r="D195" s="15" t="s">
        <v>11</v>
      </c>
      <c r="E195" s="1" t="s">
        <v>32</v>
      </c>
      <c r="F195" s="105" t="s">
        <v>295</v>
      </c>
      <c r="G195" s="30" t="s">
        <v>285</v>
      </c>
      <c r="H195" s="6">
        <v>1500</v>
      </c>
      <c r="I195" s="25">
        <f t="shared" si="10"/>
        <v>2.9411764705882355</v>
      </c>
      <c r="K195" t="s">
        <v>253</v>
      </c>
      <c r="M195" s="2">
        <v>510</v>
      </c>
    </row>
    <row r="196" spans="1:13" s="18" customFormat="1" ht="15" customHeight="1">
      <c r="A196" s="15"/>
      <c r="B196" s="10">
        <v>500</v>
      </c>
      <c r="C196" s="1" t="s">
        <v>252</v>
      </c>
      <c r="D196" s="15" t="s">
        <v>258</v>
      </c>
      <c r="E196" s="15" t="s">
        <v>32</v>
      </c>
      <c r="F196" s="105" t="s">
        <v>295</v>
      </c>
      <c r="G196" s="33" t="s">
        <v>287</v>
      </c>
      <c r="H196" s="32">
        <v>500</v>
      </c>
      <c r="I196" s="58">
        <f t="shared" si="10"/>
        <v>0.9803921568627451</v>
      </c>
      <c r="K196" s="18" t="s">
        <v>253</v>
      </c>
      <c r="M196" s="2">
        <v>510</v>
      </c>
    </row>
    <row r="197" spans="1:13" s="104" customFormat="1" ht="12.75">
      <c r="A197" s="100"/>
      <c r="B197" s="341">
        <f>SUM(B194:B196)</f>
        <v>3000</v>
      </c>
      <c r="C197" s="100"/>
      <c r="D197" s="100"/>
      <c r="E197" s="100" t="s">
        <v>32</v>
      </c>
      <c r="F197" s="102"/>
      <c r="G197" s="102"/>
      <c r="H197" s="398">
        <v>0</v>
      </c>
      <c r="I197" s="103">
        <f t="shared" si="10"/>
        <v>5.882352941176471</v>
      </c>
      <c r="M197" s="2">
        <v>510</v>
      </c>
    </row>
    <row r="198" spans="2:13" ht="12.75">
      <c r="B198" s="10"/>
      <c r="D198" s="15"/>
      <c r="H198" s="6">
        <f>H197-B198</f>
        <v>0</v>
      </c>
      <c r="I198" s="25">
        <f t="shared" si="10"/>
        <v>0</v>
      </c>
      <c r="M198" s="2">
        <v>510</v>
      </c>
    </row>
    <row r="199" spans="2:13" ht="12.75">
      <c r="B199" s="10"/>
      <c r="D199" s="15"/>
      <c r="H199" s="6">
        <f>H198-B199</f>
        <v>0</v>
      </c>
      <c r="I199" s="25">
        <f t="shared" si="10"/>
        <v>0</v>
      </c>
      <c r="M199" s="2">
        <v>510</v>
      </c>
    </row>
    <row r="200" spans="2:13" ht="12.75">
      <c r="B200" s="10"/>
      <c r="H200" s="6">
        <f>H199-B200</f>
        <v>0</v>
      </c>
      <c r="I200" s="25">
        <f t="shared" si="10"/>
        <v>0</v>
      </c>
      <c r="M200" s="2">
        <v>510</v>
      </c>
    </row>
    <row r="201" spans="2:13" ht="12.75">
      <c r="B201" s="338"/>
      <c r="H201" s="6">
        <f>H200-B201</f>
        <v>0</v>
      </c>
      <c r="I201" s="25">
        <f t="shared" si="10"/>
        <v>0</v>
      </c>
      <c r="M201" s="2">
        <v>510</v>
      </c>
    </row>
    <row r="202" spans="1:13" s="91" customFormat="1" ht="12.75">
      <c r="A202" s="87"/>
      <c r="B202" s="335">
        <f>+B209+B222+B230+B237+B245+B252+B1180</f>
        <v>94000</v>
      </c>
      <c r="C202" s="87" t="s">
        <v>50</v>
      </c>
      <c r="D202" s="87" t="s">
        <v>185</v>
      </c>
      <c r="E202" s="87" t="s">
        <v>51</v>
      </c>
      <c r="F202" s="89" t="s">
        <v>52</v>
      </c>
      <c r="G202" s="107" t="s">
        <v>41</v>
      </c>
      <c r="H202" s="88"/>
      <c r="I202" s="108">
        <f t="shared" si="10"/>
        <v>184.31372549019608</v>
      </c>
      <c r="J202" s="117"/>
      <c r="M202" s="2">
        <v>510</v>
      </c>
    </row>
    <row r="203" spans="2:13" ht="12.75">
      <c r="B203" s="338"/>
      <c r="H203" s="6">
        <f aca="true" t="shared" si="11" ref="H203:H208">H202-B203</f>
        <v>0</v>
      </c>
      <c r="I203" s="25">
        <f t="shared" si="10"/>
        <v>0</v>
      </c>
      <c r="M203" s="2">
        <v>510</v>
      </c>
    </row>
    <row r="204" spans="2:13" ht="12.75">
      <c r="B204" s="10">
        <v>2500</v>
      </c>
      <c r="C204" s="1" t="s">
        <v>27</v>
      </c>
      <c r="D204" s="1" t="s">
        <v>237</v>
      </c>
      <c r="E204" s="1" t="s">
        <v>265</v>
      </c>
      <c r="F204" s="30" t="s">
        <v>300</v>
      </c>
      <c r="G204" s="30" t="s">
        <v>285</v>
      </c>
      <c r="H204" s="6">
        <f t="shared" si="11"/>
        <v>-2500</v>
      </c>
      <c r="I204" s="25">
        <f t="shared" si="10"/>
        <v>4.901960784313726</v>
      </c>
      <c r="K204" t="s">
        <v>27</v>
      </c>
      <c r="L204">
        <v>6</v>
      </c>
      <c r="M204" s="2">
        <v>510</v>
      </c>
    </row>
    <row r="205" spans="2:13" ht="12.75">
      <c r="B205" s="10">
        <v>2500</v>
      </c>
      <c r="C205" s="1" t="s">
        <v>27</v>
      </c>
      <c r="D205" s="1" t="s">
        <v>237</v>
      </c>
      <c r="E205" s="1" t="s">
        <v>265</v>
      </c>
      <c r="F205" s="30" t="s">
        <v>301</v>
      </c>
      <c r="G205" s="30" t="s">
        <v>287</v>
      </c>
      <c r="H205" s="6">
        <f t="shared" si="11"/>
        <v>-5000</v>
      </c>
      <c r="I205" s="25">
        <f t="shared" si="10"/>
        <v>4.901960784313726</v>
      </c>
      <c r="K205" t="s">
        <v>27</v>
      </c>
      <c r="L205">
        <v>6</v>
      </c>
      <c r="M205" s="2">
        <v>510</v>
      </c>
    </row>
    <row r="206" spans="2:13" ht="12.75">
      <c r="B206" s="10">
        <v>2500</v>
      </c>
      <c r="C206" s="1" t="s">
        <v>27</v>
      </c>
      <c r="D206" s="1" t="s">
        <v>237</v>
      </c>
      <c r="E206" s="1" t="s">
        <v>265</v>
      </c>
      <c r="F206" s="30" t="s">
        <v>302</v>
      </c>
      <c r="G206" s="30" t="s">
        <v>289</v>
      </c>
      <c r="H206" s="6">
        <f t="shared" si="11"/>
        <v>-7500</v>
      </c>
      <c r="I206" s="25">
        <f t="shared" si="10"/>
        <v>4.901960784313726</v>
      </c>
      <c r="K206" t="s">
        <v>27</v>
      </c>
      <c r="L206">
        <v>6</v>
      </c>
      <c r="M206" s="2">
        <v>510</v>
      </c>
    </row>
    <row r="207" spans="2:13" ht="12.75">
      <c r="B207" s="10">
        <v>2500</v>
      </c>
      <c r="C207" s="1" t="s">
        <v>27</v>
      </c>
      <c r="D207" s="1" t="s">
        <v>237</v>
      </c>
      <c r="E207" s="1" t="s">
        <v>265</v>
      </c>
      <c r="F207" s="30" t="s">
        <v>303</v>
      </c>
      <c r="G207" s="30" t="s">
        <v>304</v>
      </c>
      <c r="H207" s="6">
        <f t="shared" si="11"/>
        <v>-10000</v>
      </c>
      <c r="I207" s="25">
        <f t="shared" si="10"/>
        <v>4.901960784313726</v>
      </c>
      <c r="K207" t="s">
        <v>27</v>
      </c>
      <c r="L207">
        <v>6</v>
      </c>
      <c r="M207" s="2">
        <v>510</v>
      </c>
    </row>
    <row r="208" spans="2:13" ht="12.75">
      <c r="B208" s="10">
        <v>2500</v>
      </c>
      <c r="C208" s="1" t="s">
        <v>27</v>
      </c>
      <c r="D208" s="1" t="s">
        <v>237</v>
      </c>
      <c r="E208" s="1" t="s">
        <v>265</v>
      </c>
      <c r="F208" s="30" t="s">
        <v>305</v>
      </c>
      <c r="G208" s="30" t="s">
        <v>306</v>
      </c>
      <c r="H208" s="6">
        <f t="shared" si="11"/>
        <v>-12500</v>
      </c>
      <c r="I208" s="25">
        <f t="shared" si="10"/>
        <v>4.901960784313726</v>
      </c>
      <c r="K208" t="s">
        <v>27</v>
      </c>
      <c r="L208">
        <v>6</v>
      </c>
      <c r="M208" s="2">
        <v>510</v>
      </c>
    </row>
    <row r="209" spans="1:13" s="99" customFormat="1" ht="12.75">
      <c r="A209" s="14"/>
      <c r="B209" s="337">
        <f>SUM(B204:B208)</f>
        <v>12500</v>
      </c>
      <c r="C209" s="14" t="s">
        <v>27</v>
      </c>
      <c r="D209" s="14"/>
      <c r="E209" s="14"/>
      <c r="F209" s="21"/>
      <c r="G209" s="21"/>
      <c r="H209" s="97">
        <v>0</v>
      </c>
      <c r="I209" s="98">
        <f t="shared" si="10"/>
        <v>24.50980392156863</v>
      </c>
      <c r="M209" s="2">
        <v>510</v>
      </c>
    </row>
    <row r="210" spans="2:13" ht="12.75">
      <c r="B210" s="10"/>
      <c r="H210" s="6">
        <f aca="true" t="shared" si="12" ref="H210:H221">H209-B210</f>
        <v>0</v>
      </c>
      <c r="I210" s="25">
        <f t="shared" si="10"/>
        <v>0</v>
      </c>
      <c r="M210" s="2">
        <v>510</v>
      </c>
    </row>
    <row r="211" spans="2:13" ht="12.75">
      <c r="B211" s="10"/>
      <c r="H211" s="6">
        <f t="shared" si="12"/>
        <v>0</v>
      </c>
      <c r="I211" s="25">
        <f t="shared" si="10"/>
        <v>0</v>
      </c>
      <c r="M211" s="2">
        <v>510</v>
      </c>
    </row>
    <row r="212" spans="2:13" ht="12.75">
      <c r="B212" s="10">
        <v>5000</v>
      </c>
      <c r="C212" s="80" t="s">
        <v>307</v>
      </c>
      <c r="D212" s="36" t="s">
        <v>11</v>
      </c>
      <c r="E212" s="80" t="s">
        <v>246</v>
      </c>
      <c r="F212" s="105" t="s">
        <v>308</v>
      </c>
      <c r="G212" s="105" t="s">
        <v>285</v>
      </c>
      <c r="H212" s="6">
        <f t="shared" si="12"/>
        <v>-5000</v>
      </c>
      <c r="I212" s="25">
        <f t="shared" si="10"/>
        <v>9.803921568627452</v>
      </c>
      <c r="K212" s="85" t="s">
        <v>265</v>
      </c>
      <c r="M212" s="2">
        <v>510</v>
      </c>
    </row>
    <row r="213" spans="2:13" ht="12.75">
      <c r="B213" s="10">
        <v>1000</v>
      </c>
      <c r="C213" s="36" t="s">
        <v>309</v>
      </c>
      <c r="D213" s="36" t="s">
        <v>11</v>
      </c>
      <c r="E213" s="80" t="s">
        <v>246</v>
      </c>
      <c r="F213" s="105" t="s">
        <v>310</v>
      </c>
      <c r="G213" s="105" t="s">
        <v>285</v>
      </c>
      <c r="H213" s="6">
        <f t="shared" si="12"/>
        <v>-6000</v>
      </c>
      <c r="I213" s="25">
        <f t="shared" si="10"/>
        <v>1.9607843137254901</v>
      </c>
      <c r="K213" s="85" t="s">
        <v>265</v>
      </c>
      <c r="M213" s="2">
        <v>510</v>
      </c>
    </row>
    <row r="214" spans="2:13" ht="12.75">
      <c r="B214" s="10">
        <v>1500</v>
      </c>
      <c r="C214" s="36" t="s">
        <v>311</v>
      </c>
      <c r="D214" s="36" t="s">
        <v>11</v>
      </c>
      <c r="E214" s="80" t="s">
        <v>246</v>
      </c>
      <c r="F214" s="105" t="s">
        <v>310</v>
      </c>
      <c r="G214" s="105" t="s">
        <v>287</v>
      </c>
      <c r="H214" s="6">
        <f t="shared" si="12"/>
        <v>-7500</v>
      </c>
      <c r="I214" s="25">
        <f t="shared" si="10"/>
        <v>2.9411764705882355</v>
      </c>
      <c r="K214" s="85" t="s">
        <v>265</v>
      </c>
      <c r="M214" s="2">
        <v>510</v>
      </c>
    </row>
    <row r="215" spans="2:13" ht="12.75">
      <c r="B215" s="10">
        <v>1500</v>
      </c>
      <c r="C215" s="36" t="s">
        <v>312</v>
      </c>
      <c r="D215" s="36" t="s">
        <v>11</v>
      </c>
      <c r="E215" s="80" t="s">
        <v>246</v>
      </c>
      <c r="F215" s="105" t="s">
        <v>310</v>
      </c>
      <c r="G215" s="105" t="s">
        <v>287</v>
      </c>
      <c r="H215" s="6">
        <f t="shared" si="12"/>
        <v>-9000</v>
      </c>
      <c r="I215" s="25">
        <f t="shared" si="10"/>
        <v>2.9411764705882355</v>
      </c>
      <c r="K215" s="85" t="s">
        <v>265</v>
      </c>
      <c r="M215" s="2">
        <v>510</v>
      </c>
    </row>
    <row r="216" spans="2:13" ht="12.75">
      <c r="B216" s="10">
        <v>2000</v>
      </c>
      <c r="C216" s="36" t="s">
        <v>313</v>
      </c>
      <c r="D216" s="36" t="s">
        <v>11</v>
      </c>
      <c r="E216" s="80" t="s">
        <v>246</v>
      </c>
      <c r="F216" s="105" t="s">
        <v>310</v>
      </c>
      <c r="G216" s="105" t="s">
        <v>289</v>
      </c>
      <c r="H216" s="6">
        <f t="shared" si="12"/>
        <v>-11000</v>
      </c>
      <c r="I216" s="25">
        <f t="shared" si="10"/>
        <v>3.9215686274509802</v>
      </c>
      <c r="K216" s="85" t="s">
        <v>265</v>
      </c>
      <c r="M216" s="2">
        <v>510</v>
      </c>
    </row>
    <row r="217" spans="2:13" ht="12.75">
      <c r="B217" s="10">
        <v>2000</v>
      </c>
      <c r="C217" s="36" t="s">
        <v>314</v>
      </c>
      <c r="D217" s="36" t="s">
        <v>11</v>
      </c>
      <c r="E217" s="80" t="s">
        <v>246</v>
      </c>
      <c r="F217" s="105" t="s">
        <v>310</v>
      </c>
      <c r="G217" s="105" t="s">
        <v>289</v>
      </c>
      <c r="H217" s="6">
        <f t="shared" si="12"/>
        <v>-13000</v>
      </c>
      <c r="I217" s="25">
        <f t="shared" si="10"/>
        <v>3.9215686274509802</v>
      </c>
      <c r="K217" s="85" t="s">
        <v>265</v>
      </c>
      <c r="M217" s="2">
        <v>510</v>
      </c>
    </row>
    <row r="218" spans="2:13" ht="12.75">
      <c r="B218" s="10">
        <v>1000</v>
      </c>
      <c r="C218" s="36" t="s">
        <v>315</v>
      </c>
      <c r="D218" s="36" t="s">
        <v>11</v>
      </c>
      <c r="E218" s="80" t="s">
        <v>246</v>
      </c>
      <c r="F218" s="105" t="s">
        <v>310</v>
      </c>
      <c r="G218" s="105" t="s">
        <v>304</v>
      </c>
      <c r="H218" s="6">
        <f t="shared" si="12"/>
        <v>-14000</v>
      </c>
      <c r="I218" s="25">
        <f t="shared" si="10"/>
        <v>1.9607843137254901</v>
      </c>
      <c r="K218" s="85" t="s">
        <v>265</v>
      </c>
      <c r="M218" s="2">
        <v>510</v>
      </c>
    </row>
    <row r="219" spans="2:13" ht="12.75">
      <c r="B219" s="10">
        <v>1000</v>
      </c>
      <c r="C219" s="36" t="s">
        <v>316</v>
      </c>
      <c r="D219" s="36" t="s">
        <v>11</v>
      </c>
      <c r="E219" s="80" t="s">
        <v>246</v>
      </c>
      <c r="F219" s="105" t="s">
        <v>310</v>
      </c>
      <c r="G219" s="105" t="s">
        <v>304</v>
      </c>
      <c r="H219" s="6">
        <f t="shared" si="12"/>
        <v>-15000</v>
      </c>
      <c r="I219" s="25">
        <f t="shared" si="10"/>
        <v>1.9607843137254901</v>
      </c>
      <c r="K219" s="85" t="s">
        <v>265</v>
      </c>
      <c r="M219" s="2">
        <v>510</v>
      </c>
    </row>
    <row r="220" spans="2:13" ht="12.75">
      <c r="B220" s="10">
        <v>1000</v>
      </c>
      <c r="C220" s="36" t="s">
        <v>317</v>
      </c>
      <c r="D220" s="36" t="s">
        <v>11</v>
      </c>
      <c r="E220" s="80" t="s">
        <v>246</v>
      </c>
      <c r="F220" s="105" t="s">
        <v>310</v>
      </c>
      <c r="G220" s="105" t="s">
        <v>318</v>
      </c>
      <c r="H220" s="6">
        <f t="shared" si="12"/>
        <v>-16000</v>
      </c>
      <c r="I220" s="25">
        <f t="shared" si="10"/>
        <v>1.9607843137254901</v>
      </c>
      <c r="K220" s="85" t="s">
        <v>265</v>
      </c>
      <c r="M220" s="2">
        <v>510</v>
      </c>
    </row>
    <row r="221" spans="2:13" ht="12.75">
      <c r="B221" s="10">
        <v>5000</v>
      </c>
      <c r="C221" s="80" t="s">
        <v>319</v>
      </c>
      <c r="D221" s="36" t="s">
        <v>11</v>
      </c>
      <c r="E221" s="80" t="s">
        <v>246</v>
      </c>
      <c r="F221" s="105" t="s">
        <v>320</v>
      </c>
      <c r="G221" s="105" t="s">
        <v>318</v>
      </c>
      <c r="H221" s="6">
        <f t="shared" si="12"/>
        <v>-21000</v>
      </c>
      <c r="I221" s="25">
        <f t="shared" si="10"/>
        <v>9.803921568627452</v>
      </c>
      <c r="K221" s="85" t="s">
        <v>265</v>
      </c>
      <c r="M221" s="2">
        <v>510</v>
      </c>
    </row>
    <row r="222" spans="1:13" s="104" customFormat="1" ht="12.75">
      <c r="A222" s="100"/>
      <c r="B222" s="341">
        <f>SUM(B212:B221)</f>
        <v>21000</v>
      </c>
      <c r="C222" s="106" t="s">
        <v>130</v>
      </c>
      <c r="D222" s="100"/>
      <c r="E222" s="100"/>
      <c r="F222" s="102"/>
      <c r="G222" s="102"/>
      <c r="H222" s="398">
        <v>0</v>
      </c>
      <c r="I222" s="103">
        <f t="shared" si="10"/>
        <v>41.1764705882353</v>
      </c>
      <c r="M222" s="2">
        <v>510</v>
      </c>
    </row>
    <row r="223" spans="2:13" ht="12.75">
      <c r="B223" s="10"/>
      <c r="H223" s="6">
        <f aca="true" t="shared" si="13" ref="H223:H229">H222-B223</f>
        <v>0</v>
      </c>
      <c r="I223" s="25">
        <f t="shared" si="10"/>
        <v>0</v>
      </c>
      <c r="M223" s="2">
        <v>510</v>
      </c>
    </row>
    <row r="224" spans="2:13" ht="12.75">
      <c r="B224" s="10"/>
      <c r="H224" s="6">
        <f t="shared" si="13"/>
        <v>0</v>
      </c>
      <c r="I224" s="25">
        <f t="shared" si="10"/>
        <v>0</v>
      </c>
      <c r="M224" s="2">
        <v>510</v>
      </c>
    </row>
    <row r="225" spans="2:13" ht="12.75">
      <c r="B225" s="10">
        <v>1000</v>
      </c>
      <c r="C225" s="80" t="s">
        <v>28</v>
      </c>
      <c r="D225" s="80" t="s">
        <v>11</v>
      </c>
      <c r="E225" s="80" t="s">
        <v>29</v>
      </c>
      <c r="F225" s="105" t="s">
        <v>310</v>
      </c>
      <c r="G225" s="105" t="s">
        <v>285</v>
      </c>
      <c r="H225" s="6">
        <f t="shared" si="13"/>
        <v>-1000</v>
      </c>
      <c r="I225" s="25">
        <f t="shared" si="10"/>
        <v>1.9607843137254901</v>
      </c>
      <c r="K225" s="85" t="s">
        <v>265</v>
      </c>
      <c r="M225" s="2">
        <v>510</v>
      </c>
    </row>
    <row r="226" spans="2:13" ht="12.75">
      <c r="B226" s="10">
        <v>1000</v>
      </c>
      <c r="C226" s="80" t="s">
        <v>28</v>
      </c>
      <c r="D226" s="80" t="s">
        <v>11</v>
      </c>
      <c r="E226" s="80" t="s">
        <v>29</v>
      </c>
      <c r="F226" s="105" t="s">
        <v>310</v>
      </c>
      <c r="G226" s="105" t="s">
        <v>287</v>
      </c>
      <c r="H226" s="6">
        <f t="shared" si="13"/>
        <v>-2000</v>
      </c>
      <c r="I226" s="25">
        <f t="shared" si="10"/>
        <v>1.9607843137254901</v>
      </c>
      <c r="K226" s="85" t="s">
        <v>265</v>
      </c>
      <c r="M226" s="2">
        <v>510</v>
      </c>
    </row>
    <row r="227" spans="2:13" ht="12.75">
      <c r="B227" s="10">
        <v>1000</v>
      </c>
      <c r="C227" s="80" t="s">
        <v>28</v>
      </c>
      <c r="D227" s="80" t="s">
        <v>11</v>
      </c>
      <c r="E227" s="80" t="s">
        <v>29</v>
      </c>
      <c r="F227" s="105" t="s">
        <v>310</v>
      </c>
      <c r="G227" s="105" t="s">
        <v>289</v>
      </c>
      <c r="H227" s="6">
        <f t="shared" si="13"/>
        <v>-3000</v>
      </c>
      <c r="I227" s="25">
        <f t="shared" si="10"/>
        <v>1.9607843137254901</v>
      </c>
      <c r="K227" s="85" t="s">
        <v>265</v>
      </c>
      <c r="M227" s="2">
        <v>510</v>
      </c>
    </row>
    <row r="228" spans="2:13" ht="12.75">
      <c r="B228" s="10">
        <v>1000</v>
      </c>
      <c r="C228" s="80" t="s">
        <v>28</v>
      </c>
      <c r="D228" s="80" t="s">
        <v>11</v>
      </c>
      <c r="E228" s="80" t="s">
        <v>29</v>
      </c>
      <c r="F228" s="105" t="s">
        <v>310</v>
      </c>
      <c r="G228" s="105" t="s">
        <v>304</v>
      </c>
      <c r="H228" s="6">
        <f t="shared" si="13"/>
        <v>-4000</v>
      </c>
      <c r="I228" s="25">
        <f t="shared" si="10"/>
        <v>1.9607843137254901</v>
      </c>
      <c r="K228" s="85" t="s">
        <v>265</v>
      </c>
      <c r="M228" s="2">
        <v>510</v>
      </c>
    </row>
    <row r="229" spans="2:13" ht="12.75">
      <c r="B229" s="10">
        <v>1500</v>
      </c>
      <c r="C229" s="80" t="s">
        <v>28</v>
      </c>
      <c r="D229" s="80" t="s">
        <v>11</v>
      </c>
      <c r="E229" s="80" t="s">
        <v>29</v>
      </c>
      <c r="F229" s="105" t="s">
        <v>310</v>
      </c>
      <c r="G229" s="105" t="s">
        <v>318</v>
      </c>
      <c r="H229" s="6">
        <f t="shared" si="13"/>
        <v>-5500</v>
      </c>
      <c r="I229" s="25">
        <f t="shared" si="10"/>
        <v>2.9411764705882355</v>
      </c>
      <c r="K229" s="85" t="s">
        <v>265</v>
      </c>
      <c r="M229" s="2">
        <v>510</v>
      </c>
    </row>
    <row r="230" spans="1:13" s="104" customFormat="1" ht="12.75">
      <c r="A230" s="100"/>
      <c r="B230" s="341">
        <f>SUM(B225:B229)</f>
        <v>5500</v>
      </c>
      <c r="C230" s="100"/>
      <c r="D230" s="100"/>
      <c r="E230" s="106" t="s">
        <v>29</v>
      </c>
      <c r="F230" s="102"/>
      <c r="G230" s="102"/>
      <c r="H230" s="398">
        <v>0</v>
      </c>
      <c r="I230" s="103">
        <f t="shared" si="10"/>
        <v>10.784313725490197</v>
      </c>
      <c r="M230" s="2">
        <v>510</v>
      </c>
    </row>
    <row r="231" spans="2:13" ht="12.75">
      <c r="B231" s="10"/>
      <c r="H231" s="6">
        <f aca="true" t="shared" si="14" ref="H231:H236">H230-B231</f>
        <v>0</v>
      </c>
      <c r="I231" s="25">
        <f t="shared" si="10"/>
        <v>0</v>
      </c>
      <c r="M231" s="2">
        <v>510</v>
      </c>
    </row>
    <row r="232" spans="2:13" ht="12.75">
      <c r="B232" s="10"/>
      <c r="H232" s="6">
        <f t="shared" si="14"/>
        <v>0</v>
      </c>
      <c r="I232" s="25">
        <f t="shared" si="10"/>
        <v>0</v>
      </c>
      <c r="M232" s="2">
        <v>510</v>
      </c>
    </row>
    <row r="233" spans="1:13" ht="12.75">
      <c r="A233" s="15"/>
      <c r="B233" s="10">
        <v>3000</v>
      </c>
      <c r="C233" s="80" t="s">
        <v>30</v>
      </c>
      <c r="D233" s="80" t="s">
        <v>11</v>
      </c>
      <c r="E233" s="80" t="s">
        <v>246</v>
      </c>
      <c r="F233" s="105" t="s">
        <v>321</v>
      </c>
      <c r="G233" s="105" t="s">
        <v>285</v>
      </c>
      <c r="H233" s="6">
        <f t="shared" si="14"/>
        <v>-3000</v>
      </c>
      <c r="I233" s="25">
        <f t="shared" si="10"/>
        <v>5.882352941176471</v>
      </c>
      <c r="K233" s="85" t="s">
        <v>265</v>
      </c>
      <c r="M233" s="2">
        <v>510</v>
      </c>
    </row>
    <row r="234" spans="2:13" ht="12.75">
      <c r="B234" s="10">
        <v>3000</v>
      </c>
      <c r="C234" s="80" t="s">
        <v>30</v>
      </c>
      <c r="D234" s="80" t="s">
        <v>11</v>
      </c>
      <c r="E234" s="80" t="s">
        <v>246</v>
      </c>
      <c r="F234" s="105" t="s">
        <v>321</v>
      </c>
      <c r="G234" s="105" t="s">
        <v>287</v>
      </c>
      <c r="H234" s="6">
        <f t="shared" si="14"/>
        <v>-6000</v>
      </c>
      <c r="I234" s="25">
        <f t="shared" si="10"/>
        <v>5.882352941176471</v>
      </c>
      <c r="K234" s="85" t="s">
        <v>265</v>
      </c>
      <c r="M234" s="2">
        <v>510</v>
      </c>
    </row>
    <row r="235" spans="2:13" ht="12.75">
      <c r="B235" s="10">
        <v>3000</v>
      </c>
      <c r="C235" s="80" t="s">
        <v>30</v>
      </c>
      <c r="D235" s="80" t="s">
        <v>11</v>
      </c>
      <c r="E235" s="80" t="s">
        <v>246</v>
      </c>
      <c r="F235" s="105" t="s">
        <v>321</v>
      </c>
      <c r="G235" s="105" t="s">
        <v>289</v>
      </c>
      <c r="H235" s="6">
        <f t="shared" si="14"/>
        <v>-9000</v>
      </c>
      <c r="I235" s="25">
        <f t="shared" si="10"/>
        <v>5.882352941176471</v>
      </c>
      <c r="K235" s="85" t="s">
        <v>265</v>
      </c>
      <c r="M235" s="2">
        <v>510</v>
      </c>
    </row>
    <row r="236" spans="2:13" ht="12.75">
      <c r="B236" s="10">
        <v>3000</v>
      </c>
      <c r="C236" s="80" t="s">
        <v>30</v>
      </c>
      <c r="D236" s="80" t="s">
        <v>11</v>
      </c>
      <c r="E236" s="80" t="s">
        <v>246</v>
      </c>
      <c r="F236" s="105" t="s">
        <v>321</v>
      </c>
      <c r="G236" s="105" t="s">
        <v>304</v>
      </c>
      <c r="H236" s="6">
        <f t="shared" si="14"/>
        <v>-12000</v>
      </c>
      <c r="I236" s="25">
        <f t="shared" si="10"/>
        <v>5.882352941176471</v>
      </c>
      <c r="K236" s="85" t="s">
        <v>265</v>
      </c>
      <c r="M236" s="2">
        <v>510</v>
      </c>
    </row>
    <row r="237" spans="1:13" s="104" customFormat="1" ht="12.75">
      <c r="A237" s="100"/>
      <c r="B237" s="341">
        <f>SUM(B233:B236)</f>
        <v>12000</v>
      </c>
      <c r="C237" s="106" t="s">
        <v>30</v>
      </c>
      <c r="D237" s="100"/>
      <c r="E237" s="100"/>
      <c r="F237" s="102"/>
      <c r="G237" s="102"/>
      <c r="H237" s="398">
        <v>0</v>
      </c>
      <c r="I237" s="103">
        <f t="shared" si="10"/>
        <v>23.529411764705884</v>
      </c>
      <c r="M237" s="2">
        <v>510</v>
      </c>
    </row>
    <row r="238" spans="2:13" ht="12.75">
      <c r="B238" s="10"/>
      <c r="H238" s="6">
        <f aca="true" t="shared" si="15" ref="H238:H244">H237-B238</f>
        <v>0</v>
      </c>
      <c r="I238" s="25">
        <f t="shared" si="10"/>
        <v>0</v>
      </c>
      <c r="M238" s="2">
        <v>510</v>
      </c>
    </row>
    <row r="239" spans="2:13" ht="12.75">
      <c r="B239" s="10"/>
      <c r="H239" s="6">
        <f t="shared" si="15"/>
        <v>0</v>
      </c>
      <c r="I239" s="25">
        <f t="shared" si="10"/>
        <v>0</v>
      </c>
      <c r="M239" s="2">
        <v>510</v>
      </c>
    </row>
    <row r="240" spans="2:13" ht="12.75">
      <c r="B240" s="10">
        <v>2000</v>
      </c>
      <c r="C240" s="80" t="s">
        <v>31</v>
      </c>
      <c r="D240" s="80" t="s">
        <v>11</v>
      </c>
      <c r="E240" s="80" t="s">
        <v>246</v>
      </c>
      <c r="F240" s="105" t="s">
        <v>310</v>
      </c>
      <c r="G240" s="105" t="s">
        <v>285</v>
      </c>
      <c r="H240" s="6">
        <f t="shared" si="15"/>
        <v>-2000</v>
      </c>
      <c r="I240" s="25">
        <f t="shared" si="10"/>
        <v>3.9215686274509802</v>
      </c>
      <c r="K240" s="85" t="s">
        <v>265</v>
      </c>
      <c r="M240" s="2">
        <v>510</v>
      </c>
    </row>
    <row r="241" spans="2:13" ht="12.75">
      <c r="B241" s="10">
        <v>2000</v>
      </c>
      <c r="C241" s="80" t="s">
        <v>31</v>
      </c>
      <c r="D241" s="80" t="s">
        <v>11</v>
      </c>
      <c r="E241" s="80" t="s">
        <v>246</v>
      </c>
      <c r="F241" s="105" t="s">
        <v>310</v>
      </c>
      <c r="G241" s="105" t="s">
        <v>287</v>
      </c>
      <c r="H241" s="6">
        <f t="shared" si="15"/>
        <v>-4000</v>
      </c>
      <c r="I241" s="25">
        <f t="shared" si="10"/>
        <v>3.9215686274509802</v>
      </c>
      <c r="K241" s="85" t="s">
        <v>265</v>
      </c>
      <c r="M241" s="2">
        <v>510</v>
      </c>
    </row>
    <row r="242" spans="2:13" ht="12.75">
      <c r="B242" s="10">
        <v>2000</v>
      </c>
      <c r="C242" s="80" t="s">
        <v>31</v>
      </c>
      <c r="D242" s="80" t="s">
        <v>11</v>
      </c>
      <c r="E242" s="80" t="s">
        <v>246</v>
      </c>
      <c r="F242" s="105" t="s">
        <v>310</v>
      </c>
      <c r="G242" s="105" t="s">
        <v>289</v>
      </c>
      <c r="H242" s="6">
        <f t="shared" si="15"/>
        <v>-6000</v>
      </c>
      <c r="I242" s="25">
        <f t="shared" si="10"/>
        <v>3.9215686274509802</v>
      </c>
      <c r="K242" s="85" t="s">
        <v>265</v>
      </c>
      <c r="M242" s="2">
        <v>510</v>
      </c>
    </row>
    <row r="243" spans="2:13" ht="12.75">
      <c r="B243" s="10">
        <v>2000</v>
      </c>
      <c r="C243" s="80" t="s">
        <v>31</v>
      </c>
      <c r="D243" s="80" t="s">
        <v>11</v>
      </c>
      <c r="E243" s="80" t="s">
        <v>246</v>
      </c>
      <c r="F243" s="105" t="s">
        <v>310</v>
      </c>
      <c r="G243" s="105" t="s">
        <v>304</v>
      </c>
      <c r="H243" s="6">
        <f t="shared" si="15"/>
        <v>-8000</v>
      </c>
      <c r="I243" s="25">
        <f t="shared" si="10"/>
        <v>3.9215686274509802</v>
      </c>
      <c r="K243" s="85" t="s">
        <v>265</v>
      </c>
      <c r="M243" s="2">
        <v>510</v>
      </c>
    </row>
    <row r="244" spans="2:13" ht="12.75">
      <c r="B244" s="10">
        <v>2000</v>
      </c>
      <c r="C244" s="80" t="s">
        <v>31</v>
      </c>
      <c r="D244" s="80" t="s">
        <v>11</v>
      </c>
      <c r="E244" s="80" t="s">
        <v>246</v>
      </c>
      <c r="F244" s="105" t="s">
        <v>310</v>
      </c>
      <c r="G244" s="105" t="s">
        <v>318</v>
      </c>
      <c r="H244" s="6">
        <f t="shared" si="15"/>
        <v>-10000</v>
      </c>
      <c r="I244" s="25">
        <f t="shared" si="10"/>
        <v>3.9215686274509802</v>
      </c>
      <c r="K244" s="85" t="s">
        <v>265</v>
      </c>
      <c r="M244" s="2">
        <v>510</v>
      </c>
    </row>
    <row r="245" spans="1:13" s="104" customFormat="1" ht="12.75">
      <c r="A245" s="100"/>
      <c r="B245" s="341">
        <f>SUM(B240:B244)</f>
        <v>10000</v>
      </c>
      <c r="C245" s="106" t="s">
        <v>31</v>
      </c>
      <c r="D245" s="100"/>
      <c r="E245" s="100"/>
      <c r="F245" s="102"/>
      <c r="G245" s="102"/>
      <c r="H245" s="398">
        <v>0</v>
      </c>
      <c r="I245" s="103">
        <f t="shared" si="10"/>
        <v>19.607843137254903</v>
      </c>
      <c r="M245" s="2">
        <v>510</v>
      </c>
    </row>
    <row r="246" spans="2:13" ht="12.75">
      <c r="B246" s="10"/>
      <c r="H246" s="6">
        <f aca="true" t="shared" si="16" ref="H246:H251">H245-B246</f>
        <v>0</v>
      </c>
      <c r="I246" s="25">
        <f t="shared" si="10"/>
        <v>0</v>
      </c>
      <c r="M246" s="2">
        <v>510</v>
      </c>
    </row>
    <row r="247" spans="2:13" ht="12.75">
      <c r="B247" s="10"/>
      <c r="H247" s="6">
        <f t="shared" si="16"/>
        <v>0</v>
      </c>
      <c r="I247" s="25">
        <f t="shared" si="10"/>
        <v>0</v>
      </c>
      <c r="M247" s="2">
        <v>510</v>
      </c>
    </row>
    <row r="248" spans="1:13" ht="12.75">
      <c r="A248" s="15"/>
      <c r="B248" s="10">
        <v>500</v>
      </c>
      <c r="C248" s="80" t="s">
        <v>252</v>
      </c>
      <c r="D248" s="80" t="s">
        <v>11</v>
      </c>
      <c r="E248" s="80" t="s">
        <v>32</v>
      </c>
      <c r="F248" s="105" t="s">
        <v>310</v>
      </c>
      <c r="G248" s="105" t="s">
        <v>285</v>
      </c>
      <c r="H248" s="6">
        <f t="shared" si="16"/>
        <v>-500</v>
      </c>
      <c r="I248" s="25">
        <f t="shared" si="10"/>
        <v>0.9803921568627451</v>
      </c>
      <c r="K248" s="85" t="s">
        <v>265</v>
      </c>
      <c r="M248" s="2">
        <v>510</v>
      </c>
    </row>
    <row r="249" spans="2:13" ht="12.75">
      <c r="B249" s="10">
        <v>1000</v>
      </c>
      <c r="C249" s="80" t="s">
        <v>252</v>
      </c>
      <c r="D249" s="80" t="s">
        <v>11</v>
      </c>
      <c r="E249" s="80" t="s">
        <v>32</v>
      </c>
      <c r="F249" s="105" t="s">
        <v>310</v>
      </c>
      <c r="G249" s="105" t="s">
        <v>289</v>
      </c>
      <c r="H249" s="6">
        <f t="shared" si="16"/>
        <v>-1500</v>
      </c>
      <c r="I249" s="25">
        <f t="shared" si="10"/>
        <v>1.9607843137254901</v>
      </c>
      <c r="K249" s="85" t="s">
        <v>265</v>
      </c>
      <c r="M249" s="2">
        <v>510</v>
      </c>
    </row>
    <row r="250" spans="2:13" ht="12.75">
      <c r="B250" s="10">
        <v>1000</v>
      </c>
      <c r="C250" s="80" t="s">
        <v>252</v>
      </c>
      <c r="D250" s="80" t="s">
        <v>11</v>
      </c>
      <c r="E250" s="80" t="s">
        <v>32</v>
      </c>
      <c r="F250" s="105" t="s">
        <v>310</v>
      </c>
      <c r="G250" s="105" t="s">
        <v>304</v>
      </c>
      <c r="H250" s="6">
        <f t="shared" si="16"/>
        <v>-2500</v>
      </c>
      <c r="I250" s="25">
        <f t="shared" si="10"/>
        <v>1.9607843137254901</v>
      </c>
      <c r="K250" s="85" t="s">
        <v>265</v>
      </c>
      <c r="M250" s="2">
        <v>510</v>
      </c>
    </row>
    <row r="251" spans="2:13" ht="12.75">
      <c r="B251" s="10">
        <v>500</v>
      </c>
      <c r="C251" s="80" t="s">
        <v>252</v>
      </c>
      <c r="D251" s="80" t="s">
        <v>11</v>
      </c>
      <c r="E251" s="80" t="s">
        <v>32</v>
      </c>
      <c r="F251" s="105" t="s">
        <v>310</v>
      </c>
      <c r="G251" s="105" t="s">
        <v>318</v>
      </c>
      <c r="H251" s="6">
        <f t="shared" si="16"/>
        <v>-3000</v>
      </c>
      <c r="I251" s="25">
        <f t="shared" si="10"/>
        <v>0.9803921568627451</v>
      </c>
      <c r="K251" s="85" t="s">
        <v>265</v>
      </c>
      <c r="M251" s="2">
        <v>510</v>
      </c>
    </row>
    <row r="252" spans="1:13" s="104" customFormat="1" ht="12.75">
      <c r="A252" s="100"/>
      <c r="B252" s="341">
        <f>SUM(B248:B251)</f>
        <v>3000</v>
      </c>
      <c r="C252" s="404"/>
      <c r="D252" s="100"/>
      <c r="E252" s="106" t="s">
        <v>32</v>
      </c>
      <c r="F252" s="102"/>
      <c r="G252" s="102"/>
      <c r="H252" s="398">
        <v>0</v>
      </c>
      <c r="I252" s="103">
        <f t="shared" si="10"/>
        <v>5.882352941176471</v>
      </c>
      <c r="M252" s="2">
        <v>510</v>
      </c>
    </row>
    <row r="253" spans="2:13" ht="12.75">
      <c r="B253" s="10"/>
      <c r="H253" s="6">
        <f>H252-B253</f>
        <v>0</v>
      </c>
      <c r="I253" s="25">
        <f t="shared" si="10"/>
        <v>0</v>
      </c>
      <c r="M253" s="2">
        <v>510</v>
      </c>
    </row>
    <row r="254" spans="2:13" ht="12.75">
      <c r="B254" s="10"/>
      <c r="H254" s="6">
        <f>H253-B254</f>
        <v>0</v>
      </c>
      <c r="I254" s="25">
        <f t="shared" si="10"/>
        <v>0</v>
      </c>
      <c r="M254" s="2">
        <v>510</v>
      </c>
    </row>
    <row r="255" spans="2:13" ht="12.75">
      <c r="B255" s="10"/>
      <c r="H255" s="6">
        <f>H254-B255</f>
        <v>0</v>
      </c>
      <c r="I255" s="25">
        <f t="shared" si="10"/>
        <v>0</v>
      </c>
      <c r="M255" s="2">
        <v>510</v>
      </c>
    </row>
    <row r="256" spans="2:13" ht="12.75">
      <c r="B256" s="10"/>
      <c r="H256" s="6">
        <f>H255-B256</f>
        <v>0</v>
      </c>
      <c r="I256" s="25">
        <f aca="true" t="shared" si="17" ref="I256:I319">+B256/M256</f>
        <v>0</v>
      </c>
      <c r="M256" s="2">
        <v>510</v>
      </c>
    </row>
    <row r="257" spans="1:13" s="96" customFormat="1" ht="12.75">
      <c r="A257" s="92"/>
      <c r="B257" s="340">
        <f>+B262+B267+B273+B278+B284+B289</f>
        <v>46200</v>
      </c>
      <c r="C257" s="92" t="s">
        <v>53</v>
      </c>
      <c r="D257" s="92" t="s">
        <v>54</v>
      </c>
      <c r="E257" s="92" t="s">
        <v>25</v>
      </c>
      <c r="F257" s="94" t="s">
        <v>26</v>
      </c>
      <c r="G257" s="109" t="s">
        <v>55</v>
      </c>
      <c r="H257" s="93"/>
      <c r="I257" s="95">
        <f t="shared" si="17"/>
        <v>90.58823529411765</v>
      </c>
      <c r="M257" s="2">
        <v>510</v>
      </c>
    </row>
    <row r="258" spans="2:13" ht="12.75">
      <c r="B258" s="10"/>
      <c r="H258" s="6">
        <f>H257-B258</f>
        <v>0</v>
      </c>
      <c r="I258" s="25">
        <f t="shared" si="17"/>
        <v>0</v>
      </c>
      <c r="M258" s="2">
        <v>510</v>
      </c>
    </row>
    <row r="259" spans="2:13" ht="12.75">
      <c r="B259" s="10">
        <v>5000</v>
      </c>
      <c r="C259" s="1" t="s">
        <v>27</v>
      </c>
      <c r="D259" s="1" t="s">
        <v>237</v>
      </c>
      <c r="E259" s="1" t="s">
        <v>238</v>
      </c>
      <c r="F259" s="70" t="s">
        <v>322</v>
      </c>
      <c r="G259" s="30" t="s">
        <v>287</v>
      </c>
      <c r="H259" s="6">
        <f>H258-B259</f>
        <v>-5000</v>
      </c>
      <c r="I259" s="25">
        <f t="shared" si="17"/>
        <v>9.803921568627452</v>
      </c>
      <c r="K259" t="s">
        <v>27</v>
      </c>
      <c r="L259">
        <v>7</v>
      </c>
      <c r="M259" s="2">
        <v>510</v>
      </c>
    </row>
    <row r="260" spans="2:13" ht="12.75">
      <c r="B260" s="338">
        <v>5000</v>
      </c>
      <c r="C260" s="1" t="s">
        <v>27</v>
      </c>
      <c r="D260" s="1" t="s">
        <v>237</v>
      </c>
      <c r="E260" s="1" t="s">
        <v>238</v>
      </c>
      <c r="F260" s="70" t="s">
        <v>323</v>
      </c>
      <c r="G260" s="30" t="s">
        <v>289</v>
      </c>
      <c r="H260" s="6">
        <f>H259-B260</f>
        <v>-10000</v>
      </c>
      <c r="I260" s="25">
        <f t="shared" si="17"/>
        <v>9.803921568627452</v>
      </c>
      <c r="K260" t="s">
        <v>27</v>
      </c>
      <c r="L260">
        <v>7</v>
      </c>
      <c r="M260" s="2">
        <v>510</v>
      </c>
    </row>
    <row r="261" spans="2:13" ht="12.75">
      <c r="B261" s="10">
        <v>5000</v>
      </c>
      <c r="C261" s="1" t="s">
        <v>27</v>
      </c>
      <c r="D261" s="1" t="s">
        <v>237</v>
      </c>
      <c r="E261" s="1" t="s">
        <v>238</v>
      </c>
      <c r="F261" s="70" t="s">
        <v>324</v>
      </c>
      <c r="G261" s="30" t="s">
        <v>304</v>
      </c>
      <c r="H261" s="6">
        <f>H260-B261</f>
        <v>-15000</v>
      </c>
      <c r="I261" s="25">
        <f t="shared" si="17"/>
        <v>9.803921568627452</v>
      </c>
      <c r="K261" t="s">
        <v>27</v>
      </c>
      <c r="L261">
        <v>7</v>
      </c>
      <c r="M261" s="2">
        <v>510</v>
      </c>
    </row>
    <row r="262" spans="1:13" s="99" customFormat="1" ht="12.75">
      <c r="A262" s="14"/>
      <c r="B262" s="337">
        <f>SUM(B259:B261)</f>
        <v>15000</v>
      </c>
      <c r="C262" s="14" t="s">
        <v>27</v>
      </c>
      <c r="D262" s="14"/>
      <c r="E262" s="14"/>
      <c r="F262" s="21"/>
      <c r="G262" s="21"/>
      <c r="H262" s="97">
        <v>0</v>
      </c>
      <c r="I262" s="98">
        <f t="shared" si="17"/>
        <v>29.41176470588235</v>
      </c>
      <c r="M262" s="2">
        <v>510</v>
      </c>
    </row>
    <row r="263" spans="2:13" ht="12.75">
      <c r="B263" s="10"/>
      <c r="H263" s="6">
        <f>H262-B263</f>
        <v>0</v>
      </c>
      <c r="I263" s="25">
        <f t="shared" si="17"/>
        <v>0</v>
      </c>
      <c r="M263" s="2">
        <v>510</v>
      </c>
    </row>
    <row r="264" spans="2:13" ht="12.75">
      <c r="B264" s="10"/>
      <c r="H264" s="6">
        <f>H263-B264</f>
        <v>0</v>
      </c>
      <c r="I264" s="25">
        <f t="shared" si="17"/>
        <v>0</v>
      </c>
      <c r="M264" s="2">
        <v>510</v>
      </c>
    </row>
    <row r="265" spans="2:13" ht="12.75">
      <c r="B265" s="10">
        <v>3000</v>
      </c>
      <c r="C265" s="80" t="s">
        <v>245</v>
      </c>
      <c r="D265" s="36" t="s">
        <v>11</v>
      </c>
      <c r="E265" s="80" t="s">
        <v>246</v>
      </c>
      <c r="F265" s="105" t="s">
        <v>325</v>
      </c>
      <c r="G265" s="105" t="s">
        <v>287</v>
      </c>
      <c r="H265" s="6">
        <f>H264-B265</f>
        <v>-3000</v>
      </c>
      <c r="I265" s="25">
        <f t="shared" si="17"/>
        <v>5.882352941176471</v>
      </c>
      <c r="K265" s="85" t="s">
        <v>238</v>
      </c>
      <c r="L265">
        <v>7</v>
      </c>
      <c r="M265" s="2">
        <v>510</v>
      </c>
    </row>
    <row r="266" spans="2:13" ht="12.75">
      <c r="B266" s="10">
        <v>3000</v>
      </c>
      <c r="C266" s="80" t="s">
        <v>248</v>
      </c>
      <c r="D266" s="36" t="s">
        <v>11</v>
      </c>
      <c r="E266" s="80" t="s">
        <v>246</v>
      </c>
      <c r="F266" s="105" t="s">
        <v>326</v>
      </c>
      <c r="G266" s="105" t="s">
        <v>304</v>
      </c>
      <c r="H266" s="6">
        <f>H265-B266</f>
        <v>-6000</v>
      </c>
      <c r="I266" s="25">
        <f t="shared" si="17"/>
        <v>5.882352941176471</v>
      </c>
      <c r="K266" s="85" t="s">
        <v>238</v>
      </c>
      <c r="L266">
        <v>7</v>
      </c>
      <c r="M266" s="2">
        <v>510</v>
      </c>
    </row>
    <row r="267" spans="1:13" s="104" customFormat="1" ht="12.75">
      <c r="A267" s="100"/>
      <c r="B267" s="341">
        <f>SUM(B265:B266)</f>
        <v>6000</v>
      </c>
      <c r="C267" s="100" t="s">
        <v>130</v>
      </c>
      <c r="D267" s="100"/>
      <c r="E267" s="106"/>
      <c r="F267" s="102"/>
      <c r="G267" s="102"/>
      <c r="H267" s="398">
        <v>0</v>
      </c>
      <c r="I267" s="103">
        <f t="shared" si="17"/>
        <v>11.764705882352942</v>
      </c>
      <c r="M267" s="2">
        <v>510</v>
      </c>
    </row>
    <row r="268" spans="2:13" ht="12.75">
      <c r="B268" s="10"/>
      <c r="D268" s="15"/>
      <c r="H268" s="6">
        <f>H267-B268</f>
        <v>0</v>
      </c>
      <c r="I268" s="25">
        <f t="shared" si="17"/>
        <v>0</v>
      </c>
      <c r="M268" s="2">
        <v>510</v>
      </c>
    </row>
    <row r="269" spans="2:13" ht="12.75">
      <c r="B269" s="10"/>
      <c r="D269" s="15"/>
      <c r="H269" s="6">
        <f>H268-B269</f>
        <v>0</v>
      </c>
      <c r="I269" s="25">
        <f t="shared" si="17"/>
        <v>0</v>
      </c>
      <c r="M269" s="2">
        <v>510</v>
      </c>
    </row>
    <row r="270" spans="2:13" ht="12.75">
      <c r="B270" s="10">
        <v>1700</v>
      </c>
      <c r="C270" s="80" t="s">
        <v>28</v>
      </c>
      <c r="D270" s="36" t="s">
        <v>11</v>
      </c>
      <c r="E270" s="80" t="s">
        <v>29</v>
      </c>
      <c r="F270" s="105" t="s">
        <v>327</v>
      </c>
      <c r="G270" s="105" t="s">
        <v>287</v>
      </c>
      <c r="H270" s="6">
        <f>H269-B270</f>
        <v>-1700</v>
      </c>
      <c r="I270" s="25">
        <f t="shared" si="17"/>
        <v>3.3333333333333335</v>
      </c>
      <c r="K270" s="85" t="s">
        <v>238</v>
      </c>
      <c r="L270">
        <v>7</v>
      </c>
      <c r="M270" s="2">
        <v>510</v>
      </c>
    </row>
    <row r="271" spans="2:13" ht="12.75">
      <c r="B271" s="10">
        <v>1900</v>
      </c>
      <c r="C271" s="80" t="s">
        <v>28</v>
      </c>
      <c r="D271" s="36" t="s">
        <v>11</v>
      </c>
      <c r="E271" s="80" t="s">
        <v>29</v>
      </c>
      <c r="F271" s="105" t="s">
        <v>327</v>
      </c>
      <c r="G271" s="105" t="s">
        <v>289</v>
      </c>
      <c r="H271" s="6">
        <f>H270-B271</f>
        <v>-3600</v>
      </c>
      <c r="I271" s="25">
        <f t="shared" si="17"/>
        <v>3.7254901960784315</v>
      </c>
      <c r="K271" s="85" t="s">
        <v>238</v>
      </c>
      <c r="L271">
        <v>7</v>
      </c>
      <c r="M271" s="2">
        <v>510</v>
      </c>
    </row>
    <row r="272" spans="2:13" ht="12.75">
      <c r="B272" s="10">
        <v>1600</v>
      </c>
      <c r="C272" s="80" t="s">
        <v>28</v>
      </c>
      <c r="D272" s="36" t="s">
        <v>11</v>
      </c>
      <c r="E272" s="80" t="s">
        <v>29</v>
      </c>
      <c r="F272" s="105" t="s">
        <v>327</v>
      </c>
      <c r="G272" s="105" t="s">
        <v>304</v>
      </c>
      <c r="H272" s="6">
        <f>H271-B272</f>
        <v>-5200</v>
      </c>
      <c r="I272" s="25">
        <f t="shared" si="17"/>
        <v>3.1372549019607843</v>
      </c>
      <c r="K272" s="85" t="s">
        <v>238</v>
      </c>
      <c r="L272">
        <v>7</v>
      </c>
      <c r="M272" s="2">
        <v>510</v>
      </c>
    </row>
    <row r="273" spans="1:13" s="104" customFormat="1" ht="12.75">
      <c r="A273" s="100"/>
      <c r="B273" s="341">
        <f>SUM(B270:B272)</f>
        <v>5200</v>
      </c>
      <c r="C273" s="100"/>
      <c r="D273" s="100"/>
      <c r="E273" s="106" t="s">
        <v>29</v>
      </c>
      <c r="F273" s="102"/>
      <c r="G273" s="102"/>
      <c r="H273" s="398">
        <v>0</v>
      </c>
      <c r="I273" s="103">
        <f t="shared" si="17"/>
        <v>10.196078431372548</v>
      </c>
      <c r="M273" s="2">
        <v>510</v>
      </c>
    </row>
    <row r="274" spans="2:13" ht="12.75">
      <c r="B274" s="10"/>
      <c r="D274" s="15"/>
      <c r="H274" s="6">
        <f>H273-B274</f>
        <v>0</v>
      </c>
      <c r="I274" s="25">
        <f t="shared" si="17"/>
        <v>0</v>
      </c>
      <c r="M274" s="2">
        <v>510</v>
      </c>
    </row>
    <row r="275" spans="2:13" ht="12.75">
      <c r="B275" s="10"/>
      <c r="D275" s="15"/>
      <c r="H275" s="6">
        <f>H274-B275</f>
        <v>0</v>
      </c>
      <c r="I275" s="25">
        <f t="shared" si="17"/>
        <v>0</v>
      </c>
      <c r="M275" s="2">
        <v>510</v>
      </c>
    </row>
    <row r="276" spans="2:13" ht="12.75">
      <c r="B276" s="10">
        <v>6000</v>
      </c>
      <c r="C276" s="80" t="s">
        <v>30</v>
      </c>
      <c r="D276" s="36" t="s">
        <v>11</v>
      </c>
      <c r="E276" s="80" t="s">
        <v>246</v>
      </c>
      <c r="F276" s="105" t="s">
        <v>328</v>
      </c>
      <c r="G276" s="105" t="s">
        <v>287</v>
      </c>
      <c r="H276" s="6">
        <f>H275-B276</f>
        <v>-6000</v>
      </c>
      <c r="I276" s="25">
        <f t="shared" si="17"/>
        <v>11.764705882352942</v>
      </c>
      <c r="K276" s="85" t="s">
        <v>238</v>
      </c>
      <c r="L276">
        <v>7</v>
      </c>
      <c r="M276" s="2">
        <v>510</v>
      </c>
    </row>
    <row r="277" spans="2:13" ht="12.75">
      <c r="B277" s="10">
        <v>6000</v>
      </c>
      <c r="C277" s="80" t="s">
        <v>30</v>
      </c>
      <c r="D277" s="36" t="s">
        <v>11</v>
      </c>
      <c r="E277" s="80" t="s">
        <v>246</v>
      </c>
      <c r="F277" s="105" t="s">
        <v>328</v>
      </c>
      <c r="G277" s="105" t="s">
        <v>289</v>
      </c>
      <c r="H277" s="6">
        <f>H276-B277</f>
        <v>-12000</v>
      </c>
      <c r="I277" s="25">
        <f t="shared" si="17"/>
        <v>11.764705882352942</v>
      </c>
      <c r="K277" s="85" t="s">
        <v>238</v>
      </c>
      <c r="L277">
        <v>7</v>
      </c>
      <c r="M277" s="2">
        <v>510</v>
      </c>
    </row>
    <row r="278" spans="1:13" s="104" customFormat="1" ht="12.75">
      <c r="A278" s="100"/>
      <c r="B278" s="341">
        <f>SUM(B276:B277)</f>
        <v>12000</v>
      </c>
      <c r="C278" s="100" t="s">
        <v>30</v>
      </c>
      <c r="D278" s="100"/>
      <c r="E278" s="106"/>
      <c r="F278" s="102"/>
      <c r="G278" s="102"/>
      <c r="H278" s="398">
        <v>0</v>
      </c>
      <c r="I278" s="103">
        <f t="shared" si="17"/>
        <v>23.529411764705884</v>
      </c>
      <c r="M278" s="2">
        <v>510</v>
      </c>
    </row>
    <row r="279" spans="2:13" ht="12.75">
      <c r="B279" s="10"/>
      <c r="D279" s="15"/>
      <c r="H279" s="6">
        <f>H278-B279</f>
        <v>0</v>
      </c>
      <c r="I279" s="25">
        <f t="shared" si="17"/>
        <v>0</v>
      </c>
      <c r="M279" s="2">
        <v>510</v>
      </c>
    </row>
    <row r="280" spans="2:13" ht="12.75">
      <c r="B280" s="10"/>
      <c r="D280" s="15"/>
      <c r="H280" s="6">
        <f>H279-B280</f>
        <v>0</v>
      </c>
      <c r="I280" s="25">
        <f t="shared" si="17"/>
        <v>0</v>
      </c>
      <c r="M280" s="2">
        <v>510</v>
      </c>
    </row>
    <row r="281" spans="2:13" ht="12.75">
      <c r="B281" s="10">
        <v>2000</v>
      </c>
      <c r="C281" s="80" t="s">
        <v>31</v>
      </c>
      <c r="D281" s="36" t="s">
        <v>11</v>
      </c>
      <c r="E281" s="80" t="s">
        <v>246</v>
      </c>
      <c r="F281" s="105" t="s">
        <v>327</v>
      </c>
      <c r="G281" s="105" t="s">
        <v>287</v>
      </c>
      <c r="H281" s="6">
        <f>H280-B281</f>
        <v>-2000</v>
      </c>
      <c r="I281" s="25">
        <f t="shared" si="17"/>
        <v>3.9215686274509802</v>
      </c>
      <c r="K281" s="85" t="s">
        <v>238</v>
      </c>
      <c r="L281">
        <v>7</v>
      </c>
      <c r="M281" s="2">
        <v>510</v>
      </c>
    </row>
    <row r="282" spans="1:13" s="110" customFormat="1" ht="12.75">
      <c r="A282" s="36"/>
      <c r="B282" s="206">
        <v>2000</v>
      </c>
      <c r="C282" s="36" t="s">
        <v>31</v>
      </c>
      <c r="D282" s="36" t="s">
        <v>11</v>
      </c>
      <c r="E282" s="36" t="s">
        <v>246</v>
      </c>
      <c r="F282" s="34" t="s">
        <v>327</v>
      </c>
      <c r="G282" s="34" t="s">
        <v>289</v>
      </c>
      <c r="H282" s="40">
        <f>H281-B282</f>
        <v>-4000</v>
      </c>
      <c r="I282" s="83">
        <f t="shared" si="17"/>
        <v>3.9215686274509802</v>
      </c>
      <c r="K282" s="110" t="s">
        <v>238</v>
      </c>
      <c r="L282" s="110">
        <v>7</v>
      </c>
      <c r="M282" s="2">
        <v>510</v>
      </c>
    </row>
    <row r="283" spans="2:13" ht="12.75">
      <c r="B283" s="10">
        <v>2000</v>
      </c>
      <c r="C283" s="80" t="s">
        <v>31</v>
      </c>
      <c r="D283" s="36" t="s">
        <v>11</v>
      </c>
      <c r="E283" s="80" t="s">
        <v>246</v>
      </c>
      <c r="F283" s="105" t="s">
        <v>327</v>
      </c>
      <c r="G283" s="105" t="s">
        <v>304</v>
      </c>
      <c r="H283" s="6">
        <f>H282-B283</f>
        <v>-6000</v>
      </c>
      <c r="I283" s="25">
        <f t="shared" si="17"/>
        <v>3.9215686274509802</v>
      </c>
      <c r="K283" s="85" t="s">
        <v>238</v>
      </c>
      <c r="L283">
        <v>7</v>
      </c>
      <c r="M283" s="2">
        <v>510</v>
      </c>
    </row>
    <row r="284" spans="1:13" s="104" customFormat="1" ht="12.75">
      <c r="A284" s="100"/>
      <c r="B284" s="341">
        <f>SUM(B281:B283)</f>
        <v>6000</v>
      </c>
      <c r="C284" s="100" t="s">
        <v>31</v>
      </c>
      <c r="D284" s="100"/>
      <c r="E284" s="106"/>
      <c r="F284" s="102"/>
      <c r="G284" s="102"/>
      <c r="H284" s="398">
        <v>0</v>
      </c>
      <c r="I284" s="103">
        <f t="shared" si="17"/>
        <v>11.764705882352942</v>
      </c>
      <c r="M284" s="2">
        <v>510</v>
      </c>
    </row>
    <row r="285" spans="2:13" ht="12.75">
      <c r="B285" s="10"/>
      <c r="D285" s="15"/>
      <c r="H285" s="6">
        <f>H284-B285</f>
        <v>0</v>
      </c>
      <c r="I285" s="25">
        <f t="shared" si="17"/>
        <v>0</v>
      </c>
      <c r="M285" s="2">
        <v>510</v>
      </c>
    </row>
    <row r="286" spans="2:13" ht="12.75">
      <c r="B286" s="10"/>
      <c r="D286" s="15"/>
      <c r="H286" s="6">
        <f>H285-B286</f>
        <v>0</v>
      </c>
      <c r="I286" s="25">
        <f t="shared" si="17"/>
        <v>0</v>
      </c>
      <c r="M286" s="2">
        <v>510</v>
      </c>
    </row>
    <row r="287" spans="2:13" ht="12.75">
      <c r="B287" s="10">
        <v>1000</v>
      </c>
      <c r="C287" s="80" t="s">
        <v>252</v>
      </c>
      <c r="D287" s="36" t="s">
        <v>11</v>
      </c>
      <c r="E287" s="80" t="s">
        <v>32</v>
      </c>
      <c r="F287" s="105" t="s">
        <v>327</v>
      </c>
      <c r="G287" s="105" t="s">
        <v>287</v>
      </c>
      <c r="H287" s="6">
        <f>H286-B287</f>
        <v>-1000</v>
      </c>
      <c r="I287" s="25">
        <f t="shared" si="17"/>
        <v>1.9607843137254901</v>
      </c>
      <c r="K287" s="85" t="s">
        <v>238</v>
      </c>
      <c r="L287">
        <v>7</v>
      </c>
      <c r="M287" s="2">
        <v>510</v>
      </c>
    </row>
    <row r="288" spans="2:13" ht="12.75">
      <c r="B288" s="10">
        <v>1000</v>
      </c>
      <c r="C288" s="80" t="s">
        <v>252</v>
      </c>
      <c r="D288" s="36" t="s">
        <v>11</v>
      </c>
      <c r="E288" s="80" t="s">
        <v>32</v>
      </c>
      <c r="F288" s="105" t="s">
        <v>327</v>
      </c>
      <c r="G288" s="105" t="s">
        <v>289</v>
      </c>
      <c r="H288" s="6">
        <f>H287-B288</f>
        <v>-2000</v>
      </c>
      <c r="I288" s="25">
        <f t="shared" si="17"/>
        <v>1.9607843137254901</v>
      </c>
      <c r="K288" s="85" t="s">
        <v>238</v>
      </c>
      <c r="L288">
        <v>7</v>
      </c>
      <c r="M288" s="2">
        <v>510</v>
      </c>
    </row>
    <row r="289" spans="1:13" s="104" customFormat="1" ht="12.75">
      <c r="A289" s="100"/>
      <c r="B289" s="341">
        <f>SUM(B287:B288)</f>
        <v>2000</v>
      </c>
      <c r="C289" s="100"/>
      <c r="D289" s="100"/>
      <c r="E289" s="106" t="s">
        <v>32</v>
      </c>
      <c r="F289" s="102"/>
      <c r="G289" s="102"/>
      <c r="H289" s="398">
        <v>0</v>
      </c>
      <c r="I289" s="103">
        <f t="shared" si="17"/>
        <v>3.9215686274509802</v>
      </c>
      <c r="M289" s="2">
        <v>510</v>
      </c>
    </row>
    <row r="290" spans="2:13" ht="12.75">
      <c r="B290" s="10"/>
      <c r="D290" s="15"/>
      <c r="H290" s="6">
        <f aca="true" t="shared" si="18" ref="H290:H299">H289-B290</f>
        <v>0</v>
      </c>
      <c r="I290" s="25">
        <f t="shared" si="17"/>
        <v>0</v>
      </c>
      <c r="M290" s="2">
        <v>510</v>
      </c>
    </row>
    <row r="291" spans="2:13" ht="12.75">
      <c r="B291" s="10"/>
      <c r="H291" s="6">
        <f t="shared" si="18"/>
        <v>0</v>
      </c>
      <c r="I291" s="25">
        <f t="shared" si="17"/>
        <v>0</v>
      </c>
      <c r="M291" s="2">
        <v>510</v>
      </c>
    </row>
    <row r="292" spans="2:13" ht="12.75">
      <c r="B292" s="10"/>
      <c r="H292" s="6">
        <f t="shared" si="18"/>
        <v>0</v>
      </c>
      <c r="I292" s="25">
        <f t="shared" si="17"/>
        <v>0</v>
      </c>
      <c r="M292" s="2">
        <v>510</v>
      </c>
    </row>
    <row r="293" spans="2:13" ht="12.75">
      <c r="B293" s="10"/>
      <c r="H293" s="6">
        <f t="shared" si="18"/>
        <v>0</v>
      </c>
      <c r="I293" s="25">
        <f t="shared" si="17"/>
        <v>0</v>
      </c>
      <c r="M293" s="2">
        <v>510</v>
      </c>
    </row>
    <row r="294" spans="1:13" s="111" customFormat="1" ht="12.75">
      <c r="A294" s="87"/>
      <c r="B294" s="335">
        <f>+B300+B311+B317+B322+B328+B334</f>
        <v>49000</v>
      </c>
      <c r="C294" s="87" t="s">
        <v>56</v>
      </c>
      <c r="D294" s="87" t="s">
        <v>184</v>
      </c>
      <c r="E294" s="87" t="s">
        <v>57</v>
      </c>
      <c r="F294" s="89" t="s">
        <v>58</v>
      </c>
      <c r="G294" s="89" t="s">
        <v>59</v>
      </c>
      <c r="H294" s="97">
        <f t="shared" si="18"/>
        <v>-49000</v>
      </c>
      <c r="I294" s="98">
        <f t="shared" si="17"/>
        <v>96.07843137254902</v>
      </c>
      <c r="J294" s="91"/>
      <c r="K294" s="91"/>
      <c r="L294" s="91"/>
      <c r="M294" s="2">
        <v>510</v>
      </c>
    </row>
    <row r="295" spans="2:13" ht="12.75">
      <c r="B295" s="10"/>
      <c r="H295" s="6">
        <f t="shared" si="18"/>
        <v>-49000</v>
      </c>
      <c r="I295" s="25">
        <f t="shared" si="17"/>
        <v>0</v>
      </c>
      <c r="M295" s="2">
        <v>510</v>
      </c>
    </row>
    <row r="296" spans="2:13" ht="12.75">
      <c r="B296" s="10">
        <v>2500</v>
      </c>
      <c r="C296" s="1" t="s">
        <v>27</v>
      </c>
      <c r="D296" s="1" t="s">
        <v>237</v>
      </c>
      <c r="E296" s="1" t="s">
        <v>329</v>
      </c>
      <c r="F296" s="30" t="s">
        <v>330</v>
      </c>
      <c r="G296" s="30" t="s">
        <v>281</v>
      </c>
      <c r="H296" s="6">
        <f t="shared" si="18"/>
        <v>-51500</v>
      </c>
      <c r="I296" s="25">
        <f t="shared" si="17"/>
        <v>4.901960784313726</v>
      </c>
      <c r="K296" t="s">
        <v>27</v>
      </c>
      <c r="L296">
        <v>8</v>
      </c>
      <c r="M296" s="2">
        <v>510</v>
      </c>
    </row>
    <row r="297" spans="2:13" ht="12.75">
      <c r="B297" s="10">
        <v>2500</v>
      </c>
      <c r="C297" s="1" t="s">
        <v>27</v>
      </c>
      <c r="D297" s="1" t="s">
        <v>237</v>
      </c>
      <c r="E297" s="1" t="s">
        <v>329</v>
      </c>
      <c r="F297" s="30" t="s">
        <v>331</v>
      </c>
      <c r="G297" s="30" t="s">
        <v>287</v>
      </c>
      <c r="H297" s="6">
        <f t="shared" si="18"/>
        <v>-54000</v>
      </c>
      <c r="I297" s="25">
        <f t="shared" si="17"/>
        <v>4.901960784313726</v>
      </c>
      <c r="K297" t="s">
        <v>27</v>
      </c>
      <c r="L297">
        <v>8</v>
      </c>
      <c r="M297" s="2">
        <v>510</v>
      </c>
    </row>
    <row r="298" spans="2:13" ht="12.75">
      <c r="B298" s="10">
        <v>2500</v>
      </c>
      <c r="C298" s="1" t="s">
        <v>27</v>
      </c>
      <c r="D298" s="1" t="s">
        <v>237</v>
      </c>
      <c r="E298" s="1" t="s">
        <v>329</v>
      </c>
      <c r="F298" s="30" t="s">
        <v>332</v>
      </c>
      <c r="G298" s="30" t="s">
        <v>289</v>
      </c>
      <c r="H298" s="6">
        <f t="shared" si="18"/>
        <v>-56500</v>
      </c>
      <c r="I298" s="25">
        <f t="shared" si="17"/>
        <v>4.901960784313726</v>
      </c>
      <c r="K298" t="s">
        <v>27</v>
      </c>
      <c r="L298">
        <v>8</v>
      </c>
      <c r="M298" s="2">
        <v>510</v>
      </c>
    </row>
    <row r="299" spans="2:13" ht="12.75">
      <c r="B299" s="10">
        <v>2500</v>
      </c>
      <c r="C299" s="1" t="s">
        <v>27</v>
      </c>
      <c r="D299" s="1" t="s">
        <v>237</v>
      </c>
      <c r="E299" s="1" t="s">
        <v>329</v>
      </c>
      <c r="F299" s="70" t="s">
        <v>333</v>
      </c>
      <c r="G299" s="30" t="s">
        <v>304</v>
      </c>
      <c r="H299" s="6">
        <f t="shared" si="18"/>
        <v>-59000</v>
      </c>
      <c r="I299" s="25">
        <f t="shared" si="17"/>
        <v>4.901960784313726</v>
      </c>
      <c r="K299" t="s">
        <v>27</v>
      </c>
      <c r="L299">
        <v>8</v>
      </c>
      <c r="M299" s="2">
        <v>510</v>
      </c>
    </row>
    <row r="300" spans="1:13" s="99" customFormat="1" ht="12.75">
      <c r="A300" s="14"/>
      <c r="B300" s="337">
        <f>SUM(B296:B299)</f>
        <v>10000</v>
      </c>
      <c r="C300" s="14" t="s">
        <v>27</v>
      </c>
      <c r="D300" s="14"/>
      <c r="E300" s="14"/>
      <c r="F300" s="21"/>
      <c r="G300" s="21"/>
      <c r="H300" s="97">
        <v>0</v>
      </c>
      <c r="I300" s="98">
        <f t="shared" si="17"/>
        <v>19.607843137254903</v>
      </c>
      <c r="M300" s="2">
        <v>510</v>
      </c>
    </row>
    <row r="301" spans="2:13" ht="12.75">
      <c r="B301" s="10"/>
      <c r="H301" s="6">
        <f aca="true" t="shared" si="19" ref="H301:H308">H300-B301</f>
        <v>0</v>
      </c>
      <c r="I301" s="25">
        <f t="shared" si="17"/>
        <v>0</v>
      </c>
      <c r="M301" s="2">
        <v>510</v>
      </c>
    </row>
    <row r="302" spans="2:13" ht="12.75">
      <c r="B302" s="10"/>
      <c r="H302" s="6">
        <f t="shared" si="19"/>
        <v>0</v>
      </c>
      <c r="I302" s="25">
        <f t="shared" si="17"/>
        <v>0</v>
      </c>
      <c r="M302" s="2">
        <v>510</v>
      </c>
    </row>
    <row r="303" spans="2:13" ht="12.75">
      <c r="B303" s="10">
        <v>5000</v>
      </c>
      <c r="C303" s="1" t="s">
        <v>334</v>
      </c>
      <c r="D303" s="15" t="s">
        <v>11</v>
      </c>
      <c r="E303" s="1" t="s">
        <v>246</v>
      </c>
      <c r="F303" s="403" t="s">
        <v>335</v>
      </c>
      <c r="G303" s="403" t="s">
        <v>287</v>
      </c>
      <c r="H303" s="6">
        <f t="shared" si="19"/>
        <v>-5000</v>
      </c>
      <c r="I303" s="405">
        <f t="shared" si="17"/>
        <v>9.803921568627452</v>
      </c>
      <c r="K303" t="s">
        <v>329</v>
      </c>
      <c r="M303" s="2">
        <v>510</v>
      </c>
    </row>
    <row r="304" spans="2:13" ht="12.75">
      <c r="B304" s="10">
        <v>2000</v>
      </c>
      <c r="C304" s="1" t="s">
        <v>336</v>
      </c>
      <c r="D304" s="15" t="s">
        <v>11</v>
      </c>
      <c r="E304" s="1" t="s">
        <v>246</v>
      </c>
      <c r="F304" s="403" t="s">
        <v>337</v>
      </c>
      <c r="G304" s="30" t="s">
        <v>287</v>
      </c>
      <c r="H304" s="6">
        <f t="shared" si="19"/>
        <v>-7000</v>
      </c>
      <c r="I304" s="405">
        <f t="shared" si="17"/>
        <v>3.9215686274509802</v>
      </c>
      <c r="K304" t="s">
        <v>329</v>
      </c>
      <c r="M304" s="2">
        <v>510</v>
      </c>
    </row>
    <row r="305" spans="2:13" ht="12.75">
      <c r="B305" s="10">
        <v>1000</v>
      </c>
      <c r="C305" s="1" t="s">
        <v>338</v>
      </c>
      <c r="D305" s="15" t="s">
        <v>11</v>
      </c>
      <c r="E305" s="1" t="s">
        <v>246</v>
      </c>
      <c r="F305" s="403" t="s">
        <v>337</v>
      </c>
      <c r="G305" s="30" t="s">
        <v>287</v>
      </c>
      <c r="H305" s="6">
        <f t="shared" si="19"/>
        <v>-8000</v>
      </c>
      <c r="I305" s="405">
        <f t="shared" si="17"/>
        <v>1.9607843137254901</v>
      </c>
      <c r="K305" t="s">
        <v>329</v>
      </c>
      <c r="M305" s="2">
        <v>510</v>
      </c>
    </row>
    <row r="306" spans="2:13" ht="12.75">
      <c r="B306" s="10">
        <v>1000</v>
      </c>
      <c r="C306" s="1" t="s">
        <v>339</v>
      </c>
      <c r="D306" s="15" t="s">
        <v>11</v>
      </c>
      <c r="E306" s="1" t="s">
        <v>246</v>
      </c>
      <c r="F306" s="403" t="s">
        <v>337</v>
      </c>
      <c r="G306" s="30" t="s">
        <v>289</v>
      </c>
      <c r="H306" s="6">
        <f t="shared" si="19"/>
        <v>-9000</v>
      </c>
      <c r="I306" s="405">
        <f t="shared" si="17"/>
        <v>1.9607843137254901</v>
      </c>
      <c r="K306" t="s">
        <v>329</v>
      </c>
      <c r="M306" s="2">
        <v>510</v>
      </c>
    </row>
    <row r="307" spans="2:13" ht="12.75">
      <c r="B307" s="10">
        <v>1000</v>
      </c>
      <c r="C307" s="1" t="s">
        <v>338</v>
      </c>
      <c r="D307" s="15" t="s">
        <v>11</v>
      </c>
      <c r="E307" s="1" t="s">
        <v>246</v>
      </c>
      <c r="F307" s="403" t="s">
        <v>337</v>
      </c>
      <c r="G307" s="30" t="s">
        <v>289</v>
      </c>
      <c r="H307" s="6">
        <f t="shared" si="19"/>
        <v>-10000</v>
      </c>
      <c r="I307" s="405">
        <f t="shared" si="17"/>
        <v>1.9607843137254901</v>
      </c>
      <c r="K307" t="s">
        <v>329</v>
      </c>
      <c r="M307" s="2">
        <v>510</v>
      </c>
    </row>
    <row r="308" spans="2:13" ht="12.75">
      <c r="B308" s="10">
        <v>1000</v>
      </c>
      <c r="C308" s="1" t="s">
        <v>339</v>
      </c>
      <c r="D308" s="15" t="s">
        <v>11</v>
      </c>
      <c r="E308" s="1" t="s">
        <v>246</v>
      </c>
      <c r="F308" s="403" t="s">
        <v>337</v>
      </c>
      <c r="G308" s="30" t="s">
        <v>304</v>
      </c>
      <c r="H308" s="6">
        <f t="shared" si="19"/>
        <v>-11000</v>
      </c>
      <c r="I308" s="405">
        <f t="shared" si="17"/>
        <v>1.9607843137254901</v>
      </c>
      <c r="K308" t="s">
        <v>329</v>
      </c>
      <c r="M308" s="2">
        <v>510</v>
      </c>
    </row>
    <row r="309" spans="2:13" ht="12.75">
      <c r="B309" s="10">
        <v>2000</v>
      </c>
      <c r="C309" s="1" t="s">
        <v>340</v>
      </c>
      <c r="D309" s="15" t="s">
        <v>11</v>
      </c>
      <c r="E309" s="1" t="s">
        <v>246</v>
      </c>
      <c r="F309" s="403" t="s">
        <v>337</v>
      </c>
      <c r="G309" s="30" t="s">
        <v>304</v>
      </c>
      <c r="H309" s="6">
        <f>H300-B309</f>
        <v>-2000</v>
      </c>
      <c r="I309" s="405">
        <f t="shared" si="17"/>
        <v>3.9215686274509802</v>
      </c>
      <c r="K309" t="s">
        <v>329</v>
      </c>
      <c r="M309" s="2">
        <v>510</v>
      </c>
    </row>
    <row r="310" spans="2:13" ht="12.75">
      <c r="B310" s="10">
        <v>5000</v>
      </c>
      <c r="C310" s="1" t="s">
        <v>341</v>
      </c>
      <c r="D310" s="15" t="s">
        <v>11</v>
      </c>
      <c r="E310" s="1" t="s">
        <v>246</v>
      </c>
      <c r="F310" s="403" t="s">
        <v>342</v>
      </c>
      <c r="G310" s="30" t="s">
        <v>304</v>
      </c>
      <c r="H310" s="6">
        <f>H301-B310</f>
        <v>-5000</v>
      </c>
      <c r="I310" s="405">
        <f t="shared" si="17"/>
        <v>9.803921568627452</v>
      </c>
      <c r="K310" t="s">
        <v>329</v>
      </c>
      <c r="M310" s="2">
        <v>510</v>
      </c>
    </row>
    <row r="311" spans="1:13" s="99" customFormat="1" ht="12.75">
      <c r="A311" s="14"/>
      <c r="B311" s="337">
        <f>SUM(B303:B310)</f>
        <v>18000</v>
      </c>
      <c r="C311" s="14" t="s">
        <v>130</v>
      </c>
      <c r="D311" s="14"/>
      <c r="E311" s="14"/>
      <c r="F311" s="21"/>
      <c r="G311" s="21"/>
      <c r="H311" s="97">
        <v>0</v>
      </c>
      <c r="I311" s="406">
        <f t="shared" si="17"/>
        <v>35.294117647058826</v>
      </c>
      <c r="M311" s="2">
        <v>510</v>
      </c>
    </row>
    <row r="312" spans="2:13" ht="12.75">
      <c r="B312" s="10"/>
      <c r="D312" s="15"/>
      <c r="H312" s="6">
        <f>H311-B312</f>
        <v>0</v>
      </c>
      <c r="I312" s="405">
        <f t="shared" si="17"/>
        <v>0</v>
      </c>
      <c r="M312" s="2">
        <v>510</v>
      </c>
    </row>
    <row r="313" spans="2:13" ht="12.75">
      <c r="B313" s="10"/>
      <c r="D313" s="15"/>
      <c r="H313" s="6">
        <f>H312-B313</f>
        <v>0</v>
      </c>
      <c r="I313" s="405">
        <f t="shared" si="17"/>
        <v>0</v>
      </c>
      <c r="M313" s="2">
        <v>510</v>
      </c>
    </row>
    <row r="314" spans="1:13" ht="12.75">
      <c r="A314" s="80"/>
      <c r="B314" s="10">
        <v>1300</v>
      </c>
      <c r="C314" s="80" t="s">
        <v>28</v>
      </c>
      <c r="D314" s="15" t="s">
        <v>11</v>
      </c>
      <c r="E314" s="80" t="s">
        <v>29</v>
      </c>
      <c r="F314" s="403" t="s">
        <v>337</v>
      </c>
      <c r="G314" s="403" t="s">
        <v>287</v>
      </c>
      <c r="H314" s="6">
        <f>H313-B314</f>
        <v>-1300</v>
      </c>
      <c r="I314" s="405">
        <f t="shared" si="17"/>
        <v>2.549019607843137</v>
      </c>
      <c r="J314" s="85"/>
      <c r="K314" s="85" t="s">
        <v>329</v>
      </c>
      <c r="L314" s="85"/>
      <c r="M314" s="2">
        <v>510</v>
      </c>
    </row>
    <row r="315" spans="1:13" s="42" customFormat="1" ht="12.75">
      <c r="A315" s="36"/>
      <c r="B315" s="206">
        <v>1600</v>
      </c>
      <c r="C315" s="36" t="s">
        <v>28</v>
      </c>
      <c r="D315" s="15" t="s">
        <v>11</v>
      </c>
      <c r="E315" s="36" t="s">
        <v>29</v>
      </c>
      <c r="F315" s="403" t="s">
        <v>337</v>
      </c>
      <c r="G315" s="30" t="s">
        <v>289</v>
      </c>
      <c r="H315" s="6">
        <f>H312-B315</f>
        <v>-1600</v>
      </c>
      <c r="I315" s="405">
        <f t="shared" si="17"/>
        <v>3.1372549019607843</v>
      </c>
      <c r="J315" s="110"/>
      <c r="K315" s="110" t="s">
        <v>329</v>
      </c>
      <c r="L315" s="110"/>
      <c r="M315" s="2">
        <v>510</v>
      </c>
    </row>
    <row r="316" spans="1:13" s="42" customFormat="1" ht="12.75">
      <c r="A316" s="36"/>
      <c r="B316" s="206">
        <v>1600</v>
      </c>
      <c r="C316" s="36" t="s">
        <v>28</v>
      </c>
      <c r="D316" s="15" t="s">
        <v>11</v>
      </c>
      <c r="E316" s="36" t="s">
        <v>29</v>
      </c>
      <c r="F316" s="403" t="s">
        <v>337</v>
      </c>
      <c r="G316" s="30" t="s">
        <v>304</v>
      </c>
      <c r="H316" s="6">
        <f>H313-B316</f>
        <v>-1600</v>
      </c>
      <c r="I316" s="405">
        <f t="shared" si="17"/>
        <v>3.1372549019607843</v>
      </c>
      <c r="J316" s="110"/>
      <c r="K316" s="110" t="s">
        <v>329</v>
      </c>
      <c r="L316" s="110"/>
      <c r="M316" s="2">
        <v>510</v>
      </c>
    </row>
    <row r="317" spans="1:13" s="99" customFormat="1" ht="12.75">
      <c r="A317" s="112"/>
      <c r="B317" s="337">
        <f>SUM(B314:B316)</f>
        <v>4500</v>
      </c>
      <c r="C317" s="112"/>
      <c r="D317" s="112"/>
      <c r="E317" s="112" t="s">
        <v>29</v>
      </c>
      <c r="F317" s="113"/>
      <c r="G317" s="113"/>
      <c r="H317" s="97">
        <v>0</v>
      </c>
      <c r="I317" s="406">
        <f t="shared" si="17"/>
        <v>8.823529411764707</v>
      </c>
      <c r="J317" s="114"/>
      <c r="K317" s="114"/>
      <c r="L317" s="114"/>
      <c r="M317" s="2">
        <v>510</v>
      </c>
    </row>
    <row r="318" spans="1:13" ht="12.75">
      <c r="A318" s="80"/>
      <c r="B318" s="10"/>
      <c r="C318" s="80"/>
      <c r="D318" s="36"/>
      <c r="E318" s="80"/>
      <c r="F318" s="105"/>
      <c r="G318" s="105"/>
      <c r="H318" s="6">
        <f>H317-B318</f>
        <v>0</v>
      </c>
      <c r="I318" s="405">
        <f t="shared" si="17"/>
        <v>0</v>
      </c>
      <c r="J318" s="85"/>
      <c r="K318" s="85"/>
      <c r="L318" s="85"/>
      <c r="M318" s="2">
        <v>510</v>
      </c>
    </row>
    <row r="319" spans="1:13" ht="12.75">
      <c r="A319" s="80"/>
      <c r="B319" s="10"/>
      <c r="C319" s="80"/>
      <c r="D319" s="36"/>
      <c r="E319" s="80"/>
      <c r="F319" s="105"/>
      <c r="G319" s="105"/>
      <c r="H319" s="6">
        <f>H318-B319</f>
        <v>0</v>
      </c>
      <c r="I319" s="405">
        <f t="shared" si="17"/>
        <v>0</v>
      </c>
      <c r="J319" s="85"/>
      <c r="K319" s="85"/>
      <c r="L319" s="85"/>
      <c r="M319" s="2">
        <v>510</v>
      </c>
    </row>
    <row r="320" spans="1:13" ht="12.75">
      <c r="A320" s="15"/>
      <c r="B320" s="10">
        <v>4000</v>
      </c>
      <c r="C320" s="80" t="s">
        <v>30</v>
      </c>
      <c r="D320" s="15" t="s">
        <v>11</v>
      </c>
      <c r="E320" s="80" t="s">
        <v>246</v>
      </c>
      <c r="F320" s="403" t="s">
        <v>343</v>
      </c>
      <c r="G320" s="403" t="s">
        <v>287</v>
      </c>
      <c r="H320" s="6">
        <f>H319-B320</f>
        <v>-4000</v>
      </c>
      <c r="I320" s="405">
        <f aca="true" t="shared" si="20" ref="I320:I383">+B320/M320</f>
        <v>7.8431372549019605</v>
      </c>
      <c r="J320" s="85"/>
      <c r="K320" s="85" t="s">
        <v>329</v>
      </c>
      <c r="L320" s="85"/>
      <c r="M320" s="2">
        <v>510</v>
      </c>
    </row>
    <row r="321" spans="1:13" ht="12.75">
      <c r="A321" s="80"/>
      <c r="B321" s="10">
        <v>4000</v>
      </c>
      <c r="C321" s="80" t="s">
        <v>30</v>
      </c>
      <c r="D321" s="15" t="s">
        <v>11</v>
      </c>
      <c r="E321" s="80" t="s">
        <v>246</v>
      </c>
      <c r="F321" s="403" t="s">
        <v>343</v>
      </c>
      <c r="G321" s="30" t="s">
        <v>289</v>
      </c>
      <c r="H321" s="6">
        <f>H319-B321</f>
        <v>-4000</v>
      </c>
      <c r="I321" s="405">
        <f t="shared" si="20"/>
        <v>7.8431372549019605</v>
      </c>
      <c r="J321" s="85"/>
      <c r="K321" s="85" t="s">
        <v>329</v>
      </c>
      <c r="L321" s="85"/>
      <c r="M321" s="2">
        <v>510</v>
      </c>
    </row>
    <row r="322" spans="1:13" s="99" customFormat="1" ht="12.75">
      <c r="A322" s="112"/>
      <c r="B322" s="337">
        <f>SUM(B320:B321)</f>
        <v>8000</v>
      </c>
      <c r="C322" s="112" t="s">
        <v>30</v>
      </c>
      <c r="D322" s="112"/>
      <c r="E322" s="112"/>
      <c r="F322" s="113"/>
      <c r="G322" s="113"/>
      <c r="H322" s="97">
        <v>0</v>
      </c>
      <c r="I322" s="406">
        <f t="shared" si="20"/>
        <v>15.686274509803921</v>
      </c>
      <c r="J322" s="114"/>
      <c r="K322" s="114"/>
      <c r="L322" s="114"/>
      <c r="M322" s="2">
        <v>510</v>
      </c>
    </row>
    <row r="323" spans="1:13" ht="12.75">
      <c r="A323" s="80"/>
      <c r="B323" s="10"/>
      <c r="C323" s="80"/>
      <c r="D323" s="36"/>
      <c r="E323" s="80"/>
      <c r="F323" s="105"/>
      <c r="G323" s="105"/>
      <c r="H323" s="6">
        <f>H322-B323</f>
        <v>0</v>
      </c>
      <c r="I323" s="405">
        <f t="shared" si="20"/>
        <v>0</v>
      </c>
      <c r="J323" s="85"/>
      <c r="K323" s="85"/>
      <c r="L323" s="85"/>
      <c r="M323" s="2">
        <v>510</v>
      </c>
    </row>
    <row r="324" spans="1:13" ht="12.75">
      <c r="A324" s="80"/>
      <c r="B324" s="10"/>
      <c r="C324" s="80"/>
      <c r="D324" s="36"/>
      <c r="E324" s="80"/>
      <c r="F324" s="105"/>
      <c r="G324" s="105"/>
      <c r="H324" s="6">
        <f>H323-B324</f>
        <v>0</v>
      </c>
      <c r="I324" s="405">
        <f t="shared" si="20"/>
        <v>0</v>
      </c>
      <c r="J324" s="85"/>
      <c r="K324" s="85"/>
      <c r="L324" s="85"/>
      <c r="M324" s="2">
        <v>510</v>
      </c>
    </row>
    <row r="325" spans="1:13" ht="12.75">
      <c r="A325" s="80"/>
      <c r="B325" s="10">
        <v>2000</v>
      </c>
      <c r="C325" s="80" t="s">
        <v>31</v>
      </c>
      <c r="D325" s="15" t="s">
        <v>11</v>
      </c>
      <c r="E325" s="80" t="s">
        <v>246</v>
      </c>
      <c r="F325" s="403" t="s">
        <v>337</v>
      </c>
      <c r="G325" s="403" t="s">
        <v>287</v>
      </c>
      <c r="H325" s="6">
        <f>H324-B325</f>
        <v>-2000</v>
      </c>
      <c r="I325" s="405">
        <f t="shared" si="20"/>
        <v>3.9215686274509802</v>
      </c>
      <c r="J325" s="85"/>
      <c r="K325" s="85" t="s">
        <v>329</v>
      </c>
      <c r="L325" s="85"/>
      <c r="M325" s="2">
        <v>510</v>
      </c>
    </row>
    <row r="326" spans="1:13" ht="12.75">
      <c r="A326" s="80"/>
      <c r="B326" s="10">
        <v>2000</v>
      </c>
      <c r="C326" s="80" t="s">
        <v>31</v>
      </c>
      <c r="D326" s="15" t="s">
        <v>11</v>
      </c>
      <c r="E326" s="80" t="s">
        <v>246</v>
      </c>
      <c r="F326" s="403" t="s">
        <v>337</v>
      </c>
      <c r="G326" s="30" t="s">
        <v>289</v>
      </c>
      <c r="H326" s="6">
        <f>H325-B326</f>
        <v>-4000</v>
      </c>
      <c r="I326" s="405">
        <f t="shared" si="20"/>
        <v>3.9215686274509802</v>
      </c>
      <c r="J326" s="85"/>
      <c r="K326" s="85" t="s">
        <v>329</v>
      </c>
      <c r="L326" s="85"/>
      <c r="M326" s="2">
        <v>510</v>
      </c>
    </row>
    <row r="327" spans="1:13" ht="12.75">
      <c r="A327" s="80"/>
      <c r="B327" s="10">
        <v>2000</v>
      </c>
      <c r="C327" s="80" t="s">
        <v>31</v>
      </c>
      <c r="D327" s="15" t="s">
        <v>11</v>
      </c>
      <c r="E327" s="80" t="s">
        <v>246</v>
      </c>
      <c r="F327" s="403" t="s">
        <v>337</v>
      </c>
      <c r="G327" s="30" t="s">
        <v>304</v>
      </c>
      <c r="H327" s="6">
        <f>H326-B327</f>
        <v>-6000</v>
      </c>
      <c r="I327" s="405">
        <f t="shared" si="20"/>
        <v>3.9215686274509802</v>
      </c>
      <c r="J327" s="85"/>
      <c r="K327" s="85" t="s">
        <v>329</v>
      </c>
      <c r="L327" s="85"/>
      <c r="M327" s="2">
        <v>510</v>
      </c>
    </row>
    <row r="328" spans="1:13" s="99" customFormat="1" ht="12.75">
      <c r="A328" s="112"/>
      <c r="B328" s="337">
        <f>SUM(B325:B327)</f>
        <v>6000</v>
      </c>
      <c r="C328" s="112" t="s">
        <v>31</v>
      </c>
      <c r="D328" s="112"/>
      <c r="E328" s="112"/>
      <c r="F328" s="113"/>
      <c r="G328" s="113"/>
      <c r="H328" s="97">
        <v>0</v>
      </c>
      <c r="I328" s="406">
        <f t="shared" si="20"/>
        <v>11.764705882352942</v>
      </c>
      <c r="J328" s="114"/>
      <c r="K328" s="114"/>
      <c r="L328" s="114"/>
      <c r="M328" s="2">
        <v>510</v>
      </c>
    </row>
    <row r="329" spans="2:13" ht="12.75">
      <c r="B329" s="10"/>
      <c r="H329" s="6">
        <f>H328-B329</f>
        <v>0</v>
      </c>
      <c r="I329" s="407">
        <f t="shared" si="20"/>
        <v>0</v>
      </c>
      <c r="M329" s="2">
        <v>510</v>
      </c>
    </row>
    <row r="330" spans="2:13" ht="12.75">
      <c r="B330" s="10"/>
      <c r="D330" s="15"/>
      <c r="H330" s="6">
        <f>H329-B330</f>
        <v>0</v>
      </c>
      <c r="I330" s="407">
        <f t="shared" si="20"/>
        <v>0</v>
      </c>
      <c r="M330" s="2">
        <v>510</v>
      </c>
    </row>
    <row r="331" spans="2:13" ht="12.75">
      <c r="B331" s="10">
        <v>1000</v>
      </c>
      <c r="C331" s="1" t="s">
        <v>252</v>
      </c>
      <c r="D331" s="15" t="s">
        <v>11</v>
      </c>
      <c r="E331" s="80" t="s">
        <v>32</v>
      </c>
      <c r="F331" s="403" t="s">
        <v>337</v>
      </c>
      <c r="G331" s="403" t="s">
        <v>287</v>
      </c>
      <c r="H331" s="6">
        <f>H330-B331</f>
        <v>-1000</v>
      </c>
      <c r="I331" s="407">
        <f t="shared" si="20"/>
        <v>1.9607843137254901</v>
      </c>
      <c r="K331" s="85" t="s">
        <v>329</v>
      </c>
      <c r="M331" s="2">
        <v>510</v>
      </c>
    </row>
    <row r="332" spans="1:13" ht="12.75">
      <c r="A332" s="15"/>
      <c r="B332" s="10">
        <v>500</v>
      </c>
      <c r="C332" s="1" t="s">
        <v>252</v>
      </c>
      <c r="D332" s="15" t="s">
        <v>11</v>
      </c>
      <c r="E332" s="80" t="s">
        <v>32</v>
      </c>
      <c r="F332" s="403" t="s">
        <v>337</v>
      </c>
      <c r="G332" s="30" t="s">
        <v>289</v>
      </c>
      <c r="H332" s="6">
        <f>H331-B332</f>
        <v>-1500</v>
      </c>
      <c r="I332" s="407">
        <f t="shared" si="20"/>
        <v>0.9803921568627451</v>
      </c>
      <c r="K332" s="85" t="s">
        <v>329</v>
      </c>
      <c r="M332" s="2">
        <v>510</v>
      </c>
    </row>
    <row r="333" spans="2:13" ht="12.75">
      <c r="B333" s="10">
        <v>1000</v>
      </c>
      <c r="C333" s="1" t="s">
        <v>252</v>
      </c>
      <c r="D333" s="15" t="s">
        <v>11</v>
      </c>
      <c r="E333" s="80" t="s">
        <v>32</v>
      </c>
      <c r="F333" s="403" t="s">
        <v>337</v>
      </c>
      <c r="G333" s="30" t="s">
        <v>304</v>
      </c>
      <c r="H333" s="6">
        <f>H331-B333</f>
        <v>-2000</v>
      </c>
      <c r="I333" s="407">
        <f t="shared" si="20"/>
        <v>1.9607843137254901</v>
      </c>
      <c r="K333" s="85" t="s">
        <v>329</v>
      </c>
      <c r="M333" s="2">
        <v>510</v>
      </c>
    </row>
    <row r="334" spans="1:13" s="99" customFormat="1" ht="12.75">
      <c r="A334" s="14"/>
      <c r="B334" s="337">
        <f>SUM(B331:B333)</f>
        <v>2500</v>
      </c>
      <c r="C334" s="14"/>
      <c r="D334" s="14"/>
      <c r="E334" s="14" t="s">
        <v>32</v>
      </c>
      <c r="F334" s="21"/>
      <c r="G334" s="21"/>
      <c r="H334" s="97">
        <v>0</v>
      </c>
      <c r="I334" s="406">
        <f t="shared" si="20"/>
        <v>4.901960784313726</v>
      </c>
      <c r="M334" s="2">
        <v>510</v>
      </c>
    </row>
    <row r="335" spans="2:13" ht="12.75">
      <c r="B335" s="10"/>
      <c r="H335" s="6">
        <f>H334-B335</f>
        <v>0</v>
      </c>
      <c r="I335" s="407">
        <f t="shared" si="20"/>
        <v>0</v>
      </c>
      <c r="M335" s="2">
        <v>510</v>
      </c>
    </row>
    <row r="336" spans="2:13" ht="12.75">
      <c r="B336" s="10"/>
      <c r="H336" s="6">
        <f>H335-B336</f>
        <v>0</v>
      </c>
      <c r="I336" s="25">
        <f t="shared" si="20"/>
        <v>0</v>
      </c>
      <c r="M336" s="2">
        <v>510</v>
      </c>
    </row>
    <row r="337" spans="2:13" ht="12.75">
      <c r="B337" s="10"/>
      <c r="H337" s="6">
        <f>H336-B337</f>
        <v>0</v>
      </c>
      <c r="I337" s="25">
        <f t="shared" si="20"/>
        <v>0</v>
      </c>
      <c r="M337" s="2">
        <v>510</v>
      </c>
    </row>
    <row r="338" spans="2:13" ht="12.75">
      <c r="B338" s="10"/>
      <c r="H338" s="6">
        <f>H337-B338</f>
        <v>0</v>
      </c>
      <c r="I338" s="25">
        <f t="shared" si="20"/>
        <v>0</v>
      </c>
      <c r="M338" s="2">
        <v>510</v>
      </c>
    </row>
    <row r="339" spans="1:13" s="91" customFormat="1" ht="12.75">
      <c r="A339" s="87"/>
      <c r="B339" s="335">
        <f>+B348+B356+B362+B367+B373+B378+B385</f>
        <v>107500</v>
      </c>
      <c r="C339" s="87" t="s">
        <v>60</v>
      </c>
      <c r="D339" s="87" t="s">
        <v>183</v>
      </c>
      <c r="E339" s="87" t="s">
        <v>61</v>
      </c>
      <c r="F339" s="89" t="s">
        <v>62</v>
      </c>
      <c r="G339" s="89" t="s">
        <v>63</v>
      </c>
      <c r="H339" s="88"/>
      <c r="I339" s="108">
        <f t="shared" si="20"/>
        <v>210.7843137254902</v>
      </c>
      <c r="M339" s="2">
        <v>510</v>
      </c>
    </row>
    <row r="340" spans="2:13" ht="12.75">
      <c r="B340" s="10"/>
      <c r="H340" s="6">
        <f aca="true" t="shared" si="21" ref="H340:H347">H339-B340</f>
        <v>0</v>
      </c>
      <c r="I340" s="25">
        <f t="shared" si="20"/>
        <v>0</v>
      </c>
      <c r="M340" s="2">
        <v>510</v>
      </c>
    </row>
    <row r="341" spans="2:13" ht="12.75">
      <c r="B341" s="206">
        <v>2500</v>
      </c>
      <c r="C341" s="1" t="s">
        <v>27</v>
      </c>
      <c r="D341" s="15" t="s">
        <v>237</v>
      </c>
      <c r="E341" s="400" t="s">
        <v>344</v>
      </c>
      <c r="F341" s="71" t="s">
        <v>345</v>
      </c>
      <c r="G341" s="34" t="s">
        <v>240</v>
      </c>
      <c r="H341" s="6">
        <f t="shared" si="21"/>
        <v>-2500</v>
      </c>
      <c r="I341" s="25">
        <f t="shared" si="20"/>
        <v>4.901960784313726</v>
      </c>
      <c r="J341" s="401"/>
      <c r="K341" t="s">
        <v>27</v>
      </c>
      <c r="L341" s="401">
        <v>9</v>
      </c>
      <c r="M341" s="2">
        <v>510</v>
      </c>
    </row>
    <row r="342" spans="2:13" ht="12.75">
      <c r="B342" s="10">
        <v>3000</v>
      </c>
      <c r="C342" s="1" t="s">
        <v>27</v>
      </c>
      <c r="D342" s="15" t="s">
        <v>237</v>
      </c>
      <c r="E342" s="1" t="s">
        <v>344</v>
      </c>
      <c r="F342" s="71" t="s">
        <v>346</v>
      </c>
      <c r="G342" s="30" t="s">
        <v>244</v>
      </c>
      <c r="H342" s="6">
        <f t="shared" si="21"/>
        <v>-5500</v>
      </c>
      <c r="I342" s="25">
        <f t="shared" si="20"/>
        <v>5.882352941176471</v>
      </c>
      <c r="K342" t="s">
        <v>27</v>
      </c>
      <c r="L342">
        <v>9</v>
      </c>
      <c r="M342" s="2">
        <v>510</v>
      </c>
    </row>
    <row r="343" spans="2:13" ht="12.75">
      <c r="B343" s="10">
        <v>2500</v>
      </c>
      <c r="C343" s="1" t="s">
        <v>27</v>
      </c>
      <c r="D343" s="15" t="s">
        <v>237</v>
      </c>
      <c r="E343" s="1" t="s">
        <v>344</v>
      </c>
      <c r="F343" s="71" t="s">
        <v>347</v>
      </c>
      <c r="G343" s="30" t="s">
        <v>279</v>
      </c>
      <c r="H343" s="6">
        <f t="shared" si="21"/>
        <v>-8000</v>
      </c>
      <c r="I343" s="25">
        <f t="shared" si="20"/>
        <v>4.901960784313726</v>
      </c>
      <c r="K343" t="s">
        <v>27</v>
      </c>
      <c r="L343">
        <v>28</v>
      </c>
      <c r="M343" s="2">
        <v>510</v>
      </c>
    </row>
    <row r="344" spans="2:13" ht="12.75">
      <c r="B344" s="10">
        <v>2500</v>
      </c>
      <c r="C344" s="1" t="s">
        <v>27</v>
      </c>
      <c r="D344" s="1" t="s">
        <v>237</v>
      </c>
      <c r="E344" s="1" t="s">
        <v>344</v>
      </c>
      <c r="F344" s="71" t="s">
        <v>348</v>
      </c>
      <c r="G344" s="30" t="s">
        <v>287</v>
      </c>
      <c r="H344" s="6">
        <f t="shared" si="21"/>
        <v>-10500</v>
      </c>
      <c r="I344" s="25">
        <f t="shared" si="20"/>
        <v>4.901960784313726</v>
      </c>
      <c r="K344" t="s">
        <v>27</v>
      </c>
      <c r="L344">
        <v>9</v>
      </c>
      <c r="M344" s="2">
        <v>510</v>
      </c>
    </row>
    <row r="345" spans="2:13" ht="12.75">
      <c r="B345" s="10">
        <v>2500</v>
      </c>
      <c r="C345" s="1" t="s">
        <v>27</v>
      </c>
      <c r="D345" s="1" t="s">
        <v>237</v>
      </c>
      <c r="E345" s="1" t="s">
        <v>344</v>
      </c>
      <c r="F345" s="71" t="s">
        <v>349</v>
      </c>
      <c r="G345" s="30" t="s">
        <v>289</v>
      </c>
      <c r="H345" s="6">
        <f t="shared" si="21"/>
        <v>-13000</v>
      </c>
      <c r="I345" s="25">
        <f t="shared" si="20"/>
        <v>4.901960784313726</v>
      </c>
      <c r="K345" t="s">
        <v>27</v>
      </c>
      <c r="L345">
        <v>9</v>
      </c>
      <c r="M345" s="2">
        <v>510</v>
      </c>
    </row>
    <row r="346" spans="2:13" ht="12.75">
      <c r="B346" s="10">
        <v>2500</v>
      </c>
      <c r="C346" s="1" t="s">
        <v>27</v>
      </c>
      <c r="D346" s="1" t="s">
        <v>237</v>
      </c>
      <c r="E346" s="1" t="s">
        <v>344</v>
      </c>
      <c r="F346" s="71" t="s">
        <v>350</v>
      </c>
      <c r="G346" s="30" t="s">
        <v>304</v>
      </c>
      <c r="H346" s="6">
        <f t="shared" si="21"/>
        <v>-15500</v>
      </c>
      <c r="I346" s="25">
        <f t="shared" si="20"/>
        <v>4.901960784313726</v>
      </c>
      <c r="K346" t="s">
        <v>27</v>
      </c>
      <c r="L346">
        <v>9</v>
      </c>
      <c r="M346" s="2">
        <v>510</v>
      </c>
    </row>
    <row r="347" spans="2:13" ht="12.75">
      <c r="B347" s="10">
        <v>2500</v>
      </c>
      <c r="C347" s="1" t="s">
        <v>27</v>
      </c>
      <c r="D347" s="1" t="s">
        <v>237</v>
      </c>
      <c r="E347" s="1" t="s">
        <v>344</v>
      </c>
      <c r="F347" s="408" t="s">
        <v>351</v>
      </c>
      <c r="G347" s="30" t="s">
        <v>352</v>
      </c>
      <c r="H347" s="6">
        <f t="shared" si="21"/>
        <v>-18000</v>
      </c>
      <c r="I347" s="25">
        <f t="shared" si="20"/>
        <v>4.901960784313726</v>
      </c>
      <c r="K347" t="s">
        <v>27</v>
      </c>
      <c r="L347">
        <v>28</v>
      </c>
      <c r="M347" s="2">
        <v>510</v>
      </c>
    </row>
    <row r="348" spans="1:13" s="99" customFormat="1" ht="12.75">
      <c r="A348" s="14"/>
      <c r="B348" s="337">
        <f>SUM(B341:B347)</f>
        <v>18000</v>
      </c>
      <c r="C348" s="14" t="s">
        <v>27</v>
      </c>
      <c r="D348" s="14"/>
      <c r="E348" s="14"/>
      <c r="F348" s="21"/>
      <c r="G348" s="21"/>
      <c r="H348" s="97">
        <v>0</v>
      </c>
      <c r="I348" s="98">
        <f t="shared" si="20"/>
        <v>35.294117647058826</v>
      </c>
      <c r="M348" s="2">
        <v>510</v>
      </c>
    </row>
    <row r="349" spans="2:13" ht="12.75">
      <c r="B349" s="10"/>
      <c r="H349" s="6">
        <f aca="true" t="shared" si="22" ref="H349:H355">H348-B349</f>
        <v>0</v>
      </c>
      <c r="I349" s="25">
        <f t="shared" si="20"/>
        <v>0</v>
      </c>
      <c r="M349" s="2">
        <v>510</v>
      </c>
    </row>
    <row r="350" spans="2:13" ht="12.75">
      <c r="B350" s="10"/>
      <c r="H350" s="6">
        <f t="shared" si="22"/>
        <v>0</v>
      </c>
      <c r="I350" s="25">
        <f t="shared" si="20"/>
        <v>0</v>
      </c>
      <c r="M350" s="2">
        <v>510</v>
      </c>
    </row>
    <row r="351" spans="2:13" ht="12.75">
      <c r="B351" s="10">
        <v>2000</v>
      </c>
      <c r="C351" s="1" t="s">
        <v>353</v>
      </c>
      <c r="D351" s="1" t="s">
        <v>258</v>
      </c>
      <c r="E351" s="1" t="s">
        <v>246</v>
      </c>
      <c r="F351" s="403" t="s">
        <v>354</v>
      </c>
      <c r="G351" s="30" t="s">
        <v>287</v>
      </c>
      <c r="H351" s="6">
        <f t="shared" si="22"/>
        <v>-2000</v>
      </c>
      <c r="I351" s="25">
        <f t="shared" si="20"/>
        <v>3.9215686274509802</v>
      </c>
      <c r="K351" t="s">
        <v>344</v>
      </c>
      <c r="M351" s="2">
        <v>510</v>
      </c>
    </row>
    <row r="352" spans="2:13" ht="12.75">
      <c r="B352" s="10">
        <v>3000</v>
      </c>
      <c r="C352" s="1" t="s">
        <v>355</v>
      </c>
      <c r="D352" s="1" t="s">
        <v>258</v>
      </c>
      <c r="E352" s="1" t="s">
        <v>246</v>
      </c>
      <c r="F352" s="403" t="s">
        <v>356</v>
      </c>
      <c r="G352" s="30" t="s">
        <v>287</v>
      </c>
      <c r="H352" s="6">
        <f t="shared" si="22"/>
        <v>-5000</v>
      </c>
      <c r="I352" s="25">
        <f t="shared" si="20"/>
        <v>5.882352941176471</v>
      </c>
      <c r="K352" t="s">
        <v>344</v>
      </c>
      <c r="M352" s="2">
        <v>510</v>
      </c>
    </row>
    <row r="353" spans="2:13" ht="12.75">
      <c r="B353" s="10">
        <v>8000</v>
      </c>
      <c r="C353" s="1" t="s">
        <v>357</v>
      </c>
      <c r="D353" s="1" t="s">
        <v>258</v>
      </c>
      <c r="E353" s="1" t="s">
        <v>246</v>
      </c>
      <c r="F353" s="403" t="s">
        <v>358</v>
      </c>
      <c r="G353" s="30" t="s">
        <v>289</v>
      </c>
      <c r="H353" s="6">
        <f t="shared" si="22"/>
        <v>-13000</v>
      </c>
      <c r="I353" s="25">
        <f t="shared" si="20"/>
        <v>15.686274509803921</v>
      </c>
      <c r="K353" t="s">
        <v>344</v>
      </c>
      <c r="M353" s="2">
        <v>510</v>
      </c>
    </row>
    <row r="354" spans="2:13" ht="12.75">
      <c r="B354" s="10">
        <v>3000</v>
      </c>
      <c r="C354" s="1" t="s">
        <v>359</v>
      </c>
      <c r="D354" s="1" t="s">
        <v>258</v>
      </c>
      <c r="E354" s="1" t="s">
        <v>246</v>
      </c>
      <c r="F354" s="403" t="s">
        <v>360</v>
      </c>
      <c r="G354" s="30" t="s">
        <v>304</v>
      </c>
      <c r="H354" s="6">
        <f t="shared" si="22"/>
        <v>-16000</v>
      </c>
      <c r="I354" s="25">
        <f t="shared" si="20"/>
        <v>5.882352941176471</v>
      </c>
      <c r="K354" t="s">
        <v>344</v>
      </c>
      <c r="M354" s="2">
        <v>510</v>
      </c>
    </row>
    <row r="355" spans="2:13" ht="12.75">
      <c r="B355" s="10">
        <v>2000</v>
      </c>
      <c r="C355" s="1" t="s">
        <v>361</v>
      </c>
      <c r="D355" s="1" t="s">
        <v>258</v>
      </c>
      <c r="E355" s="1" t="s">
        <v>246</v>
      </c>
      <c r="F355" s="403" t="s">
        <v>362</v>
      </c>
      <c r="G355" s="30" t="s">
        <v>304</v>
      </c>
      <c r="H355" s="6">
        <f t="shared" si="22"/>
        <v>-18000</v>
      </c>
      <c r="I355" s="25">
        <f t="shared" si="20"/>
        <v>3.9215686274509802</v>
      </c>
      <c r="K355" t="s">
        <v>344</v>
      </c>
      <c r="M355" s="2">
        <v>510</v>
      </c>
    </row>
    <row r="356" spans="1:13" s="99" customFormat="1" ht="12.75">
      <c r="A356" s="14"/>
      <c r="B356" s="337">
        <f>SUM(B351:B355)</f>
        <v>18000</v>
      </c>
      <c r="C356" s="14" t="s">
        <v>130</v>
      </c>
      <c r="D356" s="14"/>
      <c r="E356" s="14"/>
      <c r="F356" s="115"/>
      <c r="G356" s="21"/>
      <c r="H356" s="97">
        <v>0</v>
      </c>
      <c r="I356" s="98">
        <f t="shared" si="20"/>
        <v>35.294117647058826</v>
      </c>
      <c r="M356" s="2">
        <v>510</v>
      </c>
    </row>
    <row r="357" spans="2:13" ht="12.75">
      <c r="B357" s="10"/>
      <c r="D357" s="15"/>
      <c r="F357" s="403"/>
      <c r="H357" s="6">
        <f>H356-B357</f>
        <v>0</v>
      </c>
      <c r="I357" s="25">
        <f t="shared" si="20"/>
        <v>0</v>
      </c>
      <c r="M357" s="2">
        <v>510</v>
      </c>
    </row>
    <row r="358" spans="1:13" s="42" customFormat="1" ht="12.75">
      <c r="A358" s="41"/>
      <c r="B358" s="336"/>
      <c r="C358" s="44"/>
      <c r="D358" s="37"/>
      <c r="E358" s="41"/>
      <c r="F358" s="38"/>
      <c r="G358" s="38"/>
      <c r="H358" s="6">
        <f>H357-B358</f>
        <v>0</v>
      </c>
      <c r="I358" s="25">
        <f t="shared" si="20"/>
        <v>0</v>
      </c>
      <c r="M358" s="2">
        <v>510</v>
      </c>
    </row>
    <row r="359" spans="2:13" ht="12.75">
      <c r="B359" s="10">
        <v>1000</v>
      </c>
      <c r="C359" s="1" t="s">
        <v>28</v>
      </c>
      <c r="D359" s="1" t="s">
        <v>258</v>
      </c>
      <c r="E359" s="1" t="s">
        <v>29</v>
      </c>
      <c r="F359" s="403" t="s">
        <v>358</v>
      </c>
      <c r="G359" s="30" t="s">
        <v>287</v>
      </c>
      <c r="H359" s="6">
        <f>H358-B359</f>
        <v>-1000</v>
      </c>
      <c r="I359" s="25">
        <f t="shared" si="20"/>
        <v>1.9607843137254901</v>
      </c>
      <c r="J359" s="18"/>
      <c r="K359" t="s">
        <v>344</v>
      </c>
      <c r="M359" s="2">
        <v>510</v>
      </c>
    </row>
    <row r="360" spans="2:13" ht="12.75">
      <c r="B360" s="10">
        <v>1000</v>
      </c>
      <c r="C360" s="1" t="s">
        <v>28</v>
      </c>
      <c r="D360" s="1" t="s">
        <v>258</v>
      </c>
      <c r="E360" s="1" t="s">
        <v>29</v>
      </c>
      <c r="F360" s="403" t="s">
        <v>358</v>
      </c>
      <c r="G360" s="30" t="s">
        <v>289</v>
      </c>
      <c r="H360" s="6">
        <f>H359-B360</f>
        <v>-2000</v>
      </c>
      <c r="I360" s="25">
        <f t="shared" si="20"/>
        <v>1.9607843137254901</v>
      </c>
      <c r="K360" t="s">
        <v>344</v>
      </c>
      <c r="M360" s="2">
        <v>510</v>
      </c>
    </row>
    <row r="361" spans="2:13" ht="12.75">
      <c r="B361" s="10">
        <v>1500</v>
      </c>
      <c r="C361" s="1" t="s">
        <v>28</v>
      </c>
      <c r="D361" s="1" t="s">
        <v>258</v>
      </c>
      <c r="E361" s="1" t="s">
        <v>29</v>
      </c>
      <c r="F361" s="403" t="s">
        <v>358</v>
      </c>
      <c r="G361" s="30" t="s">
        <v>304</v>
      </c>
      <c r="H361" s="6">
        <f>H360-B361</f>
        <v>-3500</v>
      </c>
      <c r="I361" s="25">
        <f t="shared" si="20"/>
        <v>2.9411764705882355</v>
      </c>
      <c r="K361" t="s">
        <v>344</v>
      </c>
      <c r="M361" s="2">
        <v>510</v>
      </c>
    </row>
    <row r="362" spans="1:13" s="99" customFormat="1" ht="12.75">
      <c r="A362" s="14"/>
      <c r="B362" s="337">
        <f>SUM(B359:B361)</f>
        <v>3500</v>
      </c>
      <c r="C362" s="14"/>
      <c r="D362" s="14"/>
      <c r="E362" s="14" t="s">
        <v>29</v>
      </c>
      <c r="F362" s="115"/>
      <c r="G362" s="21"/>
      <c r="H362" s="97">
        <v>0</v>
      </c>
      <c r="I362" s="98">
        <f t="shared" si="20"/>
        <v>6.862745098039215</v>
      </c>
      <c r="M362" s="2">
        <v>510</v>
      </c>
    </row>
    <row r="363" spans="2:13" ht="12.75">
      <c r="B363" s="10"/>
      <c r="F363" s="403"/>
      <c r="H363" s="6">
        <f>H362-B363</f>
        <v>0</v>
      </c>
      <c r="I363" s="25">
        <f t="shared" si="20"/>
        <v>0</v>
      </c>
      <c r="M363" s="2">
        <v>510</v>
      </c>
    </row>
    <row r="364" spans="2:13" ht="12.75">
      <c r="B364" s="10"/>
      <c r="F364" s="403"/>
      <c r="H364" s="6">
        <f>H363-B364</f>
        <v>0</v>
      </c>
      <c r="I364" s="25">
        <f t="shared" si="20"/>
        <v>0</v>
      </c>
      <c r="M364" s="2">
        <v>510</v>
      </c>
    </row>
    <row r="365" spans="1:13" ht="12.75">
      <c r="A365" s="15"/>
      <c r="B365" s="10">
        <v>5000</v>
      </c>
      <c r="C365" s="1" t="s">
        <v>30</v>
      </c>
      <c r="D365" s="1" t="s">
        <v>258</v>
      </c>
      <c r="E365" s="1" t="s">
        <v>246</v>
      </c>
      <c r="F365" s="403" t="s">
        <v>363</v>
      </c>
      <c r="G365" s="30" t="s">
        <v>287</v>
      </c>
      <c r="H365" s="6">
        <f>H364-B365</f>
        <v>-5000</v>
      </c>
      <c r="I365" s="25">
        <f t="shared" si="20"/>
        <v>9.803921568627452</v>
      </c>
      <c r="J365" s="18"/>
      <c r="K365" t="s">
        <v>344</v>
      </c>
      <c r="M365" s="2">
        <v>510</v>
      </c>
    </row>
    <row r="366" spans="2:13" ht="12.75">
      <c r="B366" s="10">
        <v>5000</v>
      </c>
      <c r="C366" s="1" t="s">
        <v>30</v>
      </c>
      <c r="D366" s="1" t="s">
        <v>258</v>
      </c>
      <c r="E366" s="1" t="s">
        <v>246</v>
      </c>
      <c r="F366" s="403" t="s">
        <v>363</v>
      </c>
      <c r="G366" s="30" t="s">
        <v>289</v>
      </c>
      <c r="H366" s="6">
        <f>H365-B366</f>
        <v>-10000</v>
      </c>
      <c r="I366" s="25">
        <f t="shared" si="20"/>
        <v>9.803921568627452</v>
      </c>
      <c r="K366" t="s">
        <v>344</v>
      </c>
      <c r="M366" s="2">
        <v>510</v>
      </c>
    </row>
    <row r="367" spans="1:13" s="99" customFormat="1" ht="12.75">
      <c r="A367" s="14"/>
      <c r="B367" s="337">
        <f>SUM(B365:B366)</f>
        <v>10000</v>
      </c>
      <c r="C367" s="14" t="s">
        <v>30</v>
      </c>
      <c r="D367" s="14"/>
      <c r="E367" s="14"/>
      <c r="F367" s="21"/>
      <c r="G367" s="21"/>
      <c r="H367" s="97">
        <v>0</v>
      </c>
      <c r="I367" s="98">
        <f t="shared" si="20"/>
        <v>19.607843137254903</v>
      </c>
      <c r="M367" s="2">
        <v>510</v>
      </c>
    </row>
    <row r="368" spans="2:13" ht="12.75">
      <c r="B368" s="10"/>
      <c r="H368" s="6">
        <f>H367-B368</f>
        <v>0</v>
      </c>
      <c r="I368" s="25">
        <f t="shared" si="20"/>
        <v>0</v>
      </c>
      <c r="M368" s="2">
        <v>510</v>
      </c>
    </row>
    <row r="369" spans="2:13" ht="12.75">
      <c r="B369" s="10"/>
      <c r="H369" s="6">
        <f>H368-B369</f>
        <v>0</v>
      </c>
      <c r="I369" s="25">
        <f t="shared" si="20"/>
        <v>0</v>
      </c>
      <c r="M369" s="2">
        <v>510</v>
      </c>
    </row>
    <row r="370" spans="2:13" ht="12.75">
      <c r="B370" s="10">
        <v>2000</v>
      </c>
      <c r="C370" s="1" t="s">
        <v>31</v>
      </c>
      <c r="D370" s="1" t="s">
        <v>258</v>
      </c>
      <c r="E370" s="1" t="s">
        <v>246</v>
      </c>
      <c r="F370" s="403" t="s">
        <v>358</v>
      </c>
      <c r="G370" s="30" t="s">
        <v>287</v>
      </c>
      <c r="H370" s="6">
        <f>H369-B370</f>
        <v>-2000</v>
      </c>
      <c r="I370" s="25">
        <f t="shared" si="20"/>
        <v>3.9215686274509802</v>
      </c>
      <c r="K370" t="s">
        <v>344</v>
      </c>
      <c r="M370" s="2">
        <v>510</v>
      </c>
    </row>
    <row r="371" spans="2:13" ht="12.75">
      <c r="B371" s="10">
        <v>2000</v>
      </c>
      <c r="C371" s="1" t="s">
        <v>31</v>
      </c>
      <c r="D371" s="1" t="s">
        <v>258</v>
      </c>
      <c r="E371" s="1" t="s">
        <v>246</v>
      </c>
      <c r="F371" s="403" t="s">
        <v>358</v>
      </c>
      <c r="G371" s="30" t="s">
        <v>289</v>
      </c>
      <c r="H371" s="6">
        <f>H370-B371</f>
        <v>-4000</v>
      </c>
      <c r="I371" s="25">
        <f t="shared" si="20"/>
        <v>3.9215686274509802</v>
      </c>
      <c r="K371" t="s">
        <v>344</v>
      </c>
      <c r="M371" s="2">
        <v>510</v>
      </c>
    </row>
    <row r="372" spans="2:13" ht="12.75">
      <c r="B372" s="10">
        <v>2000</v>
      </c>
      <c r="C372" s="1" t="s">
        <v>31</v>
      </c>
      <c r="D372" s="1" t="s">
        <v>258</v>
      </c>
      <c r="E372" s="1" t="s">
        <v>246</v>
      </c>
      <c r="F372" s="403" t="s">
        <v>358</v>
      </c>
      <c r="G372" s="30" t="s">
        <v>304</v>
      </c>
      <c r="H372" s="6">
        <f>H371-B372</f>
        <v>-6000</v>
      </c>
      <c r="I372" s="25">
        <f t="shared" si="20"/>
        <v>3.9215686274509802</v>
      </c>
      <c r="K372" t="s">
        <v>344</v>
      </c>
      <c r="M372" s="2">
        <v>510</v>
      </c>
    </row>
    <row r="373" spans="1:13" s="99" customFormat="1" ht="12.75">
      <c r="A373" s="14"/>
      <c r="B373" s="337">
        <f>SUM(B370:B372)</f>
        <v>6000</v>
      </c>
      <c r="C373" s="14" t="s">
        <v>31</v>
      </c>
      <c r="D373" s="14"/>
      <c r="E373" s="14"/>
      <c r="F373" s="21"/>
      <c r="G373" s="21"/>
      <c r="H373" s="97">
        <v>0</v>
      </c>
      <c r="I373" s="98">
        <f t="shared" si="20"/>
        <v>11.764705882352942</v>
      </c>
      <c r="M373" s="2">
        <v>510</v>
      </c>
    </row>
    <row r="374" spans="2:13" ht="12.75">
      <c r="B374" s="10"/>
      <c r="H374" s="6">
        <f>H373-B374</f>
        <v>0</v>
      </c>
      <c r="I374" s="25">
        <f t="shared" si="20"/>
        <v>0</v>
      </c>
      <c r="M374" s="2">
        <v>510</v>
      </c>
    </row>
    <row r="375" spans="2:13" ht="12.75">
      <c r="B375" s="10"/>
      <c r="H375" s="6">
        <f>H374-B375</f>
        <v>0</v>
      </c>
      <c r="I375" s="25">
        <f t="shared" si="20"/>
        <v>0</v>
      </c>
      <c r="M375" s="2">
        <v>510</v>
      </c>
    </row>
    <row r="376" spans="2:13" ht="12.75">
      <c r="B376" s="10">
        <v>1000</v>
      </c>
      <c r="C376" s="1" t="s">
        <v>252</v>
      </c>
      <c r="D376" s="1" t="s">
        <v>258</v>
      </c>
      <c r="E376" s="1" t="s">
        <v>32</v>
      </c>
      <c r="F376" s="403" t="s">
        <v>358</v>
      </c>
      <c r="G376" s="30" t="s">
        <v>287</v>
      </c>
      <c r="H376" s="6">
        <f>H375-B376</f>
        <v>-1000</v>
      </c>
      <c r="I376" s="25">
        <f t="shared" si="20"/>
        <v>1.9607843137254901</v>
      </c>
      <c r="K376" t="s">
        <v>344</v>
      </c>
      <c r="M376" s="2">
        <v>510</v>
      </c>
    </row>
    <row r="377" spans="2:13" ht="12.75">
      <c r="B377" s="10">
        <v>1000</v>
      </c>
      <c r="C377" s="1" t="s">
        <v>252</v>
      </c>
      <c r="D377" s="1" t="s">
        <v>258</v>
      </c>
      <c r="E377" s="1" t="s">
        <v>32</v>
      </c>
      <c r="F377" s="403" t="s">
        <v>358</v>
      </c>
      <c r="G377" s="30" t="s">
        <v>289</v>
      </c>
      <c r="H377" s="6">
        <f>H376-B377</f>
        <v>-2000</v>
      </c>
      <c r="I377" s="25">
        <f t="shared" si="20"/>
        <v>1.9607843137254901</v>
      </c>
      <c r="K377" t="s">
        <v>344</v>
      </c>
      <c r="M377" s="2">
        <v>510</v>
      </c>
    </row>
    <row r="378" spans="1:13" s="99" customFormat="1" ht="12.75">
      <c r="A378" s="14"/>
      <c r="B378" s="337">
        <f>SUM(B376:B377)</f>
        <v>2000</v>
      </c>
      <c r="C378" s="14"/>
      <c r="D378" s="14"/>
      <c r="E378" s="14" t="s">
        <v>32</v>
      </c>
      <c r="F378" s="21"/>
      <c r="G378" s="21"/>
      <c r="H378" s="97">
        <v>0</v>
      </c>
      <c r="I378" s="98">
        <f t="shared" si="20"/>
        <v>3.9215686274509802</v>
      </c>
      <c r="M378" s="2">
        <v>510</v>
      </c>
    </row>
    <row r="379" spans="2:13" ht="12.75">
      <c r="B379" s="10"/>
      <c r="D379" s="15"/>
      <c r="H379" s="6">
        <f aca="true" t="shared" si="23" ref="H379:H384">H378-B379</f>
        <v>0</v>
      </c>
      <c r="I379" s="25">
        <f t="shared" si="20"/>
        <v>0</v>
      </c>
      <c r="M379" s="2">
        <v>510</v>
      </c>
    </row>
    <row r="380" spans="2:13" ht="12.75">
      <c r="B380" s="10"/>
      <c r="D380" s="15"/>
      <c r="H380" s="6">
        <f t="shared" si="23"/>
        <v>0</v>
      </c>
      <c r="I380" s="25">
        <f t="shared" si="20"/>
        <v>0</v>
      </c>
      <c r="M380" s="2">
        <v>510</v>
      </c>
    </row>
    <row r="381" spans="2:13" ht="12.75">
      <c r="B381" s="10"/>
      <c r="H381" s="6">
        <f t="shared" si="23"/>
        <v>0</v>
      </c>
      <c r="I381" s="25">
        <f t="shared" si="20"/>
        <v>0</v>
      </c>
      <c r="M381" s="2">
        <v>510</v>
      </c>
    </row>
    <row r="382" spans="2:13" ht="12.75">
      <c r="B382" s="10">
        <v>15000</v>
      </c>
      <c r="C382" s="1" t="s">
        <v>364</v>
      </c>
      <c r="D382" s="1" t="s">
        <v>258</v>
      </c>
      <c r="E382" s="1" t="s">
        <v>365</v>
      </c>
      <c r="F382" s="38" t="s">
        <v>366</v>
      </c>
      <c r="G382" s="30" t="s">
        <v>279</v>
      </c>
      <c r="H382" s="6">
        <f t="shared" si="23"/>
        <v>-15000</v>
      </c>
      <c r="I382" s="25">
        <f t="shared" si="20"/>
        <v>29.41176470588235</v>
      </c>
      <c r="K382" t="s">
        <v>344</v>
      </c>
      <c r="L382">
        <v>28</v>
      </c>
      <c r="M382" s="2">
        <v>510</v>
      </c>
    </row>
    <row r="383" spans="2:13" ht="12.75">
      <c r="B383" s="10">
        <v>15000</v>
      </c>
      <c r="C383" s="1" t="s">
        <v>364</v>
      </c>
      <c r="D383" s="1" t="s">
        <v>258</v>
      </c>
      <c r="E383" s="1" t="s">
        <v>365</v>
      </c>
      <c r="F383" s="403" t="s">
        <v>367</v>
      </c>
      <c r="G383" s="30" t="s">
        <v>73</v>
      </c>
      <c r="H383" s="6">
        <f t="shared" si="23"/>
        <v>-30000</v>
      </c>
      <c r="I383" s="25">
        <f t="shared" si="20"/>
        <v>29.41176470588235</v>
      </c>
      <c r="K383" t="s">
        <v>344</v>
      </c>
      <c r="L383">
        <v>28</v>
      </c>
      <c r="M383" s="2">
        <v>510</v>
      </c>
    </row>
    <row r="384" spans="2:13" ht="12.75">
      <c r="B384" s="10">
        <v>20000</v>
      </c>
      <c r="C384" s="1" t="s">
        <v>364</v>
      </c>
      <c r="D384" s="1" t="s">
        <v>258</v>
      </c>
      <c r="E384" s="1" t="s">
        <v>365</v>
      </c>
      <c r="F384" s="403" t="s">
        <v>368</v>
      </c>
      <c r="G384" s="30" t="s">
        <v>369</v>
      </c>
      <c r="H384" s="6">
        <f t="shared" si="23"/>
        <v>-50000</v>
      </c>
      <c r="I384" s="25">
        <f aca="true" t="shared" si="24" ref="I384:I431">+B384/M384</f>
        <v>39.21568627450981</v>
      </c>
      <c r="K384" t="s">
        <v>344</v>
      </c>
      <c r="L384">
        <v>28</v>
      </c>
      <c r="M384" s="2">
        <v>510</v>
      </c>
    </row>
    <row r="385" spans="1:13" s="99" customFormat="1" ht="12.75">
      <c r="A385" s="14"/>
      <c r="B385" s="337">
        <f>SUM(B382:B384)</f>
        <v>50000</v>
      </c>
      <c r="C385" s="14"/>
      <c r="D385" s="14"/>
      <c r="E385" s="14" t="s">
        <v>365</v>
      </c>
      <c r="F385" s="21"/>
      <c r="G385" s="21"/>
      <c r="H385" s="97">
        <v>0</v>
      </c>
      <c r="I385" s="98">
        <f t="shared" si="24"/>
        <v>98.03921568627452</v>
      </c>
      <c r="M385" s="2">
        <v>510</v>
      </c>
    </row>
    <row r="386" spans="1:13" s="18" customFormat="1" ht="12.75">
      <c r="A386" s="15"/>
      <c r="B386" s="206"/>
      <c r="C386" s="15"/>
      <c r="D386" s="15"/>
      <c r="E386" s="15"/>
      <c r="F386" s="33"/>
      <c r="G386" s="33"/>
      <c r="H386" s="6">
        <f>H385-B386</f>
        <v>0</v>
      </c>
      <c r="I386" s="25">
        <f t="shared" si="24"/>
        <v>0</v>
      </c>
      <c r="M386" s="2">
        <v>510</v>
      </c>
    </row>
    <row r="387" spans="1:13" s="18" customFormat="1" ht="12.75">
      <c r="A387" s="15"/>
      <c r="B387" s="206"/>
      <c r="C387" s="15"/>
      <c r="D387" s="15"/>
      <c r="E387" s="15"/>
      <c r="F387" s="33"/>
      <c r="G387" s="33"/>
      <c r="H387" s="6">
        <f>H386-B387</f>
        <v>0</v>
      </c>
      <c r="I387" s="25">
        <f t="shared" si="24"/>
        <v>0</v>
      </c>
      <c r="M387" s="2">
        <v>510</v>
      </c>
    </row>
    <row r="388" spans="1:13" s="18" customFormat="1" ht="12.75">
      <c r="A388" s="15"/>
      <c r="B388" s="206"/>
      <c r="C388" s="15"/>
      <c r="D388" s="15"/>
      <c r="E388" s="15"/>
      <c r="F388" s="33"/>
      <c r="G388" s="33"/>
      <c r="H388" s="6">
        <f>H387-B388</f>
        <v>0</v>
      </c>
      <c r="I388" s="25">
        <f t="shared" si="24"/>
        <v>0</v>
      </c>
      <c r="M388" s="2">
        <v>510</v>
      </c>
    </row>
    <row r="389" spans="2:13" ht="12.75">
      <c r="B389" s="10"/>
      <c r="H389" s="6">
        <f>H388-B389</f>
        <v>0</v>
      </c>
      <c r="I389" s="25">
        <f t="shared" si="24"/>
        <v>0</v>
      </c>
      <c r="M389" s="2">
        <v>510</v>
      </c>
    </row>
    <row r="390" spans="1:13" s="91" customFormat="1" ht="12.75">
      <c r="A390" s="87"/>
      <c r="B390" s="335">
        <f>+B399+B416+B425+B432+B441+B446</f>
        <v>84000</v>
      </c>
      <c r="C390" s="87" t="s">
        <v>64</v>
      </c>
      <c r="D390" s="87" t="s">
        <v>65</v>
      </c>
      <c r="E390" s="87" t="s">
        <v>25</v>
      </c>
      <c r="F390" s="107" t="s">
        <v>66</v>
      </c>
      <c r="G390" s="89" t="s">
        <v>67</v>
      </c>
      <c r="H390" s="88"/>
      <c r="I390" s="108">
        <f t="shared" si="24"/>
        <v>164.7058823529412</v>
      </c>
      <c r="M390" s="2">
        <v>510</v>
      </c>
    </row>
    <row r="391" spans="2:13" ht="12.75">
      <c r="B391" s="10"/>
      <c r="H391" s="6">
        <f aca="true" t="shared" si="25" ref="H391:H398">H390-B391</f>
        <v>0</v>
      </c>
      <c r="I391" s="25">
        <f t="shared" si="24"/>
        <v>0</v>
      </c>
      <c r="M391" s="2">
        <v>510</v>
      </c>
    </row>
    <row r="392" spans="2:13" ht="12.75">
      <c r="B392" s="10">
        <v>2500</v>
      </c>
      <c r="C392" s="1" t="s">
        <v>27</v>
      </c>
      <c r="D392" s="1" t="s">
        <v>237</v>
      </c>
      <c r="E392" s="1" t="s">
        <v>253</v>
      </c>
      <c r="F392" s="30" t="s">
        <v>370</v>
      </c>
      <c r="G392" s="30" t="s">
        <v>306</v>
      </c>
      <c r="H392" s="6">
        <f t="shared" si="25"/>
        <v>-2500</v>
      </c>
      <c r="I392" s="25">
        <f t="shared" si="24"/>
        <v>4.901960784313726</v>
      </c>
      <c r="K392" t="s">
        <v>27</v>
      </c>
      <c r="L392">
        <v>10</v>
      </c>
      <c r="M392" s="2">
        <v>510</v>
      </c>
    </row>
    <row r="393" spans="2:13" ht="12.75">
      <c r="B393" s="10">
        <v>2500</v>
      </c>
      <c r="C393" s="1" t="s">
        <v>27</v>
      </c>
      <c r="D393" s="1" t="s">
        <v>237</v>
      </c>
      <c r="E393" s="1" t="s">
        <v>253</v>
      </c>
      <c r="F393" s="30" t="s">
        <v>371</v>
      </c>
      <c r="G393" s="30" t="s">
        <v>372</v>
      </c>
      <c r="H393" s="6">
        <f t="shared" si="25"/>
        <v>-5000</v>
      </c>
      <c r="I393" s="25">
        <f t="shared" si="24"/>
        <v>4.901960784313726</v>
      </c>
      <c r="K393" t="s">
        <v>27</v>
      </c>
      <c r="L393">
        <v>10</v>
      </c>
      <c r="M393" s="2">
        <v>510</v>
      </c>
    </row>
    <row r="394" spans="2:13" ht="12.75">
      <c r="B394" s="10">
        <v>2500</v>
      </c>
      <c r="C394" s="1" t="s">
        <v>27</v>
      </c>
      <c r="D394" s="1" t="s">
        <v>237</v>
      </c>
      <c r="E394" s="1" t="s">
        <v>253</v>
      </c>
      <c r="F394" s="30" t="s">
        <v>373</v>
      </c>
      <c r="G394" s="30" t="s">
        <v>374</v>
      </c>
      <c r="H394" s="6">
        <f t="shared" si="25"/>
        <v>-7500</v>
      </c>
      <c r="I394" s="25">
        <f t="shared" si="24"/>
        <v>4.901960784313726</v>
      </c>
      <c r="K394" t="s">
        <v>27</v>
      </c>
      <c r="L394">
        <v>10</v>
      </c>
      <c r="M394" s="2">
        <v>510</v>
      </c>
    </row>
    <row r="395" spans="2:13" ht="12.75">
      <c r="B395" s="10">
        <v>2500</v>
      </c>
      <c r="C395" s="1" t="s">
        <v>27</v>
      </c>
      <c r="D395" s="1" t="s">
        <v>237</v>
      </c>
      <c r="E395" s="1" t="s">
        <v>253</v>
      </c>
      <c r="F395" s="30" t="s">
        <v>375</v>
      </c>
      <c r="G395" s="30" t="s">
        <v>376</v>
      </c>
      <c r="H395" s="6">
        <f t="shared" si="25"/>
        <v>-10000</v>
      </c>
      <c r="I395" s="25">
        <f t="shared" si="24"/>
        <v>4.901960784313726</v>
      </c>
      <c r="K395" t="s">
        <v>27</v>
      </c>
      <c r="L395">
        <v>10</v>
      </c>
      <c r="M395" s="2">
        <v>510</v>
      </c>
    </row>
    <row r="396" spans="2:13" ht="12.75">
      <c r="B396" s="10">
        <v>2500</v>
      </c>
      <c r="C396" s="1" t="s">
        <v>27</v>
      </c>
      <c r="D396" s="1" t="s">
        <v>237</v>
      </c>
      <c r="E396" s="1" t="s">
        <v>329</v>
      </c>
      <c r="F396" s="30" t="s">
        <v>377</v>
      </c>
      <c r="G396" s="30" t="s">
        <v>376</v>
      </c>
      <c r="H396" s="6">
        <f t="shared" si="25"/>
        <v>-12500</v>
      </c>
      <c r="I396" s="25">
        <f t="shared" si="24"/>
        <v>4.901960784313726</v>
      </c>
      <c r="K396" t="s">
        <v>27</v>
      </c>
      <c r="L396">
        <v>10</v>
      </c>
      <c r="M396" s="2">
        <v>510</v>
      </c>
    </row>
    <row r="397" spans="2:13" ht="12.75">
      <c r="B397" s="338">
        <v>2500</v>
      </c>
      <c r="C397" s="1" t="s">
        <v>27</v>
      </c>
      <c r="D397" s="1" t="s">
        <v>237</v>
      </c>
      <c r="E397" s="1" t="s">
        <v>253</v>
      </c>
      <c r="F397" s="30" t="s">
        <v>378</v>
      </c>
      <c r="G397" s="30" t="s">
        <v>379</v>
      </c>
      <c r="H397" s="6">
        <f t="shared" si="25"/>
        <v>-15000</v>
      </c>
      <c r="I397" s="25">
        <f t="shared" si="24"/>
        <v>4.901960784313726</v>
      </c>
      <c r="K397" t="s">
        <v>27</v>
      </c>
      <c r="L397">
        <v>10</v>
      </c>
      <c r="M397" s="2">
        <v>510</v>
      </c>
    </row>
    <row r="398" spans="2:13" ht="12.75">
      <c r="B398" s="10">
        <v>2500</v>
      </c>
      <c r="C398" s="1" t="s">
        <v>27</v>
      </c>
      <c r="D398" s="1" t="s">
        <v>237</v>
      </c>
      <c r="E398" s="1" t="s">
        <v>253</v>
      </c>
      <c r="F398" s="30" t="s">
        <v>380</v>
      </c>
      <c r="G398" s="30" t="s">
        <v>381</v>
      </c>
      <c r="H398" s="6">
        <f t="shared" si="25"/>
        <v>-17500</v>
      </c>
      <c r="I398" s="25">
        <f t="shared" si="24"/>
        <v>4.901960784313726</v>
      </c>
      <c r="K398" t="s">
        <v>27</v>
      </c>
      <c r="L398">
        <v>10</v>
      </c>
      <c r="M398" s="2">
        <v>510</v>
      </c>
    </row>
    <row r="399" spans="1:13" s="99" customFormat="1" ht="12.75">
      <c r="A399" s="14"/>
      <c r="B399" s="337">
        <f>SUM(B392:B398)</f>
        <v>17500</v>
      </c>
      <c r="C399" s="14" t="s">
        <v>27</v>
      </c>
      <c r="D399" s="14"/>
      <c r="E399" s="14"/>
      <c r="F399" s="21"/>
      <c r="G399" s="21"/>
      <c r="H399" s="97">
        <v>0</v>
      </c>
      <c r="I399" s="98">
        <f t="shared" si="24"/>
        <v>34.31372549019608</v>
      </c>
      <c r="M399" s="2">
        <v>510</v>
      </c>
    </row>
    <row r="400" spans="2:13" ht="12.75">
      <c r="B400" s="10"/>
      <c r="H400" s="6">
        <f aca="true" t="shared" si="26" ref="H400:H415">H399-B400</f>
        <v>0</v>
      </c>
      <c r="I400" s="25">
        <f t="shared" si="24"/>
        <v>0</v>
      </c>
      <c r="M400" s="2">
        <v>510</v>
      </c>
    </row>
    <row r="401" spans="2:13" ht="12.75">
      <c r="B401" s="10"/>
      <c r="H401" s="6">
        <f t="shared" si="26"/>
        <v>0</v>
      </c>
      <c r="I401" s="25">
        <f t="shared" si="24"/>
        <v>0</v>
      </c>
      <c r="M401" s="2">
        <v>510</v>
      </c>
    </row>
    <row r="402" spans="2:13" ht="12.75">
      <c r="B402" s="206">
        <v>3000</v>
      </c>
      <c r="C402" s="36" t="s">
        <v>245</v>
      </c>
      <c r="D402" s="15" t="s">
        <v>258</v>
      </c>
      <c r="E402" s="36" t="s">
        <v>246</v>
      </c>
      <c r="F402" s="105" t="s">
        <v>382</v>
      </c>
      <c r="G402" s="34" t="s">
        <v>306</v>
      </c>
      <c r="H402" s="6">
        <f t="shared" si="26"/>
        <v>-3000</v>
      </c>
      <c r="I402" s="25">
        <f t="shared" si="24"/>
        <v>5.882352941176471</v>
      </c>
      <c r="M402" s="2">
        <v>510</v>
      </c>
    </row>
    <row r="403" spans="2:13" ht="12.75">
      <c r="B403" s="206">
        <v>2000</v>
      </c>
      <c r="C403" s="36" t="s">
        <v>383</v>
      </c>
      <c r="D403" s="15" t="s">
        <v>258</v>
      </c>
      <c r="E403" s="36" t="s">
        <v>246</v>
      </c>
      <c r="F403" s="105" t="s">
        <v>384</v>
      </c>
      <c r="G403" s="34" t="s">
        <v>372</v>
      </c>
      <c r="H403" s="6">
        <f t="shared" si="26"/>
        <v>-5000</v>
      </c>
      <c r="I403" s="25">
        <f t="shared" si="24"/>
        <v>3.9215686274509802</v>
      </c>
      <c r="K403" t="s">
        <v>253</v>
      </c>
      <c r="M403" s="2">
        <v>510</v>
      </c>
    </row>
    <row r="404" spans="2:13" ht="12.75">
      <c r="B404" s="206">
        <v>1000</v>
      </c>
      <c r="C404" s="36" t="s">
        <v>385</v>
      </c>
      <c r="D404" s="15" t="s">
        <v>258</v>
      </c>
      <c r="E404" s="36" t="s">
        <v>246</v>
      </c>
      <c r="F404" s="105" t="s">
        <v>384</v>
      </c>
      <c r="G404" s="34" t="s">
        <v>372</v>
      </c>
      <c r="H404" s="6">
        <f t="shared" si="26"/>
        <v>-6000</v>
      </c>
      <c r="I404" s="25">
        <f t="shared" si="24"/>
        <v>1.9607843137254901</v>
      </c>
      <c r="K404" s="85" t="s">
        <v>253</v>
      </c>
      <c r="M404" s="2">
        <v>510</v>
      </c>
    </row>
    <row r="405" spans="2:13" ht="12.75">
      <c r="B405" s="206">
        <v>1000</v>
      </c>
      <c r="C405" s="36" t="s">
        <v>386</v>
      </c>
      <c r="D405" s="15" t="s">
        <v>258</v>
      </c>
      <c r="E405" s="36" t="s">
        <v>246</v>
      </c>
      <c r="F405" s="105" t="s">
        <v>384</v>
      </c>
      <c r="G405" s="34" t="s">
        <v>372</v>
      </c>
      <c r="H405" s="6">
        <f t="shared" si="26"/>
        <v>-7000</v>
      </c>
      <c r="I405" s="25">
        <f t="shared" si="24"/>
        <v>1.9607843137254901</v>
      </c>
      <c r="K405" s="85" t="s">
        <v>253</v>
      </c>
      <c r="M405" s="2">
        <v>510</v>
      </c>
    </row>
    <row r="406" spans="2:13" ht="12.75">
      <c r="B406" s="206">
        <v>1000</v>
      </c>
      <c r="C406" s="36" t="s">
        <v>385</v>
      </c>
      <c r="D406" s="15" t="s">
        <v>258</v>
      </c>
      <c r="E406" s="36" t="s">
        <v>246</v>
      </c>
      <c r="F406" s="105" t="s">
        <v>384</v>
      </c>
      <c r="G406" s="34" t="s">
        <v>374</v>
      </c>
      <c r="H406" s="6">
        <f t="shared" si="26"/>
        <v>-8000</v>
      </c>
      <c r="I406" s="25">
        <f t="shared" si="24"/>
        <v>1.9607843137254901</v>
      </c>
      <c r="K406" s="85" t="s">
        <v>253</v>
      </c>
      <c r="M406" s="2">
        <v>510</v>
      </c>
    </row>
    <row r="407" spans="2:13" ht="12.75">
      <c r="B407" s="206">
        <v>1000</v>
      </c>
      <c r="C407" s="36" t="s">
        <v>386</v>
      </c>
      <c r="D407" s="15" t="s">
        <v>258</v>
      </c>
      <c r="E407" s="36" t="s">
        <v>246</v>
      </c>
      <c r="F407" s="105" t="s">
        <v>384</v>
      </c>
      <c r="G407" s="34" t="s">
        <v>374</v>
      </c>
      <c r="H407" s="6">
        <f t="shared" si="26"/>
        <v>-9000</v>
      </c>
      <c r="I407" s="25">
        <f t="shared" si="24"/>
        <v>1.9607843137254901</v>
      </c>
      <c r="K407" s="85" t="s">
        <v>253</v>
      </c>
      <c r="M407" s="2">
        <v>510</v>
      </c>
    </row>
    <row r="408" spans="2:13" ht="12.75">
      <c r="B408" s="206">
        <v>1500</v>
      </c>
      <c r="C408" s="36" t="s">
        <v>387</v>
      </c>
      <c r="D408" s="15" t="s">
        <v>258</v>
      </c>
      <c r="E408" s="36" t="s">
        <v>246</v>
      </c>
      <c r="F408" s="105" t="s">
        <v>384</v>
      </c>
      <c r="G408" s="34" t="s">
        <v>376</v>
      </c>
      <c r="H408" s="6">
        <f t="shared" si="26"/>
        <v>-10500</v>
      </c>
      <c r="I408" s="25">
        <f t="shared" si="24"/>
        <v>2.9411764705882355</v>
      </c>
      <c r="K408" s="85" t="s">
        <v>253</v>
      </c>
      <c r="M408" s="2">
        <v>510</v>
      </c>
    </row>
    <row r="409" spans="2:13" ht="12.75">
      <c r="B409" s="206">
        <v>1000</v>
      </c>
      <c r="C409" s="36" t="s">
        <v>388</v>
      </c>
      <c r="D409" s="15" t="s">
        <v>258</v>
      </c>
      <c r="E409" s="36" t="s">
        <v>246</v>
      </c>
      <c r="F409" s="105" t="s">
        <v>384</v>
      </c>
      <c r="G409" s="34" t="s">
        <v>376</v>
      </c>
      <c r="H409" s="6">
        <f t="shared" si="26"/>
        <v>-11500</v>
      </c>
      <c r="I409" s="25">
        <f t="shared" si="24"/>
        <v>1.9607843137254901</v>
      </c>
      <c r="K409" s="85" t="s">
        <v>253</v>
      </c>
      <c r="M409" s="2">
        <v>510</v>
      </c>
    </row>
    <row r="410" spans="2:13" ht="12.75">
      <c r="B410" s="206">
        <v>2000</v>
      </c>
      <c r="C410" s="36" t="s">
        <v>389</v>
      </c>
      <c r="D410" s="15" t="s">
        <v>258</v>
      </c>
      <c r="E410" s="36" t="s">
        <v>246</v>
      </c>
      <c r="F410" s="105" t="s">
        <v>384</v>
      </c>
      <c r="G410" s="34" t="s">
        <v>379</v>
      </c>
      <c r="H410" s="6">
        <f t="shared" si="26"/>
        <v>-13500</v>
      </c>
      <c r="I410" s="25">
        <f t="shared" si="24"/>
        <v>3.9215686274509802</v>
      </c>
      <c r="K410" s="85" t="s">
        <v>253</v>
      </c>
      <c r="M410" s="2">
        <v>510</v>
      </c>
    </row>
    <row r="411" spans="2:13" ht="12.75">
      <c r="B411" s="206">
        <v>2000</v>
      </c>
      <c r="C411" s="36" t="s">
        <v>390</v>
      </c>
      <c r="D411" s="15" t="s">
        <v>258</v>
      </c>
      <c r="E411" s="36" t="s">
        <v>246</v>
      </c>
      <c r="F411" s="105" t="s">
        <v>384</v>
      </c>
      <c r="G411" s="34" t="s">
        <v>379</v>
      </c>
      <c r="H411" s="6">
        <f t="shared" si="26"/>
        <v>-15500</v>
      </c>
      <c r="I411" s="25">
        <f t="shared" si="24"/>
        <v>3.9215686274509802</v>
      </c>
      <c r="K411" s="85" t="s">
        <v>253</v>
      </c>
      <c r="M411" s="2">
        <v>510</v>
      </c>
    </row>
    <row r="412" spans="2:13" ht="12.75">
      <c r="B412" s="206">
        <v>2500</v>
      </c>
      <c r="C412" s="36" t="s">
        <v>391</v>
      </c>
      <c r="D412" s="15" t="s">
        <v>258</v>
      </c>
      <c r="E412" s="36" t="s">
        <v>246</v>
      </c>
      <c r="F412" s="105" t="s">
        <v>384</v>
      </c>
      <c r="G412" s="34" t="s">
        <v>381</v>
      </c>
      <c r="H412" s="6">
        <f t="shared" si="26"/>
        <v>-18000</v>
      </c>
      <c r="I412" s="25">
        <f t="shared" si="24"/>
        <v>4.901960784313726</v>
      </c>
      <c r="K412" s="85" t="s">
        <v>253</v>
      </c>
      <c r="M412" s="2">
        <v>510</v>
      </c>
    </row>
    <row r="413" spans="2:13" ht="12.75">
      <c r="B413" s="206">
        <v>2500</v>
      </c>
      <c r="C413" s="36" t="s">
        <v>392</v>
      </c>
      <c r="D413" s="15" t="s">
        <v>258</v>
      </c>
      <c r="E413" s="36" t="s">
        <v>246</v>
      </c>
      <c r="F413" s="105" t="s">
        <v>384</v>
      </c>
      <c r="G413" s="34" t="s">
        <v>381</v>
      </c>
      <c r="H413" s="6">
        <f t="shared" si="26"/>
        <v>-20500</v>
      </c>
      <c r="I413" s="25">
        <f t="shared" si="24"/>
        <v>4.901960784313726</v>
      </c>
      <c r="K413" s="85" t="s">
        <v>253</v>
      </c>
      <c r="M413" s="2">
        <v>510</v>
      </c>
    </row>
    <row r="414" spans="2:13" ht="12.75">
      <c r="B414" s="206">
        <v>2000</v>
      </c>
      <c r="C414" s="36" t="s">
        <v>393</v>
      </c>
      <c r="D414" s="15" t="s">
        <v>258</v>
      </c>
      <c r="E414" s="36" t="s">
        <v>246</v>
      </c>
      <c r="F414" s="105" t="s">
        <v>384</v>
      </c>
      <c r="G414" s="34" t="s">
        <v>381</v>
      </c>
      <c r="H414" s="6">
        <f t="shared" si="26"/>
        <v>-22500</v>
      </c>
      <c r="I414" s="25">
        <f t="shared" si="24"/>
        <v>3.9215686274509802</v>
      </c>
      <c r="K414" t="s">
        <v>253</v>
      </c>
      <c r="M414" s="2">
        <v>510</v>
      </c>
    </row>
    <row r="415" spans="1:13" s="18" customFormat="1" ht="12.75">
      <c r="A415" s="15"/>
      <c r="B415" s="206">
        <v>2000</v>
      </c>
      <c r="C415" s="36" t="s">
        <v>248</v>
      </c>
      <c r="D415" s="15" t="s">
        <v>258</v>
      </c>
      <c r="E415" s="36" t="s">
        <v>246</v>
      </c>
      <c r="F415" s="105" t="s">
        <v>394</v>
      </c>
      <c r="G415" s="34" t="s">
        <v>381</v>
      </c>
      <c r="H415" s="6">
        <f t="shared" si="26"/>
        <v>-24500</v>
      </c>
      <c r="I415" s="25">
        <f t="shared" si="24"/>
        <v>3.9215686274509802</v>
      </c>
      <c r="K415" t="s">
        <v>253</v>
      </c>
      <c r="M415" s="2">
        <v>510</v>
      </c>
    </row>
    <row r="416" spans="1:13" s="104" customFormat="1" ht="12.75">
      <c r="A416" s="100"/>
      <c r="B416" s="341">
        <f>SUM(B402:B415)</f>
        <v>24500</v>
      </c>
      <c r="C416" s="106" t="s">
        <v>130</v>
      </c>
      <c r="D416" s="100"/>
      <c r="E416" s="100"/>
      <c r="F416" s="102"/>
      <c r="G416" s="102"/>
      <c r="H416" s="398">
        <v>0</v>
      </c>
      <c r="I416" s="103">
        <f t="shared" si="24"/>
        <v>48.03921568627451</v>
      </c>
      <c r="M416" s="2">
        <v>510</v>
      </c>
    </row>
    <row r="417" spans="2:14" ht="12.75">
      <c r="B417" s="399"/>
      <c r="C417" s="36"/>
      <c r="D417" s="15"/>
      <c r="E417" s="400"/>
      <c r="H417" s="6">
        <f aca="true" t="shared" si="27" ref="H417:H424">H416-B417</f>
        <v>0</v>
      </c>
      <c r="I417" s="25">
        <f t="shared" si="24"/>
        <v>0</v>
      </c>
      <c r="J417" s="401"/>
      <c r="L417" s="401"/>
      <c r="M417" s="2">
        <v>510</v>
      </c>
      <c r="N417" s="402"/>
    </row>
    <row r="418" spans="2:13" ht="12.75">
      <c r="B418" s="10"/>
      <c r="C418" s="36"/>
      <c r="D418" s="15"/>
      <c r="H418" s="6">
        <f t="shared" si="27"/>
        <v>0</v>
      </c>
      <c r="I418" s="25">
        <f t="shared" si="24"/>
        <v>0</v>
      </c>
      <c r="M418" s="2">
        <v>510</v>
      </c>
    </row>
    <row r="419" spans="2:13" ht="12.75">
      <c r="B419" s="10">
        <v>1000</v>
      </c>
      <c r="C419" s="36" t="s">
        <v>28</v>
      </c>
      <c r="D419" s="15" t="s">
        <v>237</v>
      </c>
      <c r="E419" s="1" t="s">
        <v>29</v>
      </c>
      <c r="F419" s="105" t="s">
        <v>384</v>
      </c>
      <c r="G419" s="30" t="s">
        <v>306</v>
      </c>
      <c r="H419" s="6">
        <f t="shared" si="27"/>
        <v>-1000</v>
      </c>
      <c r="I419" s="25">
        <f t="shared" si="24"/>
        <v>1.9607843137254901</v>
      </c>
      <c r="K419" t="s">
        <v>253</v>
      </c>
      <c r="M419" s="2">
        <v>510</v>
      </c>
    </row>
    <row r="420" spans="2:13" ht="12.75">
      <c r="B420" s="10">
        <v>1700</v>
      </c>
      <c r="C420" s="36" t="s">
        <v>28</v>
      </c>
      <c r="D420" s="15" t="s">
        <v>237</v>
      </c>
      <c r="E420" s="1" t="s">
        <v>29</v>
      </c>
      <c r="F420" s="105" t="s">
        <v>384</v>
      </c>
      <c r="G420" s="30" t="s">
        <v>372</v>
      </c>
      <c r="H420" s="6">
        <f t="shared" si="27"/>
        <v>-2700</v>
      </c>
      <c r="I420" s="25">
        <f t="shared" si="24"/>
        <v>3.3333333333333335</v>
      </c>
      <c r="K420" t="s">
        <v>253</v>
      </c>
      <c r="M420" s="2">
        <v>510</v>
      </c>
    </row>
    <row r="421" spans="2:13" ht="12.75">
      <c r="B421" s="10">
        <v>1400</v>
      </c>
      <c r="C421" s="36" t="s">
        <v>28</v>
      </c>
      <c r="D421" s="15" t="s">
        <v>237</v>
      </c>
      <c r="E421" s="1" t="s">
        <v>29</v>
      </c>
      <c r="F421" s="105" t="s">
        <v>384</v>
      </c>
      <c r="G421" s="30" t="s">
        <v>374</v>
      </c>
      <c r="H421" s="6">
        <f t="shared" si="27"/>
        <v>-4100</v>
      </c>
      <c r="I421" s="25">
        <f t="shared" si="24"/>
        <v>2.7450980392156863</v>
      </c>
      <c r="K421" t="s">
        <v>253</v>
      </c>
      <c r="M421" s="2">
        <v>510</v>
      </c>
    </row>
    <row r="422" spans="2:13" ht="12.75">
      <c r="B422" s="10">
        <v>1400</v>
      </c>
      <c r="C422" s="36" t="s">
        <v>28</v>
      </c>
      <c r="D422" s="15" t="s">
        <v>237</v>
      </c>
      <c r="E422" s="1" t="s">
        <v>29</v>
      </c>
      <c r="F422" s="105" t="s">
        <v>384</v>
      </c>
      <c r="G422" s="30" t="s">
        <v>376</v>
      </c>
      <c r="H422" s="6">
        <f t="shared" si="27"/>
        <v>-5500</v>
      </c>
      <c r="I422" s="25">
        <f t="shared" si="24"/>
        <v>2.7450980392156863</v>
      </c>
      <c r="K422" t="s">
        <v>253</v>
      </c>
      <c r="M422" s="2">
        <v>510</v>
      </c>
    </row>
    <row r="423" spans="2:13" ht="12.75">
      <c r="B423" s="10">
        <v>1300</v>
      </c>
      <c r="C423" s="36" t="s">
        <v>28</v>
      </c>
      <c r="D423" s="15" t="s">
        <v>237</v>
      </c>
      <c r="E423" s="1" t="s">
        <v>29</v>
      </c>
      <c r="F423" s="105" t="s">
        <v>384</v>
      </c>
      <c r="G423" s="30" t="s">
        <v>379</v>
      </c>
      <c r="H423" s="6">
        <f t="shared" si="27"/>
        <v>-6800</v>
      </c>
      <c r="I423" s="25">
        <f t="shared" si="24"/>
        <v>2.549019607843137</v>
      </c>
      <c r="K423" t="s">
        <v>253</v>
      </c>
      <c r="M423" s="2">
        <v>510</v>
      </c>
    </row>
    <row r="424" spans="2:13" ht="12.75">
      <c r="B424" s="10">
        <v>700</v>
      </c>
      <c r="C424" s="36" t="s">
        <v>28</v>
      </c>
      <c r="D424" s="15" t="s">
        <v>237</v>
      </c>
      <c r="E424" s="1" t="s">
        <v>29</v>
      </c>
      <c r="F424" s="105" t="s">
        <v>384</v>
      </c>
      <c r="G424" s="30" t="s">
        <v>381</v>
      </c>
      <c r="H424" s="6">
        <f t="shared" si="27"/>
        <v>-7500</v>
      </c>
      <c r="I424" s="25">
        <f t="shared" si="24"/>
        <v>1.3725490196078431</v>
      </c>
      <c r="K424" t="s">
        <v>253</v>
      </c>
      <c r="M424" s="2">
        <v>510</v>
      </c>
    </row>
    <row r="425" spans="1:13" s="104" customFormat="1" ht="12.75">
      <c r="A425" s="100"/>
      <c r="B425" s="341">
        <f>SUM(B419:B424)</f>
        <v>7500</v>
      </c>
      <c r="C425" s="106"/>
      <c r="D425" s="100"/>
      <c r="E425" s="100" t="s">
        <v>29</v>
      </c>
      <c r="F425" s="102"/>
      <c r="G425" s="102"/>
      <c r="H425" s="398">
        <v>0</v>
      </c>
      <c r="I425" s="103">
        <f t="shared" si="24"/>
        <v>14.705882352941176</v>
      </c>
      <c r="M425" s="2">
        <v>510</v>
      </c>
    </row>
    <row r="426" spans="2:13" ht="12.75">
      <c r="B426" s="10"/>
      <c r="C426" s="36"/>
      <c r="D426" s="15"/>
      <c r="H426" s="6">
        <f aca="true" t="shared" si="28" ref="H426:H431">H425-B426</f>
        <v>0</v>
      </c>
      <c r="I426" s="25">
        <f t="shared" si="24"/>
        <v>0</v>
      </c>
      <c r="M426" s="2">
        <v>510</v>
      </c>
    </row>
    <row r="427" spans="1:13" ht="12.75">
      <c r="A427" s="15"/>
      <c r="B427" s="10"/>
      <c r="D427" s="15"/>
      <c r="H427" s="6">
        <f t="shared" si="28"/>
        <v>0</v>
      </c>
      <c r="I427" s="25">
        <f t="shared" si="24"/>
        <v>0</v>
      </c>
      <c r="M427" s="2">
        <v>510</v>
      </c>
    </row>
    <row r="428" spans="1:13" ht="12.75">
      <c r="A428" s="15"/>
      <c r="B428" s="10">
        <v>5000</v>
      </c>
      <c r="C428" s="1" t="s">
        <v>30</v>
      </c>
      <c r="D428" s="15" t="s">
        <v>237</v>
      </c>
      <c r="E428" s="1" t="s">
        <v>246</v>
      </c>
      <c r="F428" s="105" t="s">
        <v>395</v>
      </c>
      <c r="G428" s="30" t="s">
        <v>372</v>
      </c>
      <c r="H428" s="6">
        <f t="shared" si="28"/>
        <v>-5000</v>
      </c>
      <c r="I428" s="25">
        <f t="shared" si="24"/>
        <v>9.803921568627452</v>
      </c>
      <c r="K428" t="s">
        <v>253</v>
      </c>
      <c r="M428" s="2">
        <v>510</v>
      </c>
    </row>
    <row r="429" spans="2:13" ht="12.75">
      <c r="B429" s="10">
        <v>5000</v>
      </c>
      <c r="C429" s="1" t="s">
        <v>30</v>
      </c>
      <c r="D429" s="15" t="s">
        <v>237</v>
      </c>
      <c r="E429" s="1" t="s">
        <v>246</v>
      </c>
      <c r="F429" s="105" t="s">
        <v>395</v>
      </c>
      <c r="G429" s="30" t="s">
        <v>374</v>
      </c>
      <c r="H429" s="6">
        <f t="shared" si="28"/>
        <v>-10000</v>
      </c>
      <c r="I429" s="25">
        <f t="shared" si="24"/>
        <v>9.803921568627452</v>
      </c>
      <c r="K429" t="s">
        <v>253</v>
      </c>
      <c r="M429" s="2">
        <v>510</v>
      </c>
    </row>
    <row r="430" spans="2:13" ht="12.75">
      <c r="B430" s="10">
        <v>5000</v>
      </c>
      <c r="C430" s="1" t="s">
        <v>30</v>
      </c>
      <c r="D430" s="15" t="s">
        <v>237</v>
      </c>
      <c r="E430" s="1" t="s">
        <v>246</v>
      </c>
      <c r="F430" s="105" t="s">
        <v>395</v>
      </c>
      <c r="G430" s="30" t="s">
        <v>376</v>
      </c>
      <c r="H430" s="6">
        <f t="shared" si="28"/>
        <v>-15000</v>
      </c>
      <c r="I430" s="25">
        <f t="shared" si="24"/>
        <v>9.803921568627452</v>
      </c>
      <c r="K430" t="s">
        <v>253</v>
      </c>
      <c r="M430" s="2">
        <v>510</v>
      </c>
    </row>
    <row r="431" spans="2:13" ht="12.75">
      <c r="B431" s="10">
        <v>5000</v>
      </c>
      <c r="C431" s="1" t="s">
        <v>30</v>
      </c>
      <c r="D431" s="15" t="s">
        <v>237</v>
      </c>
      <c r="E431" s="1" t="s">
        <v>246</v>
      </c>
      <c r="F431" s="105" t="s">
        <v>395</v>
      </c>
      <c r="G431" s="30" t="s">
        <v>379</v>
      </c>
      <c r="H431" s="6">
        <f t="shared" si="28"/>
        <v>-20000</v>
      </c>
      <c r="I431" s="25">
        <f t="shared" si="24"/>
        <v>9.803921568627452</v>
      </c>
      <c r="K431" t="s">
        <v>253</v>
      </c>
      <c r="M431" s="2">
        <v>510</v>
      </c>
    </row>
    <row r="432" spans="1:13" s="104" customFormat="1" ht="12.75">
      <c r="A432" s="100"/>
      <c r="B432" s="341">
        <f>SUM(B428:B431)</f>
        <v>20000</v>
      </c>
      <c r="C432" s="100" t="s">
        <v>30</v>
      </c>
      <c r="D432" s="100"/>
      <c r="E432" s="100"/>
      <c r="F432" s="102"/>
      <c r="G432" s="102"/>
      <c r="H432" s="398"/>
      <c r="I432" s="103"/>
      <c r="M432" s="2">
        <v>510</v>
      </c>
    </row>
    <row r="433" spans="2:13" ht="12.75">
      <c r="B433" s="10"/>
      <c r="D433" s="15"/>
      <c r="I433" s="25"/>
      <c r="M433" s="2">
        <v>510</v>
      </c>
    </row>
    <row r="434" spans="2:13" ht="12.75">
      <c r="B434" s="10"/>
      <c r="D434" s="15"/>
      <c r="I434" s="25">
        <f aca="true" t="shared" si="29" ref="I434:I440">+B434/M434</f>
        <v>0</v>
      </c>
      <c r="M434" s="2">
        <v>510</v>
      </c>
    </row>
    <row r="435" spans="2:13" ht="12.75">
      <c r="B435" s="10">
        <v>2000</v>
      </c>
      <c r="C435" s="1" t="s">
        <v>31</v>
      </c>
      <c r="D435" s="15" t="s">
        <v>11</v>
      </c>
      <c r="E435" s="1" t="s">
        <v>246</v>
      </c>
      <c r="F435" s="105" t="s">
        <v>384</v>
      </c>
      <c r="G435" s="30" t="s">
        <v>306</v>
      </c>
      <c r="H435" s="6">
        <f aca="true" t="shared" si="30" ref="H435:H440">H434-B435</f>
        <v>-2000</v>
      </c>
      <c r="I435" s="25">
        <f t="shared" si="29"/>
        <v>3.9215686274509802</v>
      </c>
      <c r="K435" t="s">
        <v>253</v>
      </c>
      <c r="M435" s="2">
        <v>510</v>
      </c>
    </row>
    <row r="436" spans="2:13" ht="12.75">
      <c r="B436" s="10">
        <v>2000</v>
      </c>
      <c r="C436" s="1" t="s">
        <v>31</v>
      </c>
      <c r="D436" s="15" t="s">
        <v>11</v>
      </c>
      <c r="E436" s="1" t="s">
        <v>246</v>
      </c>
      <c r="F436" s="105" t="s">
        <v>384</v>
      </c>
      <c r="G436" s="30" t="s">
        <v>372</v>
      </c>
      <c r="H436" s="6">
        <f t="shared" si="30"/>
        <v>-4000</v>
      </c>
      <c r="I436" s="25">
        <f t="shared" si="29"/>
        <v>3.9215686274509802</v>
      </c>
      <c r="K436" t="s">
        <v>253</v>
      </c>
      <c r="M436" s="2">
        <v>510</v>
      </c>
    </row>
    <row r="437" spans="2:13" ht="12.75">
      <c r="B437" s="10">
        <v>2000</v>
      </c>
      <c r="C437" s="1" t="s">
        <v>31</v>
      </c>
      <c r="D437" s="15" t="s">
        <v>11</v>
      </c>
      <c r="E437" s="1" t="s">
        <v>246</v>
      </c>
      <c r="F437" s="105" t="s">
        <v>384</v>
      </c>
      <c r="G437" s="30" t="s">
        <v>374</v>
      </c>
      <c r="H437" s="6">
        <f t="shared" si="30"/>
        <v>-6000</v>
      </c>
      <c r="I437" s="25">
        <f t="shared" si="29"/>
        <v>3.9215686274509802</v>
      </c>
      <c r="K437" t="s">
        <v>253</v>
      </c>
      <c r="M437" s="2">
        <v>510</v>
      </c>
    </row>
    <row r="438" spans="2:13" ht="12.75">
      <c r="B438" s="10">
        <v>2000</v>
      </c>
      <c r="C438" s="1" t="s">
        <v>31</v>
      </c>
      <c r="D438" s="15" t="s">
        <v>11</v>
      </c>
      <c r="E438" s="1" t="s">
        <v>246</v>
      </c>
      <c r="F438" s="105" t="s">
        <v>384</v>
      </c>
      <c r="G438" s="30" t="s">
        <v>376</v>
      </c>
      <c r="H438" s="6">
        <f t="shared" si="30"/>
        <v>-8000</v>
      </c>
      <c r="I438" s="25">
        <f t="shared" si="29"/>
        <v>3.9215686274509802</v>
      </c>
      <c r="K438" t="s">
        <v>253</v>
      </c>
      <c r="M438" s="2">
        <v>510</v>
      </c>
    </row>
    <row r="439" spans="2:13" ht="12.75">
      <c r="B439" s="10">
        <v>2000</v>
      </c>
      <c r="C439" s="1" t="s">
        <v>31</v>
      </c>
      <c r="D439" s="15" t="s">
        <v>11</v>
      </c>
      <c r="E439" s="1" t="s">
        <v>246</v>
      </c>
      <c r="F439" s="105" t="s">
        <v>384</v>
      </c>
      <c r="G439" s="30" t="s">
        <v>379</v>
      </c>
      <c r="H439" s="6">
        <f t="shared" si="30"/>
        <v>-10000</v>
      </c>
      <c r="I439" s="25">
        <f t="shared" si="29"/>
        <v>3.9215686274509802</v>
      </c>
      <c r="K439" t="s">
        <v>253</v>
      </c>
      <c r="M439" s="2">
        <v>510</v>
      </c>
    </row>
    <row r="440" spans="2:13" ht="12.75">
      <c r="B440" s="10">
        <v>2000</v>
      </c>
      <c r="C440" s="1" t="s">
        <v>31</v>
      </c>
      <c r="D440" s="15" t="s">
        <v>11</v>
      </c>
      <c r="E440" s="1" t="s">
        <v>246</v>
      </c>
      <c r="F440" s="105" t="s">
        <v>384</v>
      </c>
      <c r="G440" s="30" t="s">
        <v>381</v>
      </c>
      <c r="H440" s="6">
        <f t="shared" si="30"/>
        <v>-12000</v>
      </c>
      <c r="I440" s="25">
        <f t="shared" si="29"/>
        <v>3.9215686274509802</v>
      </c>
      <c r="K440" t="s">
        <v>253</v>
      </c>
      <c r="M440" s="2">
        <v>510</v>
      </c>
    </row>
    <row r="441" spans="1:13" s="104" customFormat="1" ht="12.75">
      <c r="A441" s="100"/>
      <c r="B441" s="341">
        <f>SUM(B435:B440)</f>
        <v>12000</v>
      </c>
      <c r="C441" s="100" t="s">
        <v>31</v>
      </c>
      <c r="D441" s="100"/>
      <c r="E441" s="100"/>
      <c r="F441" s="102"/>
      <c r="G441" s="102"/>
      <c r="H441" s="398"/>
      <c r="I441" s="103"/>
      <c r="M441" s="2">
        <v>510</v>
      </c>
    </row>
    <row r="442" spans="2:13" ht="12.75">
      <c r="B442" s="10"/>
      <c r="D442" s="15"/>
      <c r="I442" s="25"/>
      <c r="M442" s="2">
        <v>510</v>
      </c>
    </row>
    <row r="443" spans="2:13" ht="12.75">
      <c r="B443" s="10"/>
      <c r="D443" s="15"/>
      <c r="I443" s="25"/>
      <c r="M443" s="2">
        <v>510</v>
      </c>
    </row>
    <row r="444" spans="1:13" ht="12.75">
      <c r="A444" s="15"/>
      <c r="B444" s="10">
        <v>1500</v>
      </c>
      <c r="C444" s="1" t="s">
        <v>252</v>
      </c>
      <c r="D444" s="15" t="s">
        <v>11</v>
      </c>
      <c r="E444" s="1" t="s">
        <v>32</v>
      </c>
      <c r="F444" s="105" t="s">
        <v>384</v>
      </c>
      <c r="G444" s="30" t="s">
        <v>242</v>
      </c>
      <c r="H444" s="6">
        <f>H443-B444</f>
        <v>-1500</v>
      </c>
      <c r="I444" s="25">
        <f aca="true" t="shared" si="31" ref="I444:I507">+B444/M444</f>
        <v>2.9411764705882355</v>
      </c>
      <c r="K444" t="s">
        <v>253</v>
      </c>
      <c r="M444" s="2">
        <v>510</v>
      </c>
    </row>
    <row r="445" spans="2:13" ht="12.75">
      <c r="B445" s="10">
        <v>1000</v>
      </c>
      <c r="C445" s="1" t="s">
        <v>252</v>
      </c>
      <c r="D445" s="15" t="s">
        <v>11</v>
      </c>
      <c r="E445" s="1" t="s">
        <v>32</v>
      </c>
      <c r="F445" s="105" t="s">
        <v>384</v>
      </c>
      <c r="G445" s="30" t="s">
        <v>244</v>
      </c>
      <c r="H445" s="6">
        <f>H444-B445</f>
        <v>-2500</v>
      </c>
      <c r="I445" s="25">
        <f t="shared" si="31"/>
        <v>1.9607843137254901</v>
      </c>
      <c r="K445" t="s">
        <v>253</v>
      </c>
      <c r="M445" s="2">
        <v>510</v>
      </c>
    </row>
    <row r="446" spans="1:13" s="104" customFormat="1" ht="12.75">
      <c r="A446" s="100"/>
      <c r="B446" s="341">
        <f>SUM(B444:B445)</f>
        <v>2500</v>
      </c>
      <c r="C446" s="100"/>
      <c r="D446" s="100"/>
      <c r="E446" s="100" t="s">
        <v>32</v>
      </c>
      <c r="F446" s="102"/>
      <c r="G446" s="102"/>
      <c r="H446" s="398">
        <v>0</v>
      </c>
      <c r="I446" s="103">
        <f t="shared" si="31"/>
        <v>4.901960784313726</v>
      </c>
      <c r="M446" s="2">
        <v>510</v>
      </c>
    </row>
    <row r="447" spans="2:13" ht="12.75">
      <c r="B447" s="10"/>
      <c r="H447" s="6">
        <f>H446-B447</f>
        <v>0</v>
      </c>
      <c r="I447" s="25">
        <f t="shared" si="31"/>
        <v>0</v>
      </c>
      <c r="M447" s="2">
        <v>510</v>
      </c>
    </row>
    <row r="448" spans="2:13" ht="12.75">
      <c r="B448" s="10"/>
      <c r="H448" s="6">
        <f>H447-B448</f>
        <v>0</v>
      </c>
      <c r="I448" s="25">
        <f t="shared" si="31"/>
        <v>0</v>
      </c>
      <c r="M448" s="2">
        <v>510</v>
      </c>
    </row>
    <row r="449" spans="2:13" ht="12.75">
      <c r="B449" s="10"/>
      <c r="H449" s="6">
        <f>H448-B449</f>
        <v>0</v>
      </c>
      <c r="I449" s="25">
        <f t="shared" si="31"/>
        <v>0</v>
      </c>
      <c r="M449" s="2">
        <v>510</v>
      </c>
    </row>
    <row r="450" spans="2:13" ht="12.75">
      <c r="B450" s="10"/>
      <c r="H450" s="6">
        <f>H449-B450</f>
        <v>0</v>
      </c>
      <c r="I450" s="25">
        <f t="shared" si="31"/>
        <v>0</v>
      </c>
      <c r="M450" s="2">
        <v>510</v>
      </c>
    </row>
    <row r="451" spans="1:13" s="91" customFormat="1" ht="12.75">
      <c r="A451" s="87"/>
      <c r="B451" s="335">
        <f>+B460+B476+B484+B490+B497+B504</f>
        <v>65000</v>
      </c>
      <c r="C451" s="87" t="s">
        <v>68</v>
      </c>
      <c r="D451" s="87" t="s">
        <v>69</v>
      </c>
      <c r="E451" s="87" t="s">
        <v>39</v>
      </c>
      <c r="F451" s="107" t="s">
        <v>40</v>
      </c>
      <c r="G451" s="107" t="s">
        <v>41</v>
      </c>
      <c r="H451" s="88"/>
      <c r="I451" s="108">
        <f t="shared" si="31"/>
        <v>127.45098039215686</v>
      </c>
      <c r="J451" s="117"/>
      <c r="M451" s="2">
        <v>510</v>
      </c>
    </row>
    <row r="452" spans="2:13" ht="12.75">
      <c r="B452" s="10"/>
      <c r="H452" s="6">
        <f aca="true" t="shared" si="32" ref="H452:H459">H451-B452</f>
        <v>0</v>
      </c>
      <c r="I452" s="25">
        <f t="shared" si="31"/>
        <v>0</v>
      </c>
      <c r="M452" s="2">
        <v>510</v>
      </c>
    </row>
    <row r="453" spans="2:13" ht="12.75">
      <c r="B453" s="10">
        <v>2500</v>
      </c>
      <c r="C453" s="1" t="s">
        <v>27</v>
      </c>
      <c r="D453" s="1" t="s">
        <v>237</v>
      </c>
      <c r="E453" s="1" t="s">
        <v>265</v>
      </c>
      <c r="F453" s="30" t="s">
        <v>396</v>
      </c>
      <c r="G453" s="30" t="s">
        <v>372</v>
      </c>
      <c r="H453" s="6">
        <f t="shared" si="32"/>
        <v>-2500</v>
      </c>
      <c r="I453" s="25">
        <f t="shared" si="31"/>
        <v>4.901960784313726</v>
      </c>
      <c r="K453" t="s">
        <v>27</v>
      </c>
      <c r="L453">
        <v>11</v>
      </c>
      <c r="M453" s="2">
        <v>510</v>
      </c>
    </row>
    <row r="454" spans="2:13" ht="12.75">
      <c r="B454" s="10">
        <v>2500</v>
      </c>
      <c r="C454" s="1" t="s">
        <v>27</v>
      </c>
      <c r="D454" s="1" t="s">
        <v>237</v>
      </c>
      <c r="E454" s="1" t="s">
        <v>265</v>
      </c>
      <c r="F454" s="30" t="s">
        <v>397</v>
      </c>
      <c r="G454" s="30" t="s">
        <v>374</v>
      </c>
      <c r="H454" s="6">
        <f t="shared" si="32"/>
        <v>-5000</v>
      </c>
      <c r="I454" s="25">
        <f t="shared" si="31"/>
        <v>4.901960784313726</v>
      </c>
      <c r="K454" t="s">
        <v>27</v>
      </c>
      <c r="L454">
        <v>11</v>
      </c>
      <c r="M454" s="2">
        <v>510</v>
      </c>
    </row>
    <row r="455" spans="2:13" ht="12.75">
      <c r="B455" s="10">
        <v>2500</v>
      </c>
      <c r="C455" s="1" t="s">
        <v>27</v>
      </c>
      <c r="D455" s="1" t="s">
        <v>237</v>
      </c>
      <c r="E455" s="1" t="s">
        <v>265</v>
      </c>
      <c r="F455" s="30" t="s">
        <v>398</v>
      </c>
      <c r="G455" s="30" t="s">
        <v>376</v>
      </c>
      <c r="H455" s="6">
        <f t="shared" si="32"/>
        <v>-7500</v>
      </c>
      <c r="I455" s="25">
        <f t="shared" si="31"/>
        <v>4.901960784313726</v>
      </c>
      <c r="K455" t="s">
        <v>27</v>
      </c>
      <c r="L455">
        <v>11</v>
      </c>
      <c r="M455" s="2">
        <v>510</v>
      </c>
    </row>
    <row r="456" spans="2:13" ht="12.75">
      <c r="B456" s="10">
        <v>2000</v>
      </c>
      <c r="C456" s="1" t="s">
        <v>27</v>
      </c>
      <c r="D456" s="1" t="s">
        <v>237</v>
      </c>
      <c r="E456" s="1" t="s">
        <v>399</v>
      </c>
      <c r="F456" s="70" t="s">
        <v>400</v>
      </c>
      <c r="G456" s="30" t="s">
        <v>376</v>
      </c>
      <c r="H456" s="6">
        <f t="shared" si="32"/>
        <v>-9500</v>
      </c>
      <c r="I456" s="25">
        <f t="shared" si="31"/>
        <v>3.9215686274509802</v>
      </c>
      <c r="K456" t="s">
        <v>27</v>
      </c>
      <c r="L456">
        <v>11</v>
      </c>
      <c r="M456" s="2">
        <v>510</v>
      </c>
    </row>
    <row r="457" spans="2:13" ht="12.75">
      <c r="B457" s="338">
        <v>2000</v>
      </c>
      <c r="C457" s="1" t="s">
        <v>27</v>
      </c>
      <c r="D457" s="1" t="s">
        <v>237</v>
      </c>
      <c r="E457" s="1" t="s">
        <v>399</v>
      </c>
      <c r="F457" s="70" t="s">
        <v>401</v>
      </c>
      <c r="G457" s="30" t="s">
        <v>379</v>
      </c>
      <c r="H457" s="6">
        <f t="shared" si="32"/>
        <v>-11500</v>
      </c>
      <c r="I457" s="25">
        <f t="shared" si="31"/>
        <v>3.9215686274509802</v>
      </c>
      <c r="K457" t="s">
        <v>27</v>
      </c>
      <c r="L457">
        <v>11</v>
      </c>
      <c r="M457" s="2">
        <v>510</v>
      </c>
    </row>
    <row r="458" spans="2:13" ht="12.75">
      <c r="B458" s="338">
        <v>2500</v>
      </c>
      <c r="C458" s="1" t="s">
        <v>27</v>
      </c>
      <c r="D458" s="1" t="s">
        <v>237</v>
      </c>
      <c r="E458" s="1" t="s">
        <v>265</v>
      </c>
      <c r="F458" s="30" t="s">
        <v>402</v>
      </c>
      <c r="G458" s="30" t="s">
        <v>379</v>
      </c>
      <c r="H458" s="6">
        <f t="shared" si="32"/>
        <v>-14000</v>
      </c>
      <c r="I458" s="25">
        <f t="shared" si="31"/>
        <v>4.901960784313726</v>
      </c>
      <c r="K458" t="s">
        <v>27</v>
      </c>
      <c r="L458">
        <v>11</v>
      </c>
      <c r="M458" s="2">
        <v>510</v>
      </c>
    </row>
    <row r="459" spans="2:13" ht="12.75">
      <c r="B459" s="10">
        <v>2500</v>
      </c>
      <c r="C459" s="1" t="s">
        <v>27</v>
      </c>
      <c r="D459" s="1" t="s">
        <v>237</v>
      </c>
      <c r="E459" s="1" t="s">
        <v>329</v>
      </c>
      <c r="F459" s="30" t="s">
        <v>403</v>
      </c>
      <c r="G459" s="30" t="s">
        <v>379</v>
      </c>
      <c r="H459" s="6">
        <f t="shared" si="32"/>
        <v>-16500</v>
      </c>
      <c r="I459" s="25">
        <f t="shared" si="31"/>
        <v>4.901960784313726</v>
      </c>
      <c r="K459" t="s">
        <v>27</v>
      </c>
      <c r="L459">
        <v>11</v>
      </c>
      <c r="M459" s="2">
        <v>510</v>
      </c>
    </row>
    <row r="460" spans="1:13" s="99" customFormat="1" ht="12.75">
      <c r="A460" s="14"/>
      <c r="B460" s="337">
        <f>SUM(B453:B459)</f>
        <v>16500</v>
      </c>
      <c r="C460" s="14" t="s">
        <v>27</v>
      </c>
      <c r="D460" s="14"/>
      <c r="E460" s="14"/>
      <c r="F460" s="21"/>
      <c r="G460" s="21"/>
      <c r="H460" s="97">
        <v>0</v>
      </c>
      <c r="I460" s="98">
        <f t="shared" si="31"/>
        <v>32.35294117647059</v>
      </c>
      <c r="M460" s="2">
        <v>510</v>
      </c>
    </row>
    <row r="461" spans="2:13" ht="12.75">
      <c r="B461" s="10"/>
      <c r="H461" s="6">
        <f aca="true" t="shared" si="33" ref="H461:H475">H460-B461</f>
        <v>0</v>
      </c>
      <c r="I461" s="25">
        <f t="shared" si="31"/>
        <v>0</v>
      </c>
      <c r="M461" s="2">
        <v>510</v>
      </c>
    </row>
    <row r="462" spans="2:13" ht="12.75">
      <c r="B462" s="10"/>
      <c r="H462" s="6">
        <f t="shared" si="33"/>
        <v>0</v>
      </c>
      <c r="I462" s="25">
        <f t="shared" si="31"/>
        <v>0</v>
      </c>
      <c r="M462" s="2">
        <v>510</v>
      </c>
    </row>
    <row r="463" spans="2:13" ht="12.75">
      <c r="B463" s="10">
        <v>3000</v>
      </c>
      <c r="C463" s="80" t="s">
        <v>269</v>
      </c>
      <c r="D463" s="80" t="s">
        <v>11</v>
      </c>
      <c r="E463" s="80" t="s">
        <v>246</v>
      </c>
      <c r="F463" s="105" t="s">
        <v>404</v>
      </c>
      <c r="G463" s="105" t="s">
        <v>372</v>
      </c>
      <c r="H463" s="6">
        <f t="shared" si="33"/>
        <v>-3000</v>
      </c>
      <c r="I463" s="25">
        <f t="shared" si="31"/>
        <v>5.882352941176471</v>
      </c>
      <c r="K463" s="85" t="s">
        <v>265</v>
      </c>
      <c r="M463" s="2">
        <v>510</v>
      </c>
    </row>
    <row r="464" spans="2:13" ht="12.75">
      <c r="B464" s="10">
        <v>1500</v>
      </c>
      <c r="C464" s="36" t="s">
        <v>274</v>
      </c>
      <c r="D464" s="80" t="s">
        <v>11</v>
      </c>
      <c r="E464" s="80" t="s">
        <v>246</v>
      </c>
      <c r="F464" s="105" t="s">
        <v>405</v>
      </c>
      <c r="G464" s="105" t="s">
        <v>372</v>
      </c>
      <c r="H464" s="6">
        <f t="shared" si="33"/>
        <v>-4500</v>
      </c>
      <c r="I464" s="25">
        <f t="shared" si="31"/>
        <v>2.9411764705882355</v>
      </c>
      <c r="K464" s="85" t="s">
        <v>265</v>
      </c>
      <c r="M464" s="2">
        <v>510</v>
      </c>
    </row>
    <row r="465" spans="2:13" ht="12.75">
      <c r="B465" s="10">
        <v>1500</v>
      </c>
      <c r="C465" s="36" t="s">
        <v>275</v>
      </c>
      <c r="D465" s="80" t="s">
        <v>11</v>
      </c>
      <c r="E465" s="80" t="s">
        <v>246</v>
      </c>
      <c r="F465" s="105" t="s">
        <v>405</v>
      </c>
      <c r="G465" s="105" t="s">
        <v>372</v>
      </c>
      <c r="H465" s="6">
        <f t="shared" si="33"/>
        <v>-6000</v>
      </c>
      <c r="I465" s="25">
        <f t="shared" si="31"/>
        <v>2.9411764705882355</v>
      </c>
      <c r="K465" s="85" t="s">
        <v>265</v>
      </c>
      <c r="M465" s="2">
        <v>510</v>
      </c>
    </row>
    <row r="466" spans="2:13" ht="12.75">
      <c r="B466" s="10">
        <v>2000</v>
      </c>
      <c r="C466" s="36" t="s">
        <v>271</v>
      </c>
      <c r="D466" s="80" t="s">
        <v>11</v>
      </c>
      <c r="E466" s="80" t="s">
        <v>246</v>
      </c>
      <c r="F466" s="105" t="s">
        <v>405</v>
      </c>
      <c r="G466" s="105" t="s">
        <v>374</v>
      </c>
      <c r="H466" s="6">
        <f t="shared" si="33"/>
        <v>-8000</v>
      </c>
      <c r="I466" s="25">
        <f t="shared" si="31"/>
        <v>3.9215686274509802</v>
      </c>
      <c r="K466" s="85" t="s">
        <v>265</v>
      </c>
      <c r="M466" s="2">
        <v>510</v>
      </c>
    </row>
    <row r="467" spans="2:13" ht="12.75">
      <c r="B467" s="338">
        <v>2000</v>
      </c>
      <c r="C467" s="36" t="s">
        <v>273</v>
      </c>
      <c r="D467" s="80" t="s">
        <v>11</v>
      </c>
      <c r="E467" s="80" t="s">
        <v>246</v>
      </c>
      <c r="F467" s="105" t="s">
        <v>405</v>
      </c>
      <c r="G467" s="105" t="s">
        <v>374</v>
      </c>
      <c r="H467" s="6">
        <f t="shared" si="33"/>
        <v>-10000</v>
      </c>
      <c r="I467" s="25">
        <f t="shared" si="31"/>
        <v>3.9215686274509802</v>
      </c>
      <c r="K467" s="85" t="s">
        <v>265</v>
      </c>
      <c r="M467" s="2">
        <v>510</v>
      </c>
    </row>
    <row r="468" spans="2:13" ht="12.75">
      <c r="B468" s="338">
        <v>1000</v>
      </c>
      <c r="C468" s="36" t="s">
        <v>406</v>
      </c>
      <c r="D468" s="80" t="s">
        <v>11</v>
      </c>
      <c r="E468" s="80" t="s">
        <v>246</v>
      </c>
      <c r="F468" s="105" t="s">
        <v>405</v>
      </c>
      <c r="G468" s="105" t="s">
        <v>374</v>
      </c>
      <c r="H468" s="6">
        <f t="shared" si="33"/>
        <v>-11000</v>
      </c>
      <c r="I468" s="25">
        <f t="shared" si="31"/>
        <v>1.9607843137254901</v>
      </c>
      <c r="K468" s="85" t="s">
        <v>265</v>
      </c>
      <c r="M468" s="2">
        <v>510</v>
      </c>
    </row>
    <row r="469" spans="2:13" ht="12.75">
      <c r="B469" s="338">
        <v>1000</v>
      </c>
      <c r="C469" s="36" t="s">
        <v>407</v>
      </c>
      <c r="D469" s="80" t="s">
        <v>11</v>
      </c>
      <c r="E469" s="80" t="s">
        <v>246</v>
      </c>
      <c r="F469" s="105" t="s">
        <v>405</v>
      </c>
      <c r="G469" s="105" t="s">
        <v>374</v>
      </c>
      <c r="H469" s="6">
        <f t="shared" si="33"/>
        <v>-12000</v>
      </c>
      <c r="I469" s="25">
        <f t="shared" si="31"/>
        <v>1.9607843137254901</v>
      </c>
      <c r="K469" s="85" t="s">
        <v>265</v>
      </c>
      <c r="M469" s="2">
        <v>510</v>
      </c>
    </row>
    <row r="470" spans="2:13" ht="12.75">
      <c r="B470" s="10">
        <v>2000</v>
      </c>
      <c r="C470" s="36" t="s">
        <v>408</v>
      </c>
      <c r="D470" s="80" t="s">
        <v>11</v>
      </c>
      <c r="E470" s="80" t="s">
        <v>246</v>
      </c>
      <c r="F470" s="105" t="s">
        <v>405</v>
      </c>
      <c r="G470" s="105" t="s">
        <v>376</v>
      </c>
      <c r="H470" s="6">
        <f t="shared" si="33"/>
        <v>-14000</v>
      </c>
      <c r="I470" s="25">
        <f t="shared" si="31"/>
        <v>3.9215686274509802</v>
      </c>
      <c r="K470" s="85" t="s">
        <v>265</v>
      </c>
      <c r="M470" s="2">
        <v>510</v>
      </c>
    </row>
    <row r="471" spans="2:13" ht="12.75">
      <c r="B471" s="10">
        <v>2000</v>
      </c>
      <c r="C471" s="36" t="s">
        <v>409</v>
      </c>
      <c r="D471" s="80" t="s">
        <v>11</v>
      </c>
      <c r="E471" s="80" t="s">
        <v>246</v>
      </c>
      <c r="F471" s="105" t="s">
        <v>405</v>
      </c>
      <c r="G471" s="105" t="s">
        <v>376</v>
      </c>
      <c r="H471" s="6">
        <f t="shared" si="33"/>
        <v>-16000</v>
      </c>
      <c r="I471" s="25">
        <f t="shared" si="31"/>
        <v>3.9215686274509802</v>
      </c>
      <c r="K471" s="85" t="s">
        <v>265</v>
      </c>
      <c r="M471" s="2">
        <v>510</v>
      </c>
    </row>
    <row r="472" spans="2:13" ht="12.75">
      <c r="B472" s="10">
        <v>1000</v>
      </c>
      <c r="C472" s="36" t="s">
        <v>406</v>
      </c>
      <c r="D472" s="80" t="s">
        <v>11</v>
      </c>
      <c r="E472" s="80" t="s">
        <v>246</v>
      </c>
      <c r="F472" s="105" t="s">
        <v>405</v>
      </c>
      <c r="G472" s="105" t="s">
        <v>376</v>
      </c>
      <c r="H472" s="6">
        <f t="shared" si="33"/>
        <v>-17000</v>
      </c>
      <c r="I472" s="25">
        <f t="shared" si="31"/>
        <v>1.9607843137254901</v>
      </c>
      <c r="K472" s="85" t="s">
        <v>265</v>
      </c>
      <c r="M472" s="2">
        <v>510</v>
      </c>
    </row>
    <row r="473" spans="2:13" ht="12.75">
      <c r="B473" s="10">
        <v>1000</v>
      </c>
      <c r="C473" s="36" t="s">
        <v>407</v>
      </c>
      <c r="D473" s="80" t="s">
        <v>11</v>
      </c>
      <c r="E473" s="80" t="s">
        <v>246</v>
      </c>
      <c r="F473" s="105" t="s">
        <v>405</v>
      </c>
      <c r="G473" s="105" t="s">
        <v>376</v>
      </c>
      <c r="H473" s="6">
        <f t="shared" si="33"/>
        <v>-18000</v>
      </c>
      <c r="I473" s="25">
        <f t="shared" si="31"/>
        <v>1.9607843137254901</v>
      </c>
      <c r="K473" s="85" t="s">
        <v>265</v>
      </c>
      <c r="M473" s="2">
        <v>510</v>
      </c>
    </row>
    <row r="474" spans="2:13" ht="12.75">
      <c r="B474" s="10">
        <v>2000</v>
      </c>
      <c r="C474" s="36" t="s">
        <v>410</v>
      </c>
      <c r="D474" s="80" t="s">
        <v>11</v>
      </c>
      <c r="E474" s="80" t="s">
        <v>246</v>
      </c>
      <c r="F474" s="105" t="s">
        <v>405</v>
      </c>
      <c r="G474" s="105" t="s">
        <v>379</v>
      </c>
      <c r="H474" s="6">
        <f t="shared" si="33"/>
        <v>-20000</v>
      </c>
      <c r="I474" s="25">
        <f t="shared" si="31"/>
        <v>3.9215686274509802</v>
      </c>
      <c r="K474" s="85" t="s">
        <v>265</v>
      </c>
      <c r="M474" s="2">
        <v>510</v>
      </c>
    </row>
    <row r="475" spans="1:13" ht="12.75">
      <c r="A475" s="15"/>
      <c r="B475" s="10">
        <v>2000</v>
      </c>
      <c r="C475" s="36" t="s">
        <v>411</v>
      </c>
      <c r="D475" s="80" t="s">
        <v>11</v>
      </c>
      <c r="E475" s="80" t="s">
        <v>246</v>
      </c>
      <c r="F475" s="105" t="s">
        <v>405</v>
      </c>
      <c r="G475" s="105" t="s">
        <v>379</v>
      </c>
      <c r="H475" s="6">
        <f t="shared" si="33"/>
        <v>-22000</v>
      </c>
      <c r="I475" s="25">
        <f t="shared" si="31"/>
        <v>3.9215686274509802</v>
      </c>
      <c r="K475" s="85" t="s">
        <v>265</v>
      </c>
      <c r="M475" s="2">
        <v>510</v>
      </c>
    </row>
    <row r="476" spans="1:13" s="104" customFormat="1" ht="12.75">
      <c r="A476" s="100"/>
      <c r="B476" s="341">
        <f>SUM(B463:B475)</f>
        <v>22000</v>
      </c>
      <c r="C476" s="106" t="s">
        <v>130</v>
      </c>
      <c r="D476" s="106"/>
      <c r="E476" s="106"/>
      <c r="F476" s="118"/>
      <c r="G476" s="102"/>
      <c r="H476" s="398">
        <v>0</v>
      </c>
      <c r="I476" s="103">
        <f t="shared" si="31"/>
        <v>43.13725490196079</v>
      </c>
      <c r="M476" s="2">
        <v>510</v>
      </c>
    </row>
    <row r="477" spans="2:13" ht="12.75">
      <c r="B477" s="10"/>
      <c r="E477" s="80"/>
      <c r="F477" s="105"/>
      <c r="H477" s="6">
        <f aca="true" t="shared" si="34" ref="H477:H483">H476-B477</f>
        <v>0</v>
      </c>
      <c r="I477" s="25">
        <f t="shared" si="31"/>
        <v>0</v>
      </c>
      <c r="M477" s="2">
        <v>510</v>
      </c>
    </row>
    <row r="478" spans="2:13" ht="12.75">
      <c r="B478" s="10"/>
      <c r="H478" s="6">
        <f t="shared" si="34"/>
        <v>0</v>
      </c>
      <c r="I478" s="25">
        <f t="shared" si="31"/>
        <v>0</v>
      </c>
      <c r="M478" s="2">
        <v>510</v>
      </c>
    </row>
    <row r="479" spans="2:13" ht="12.75">
      <c r="B479" s="10">
        <v>1000</v>
      </c>
      <c r="C479" s="80" t="s">
        <v>28</v>
      </c>
      <c r="D479" s="80" t="s">
        <v>11</v>
      </c>
      <c r="E479" s="80" t="s">
        <v>29</v>
      </c>
      <c r="F479" s="105" t="s">
        <v>405</v>
      </c>
      <c r="G479" s="105" t="s">
        <v>306</v>
      </c>
      <c r="H479" s="6">
        <f t="shared" si="34"/>
        <v>-1000</v>
      </c>
      <c r="I479" s="25">
        <f t="shared" si="31"/>
        <v>1.9607843137254901</v>
      </c>
      <c r="K479" s="85" t="s">
        <v>265</v>
      </c>
      <c r="M479" s="2">
        <v>510</v>
      </c>
    </row>
    <row r="480" spans="2:13" ht="12.75">
      <c r="B480" s="10">
        <v>1000</v>
      </c>
      <c r="C480" s="80" t="s">
        <v>28</v>
      </c>
      <c r="D480" s="80" t="s">
        <v>11</v>
      </c>
      <c r="E480" s="80" t="s">
        <v>29</v>
      </c>
      <c r="F480" s="105" t="s">
        <v>405</v>
      </c>
      <c r="G480" s="105" t="s">
        <v>372</v>
      </c>
      <c r="H480" s="6">
        <f t="shared" si="34"/>
        <v>-2000</v>
      </c>
      <c r="I480" s="25">
        <f t="shared" si="31"/>
        <v>1.9607843137254901</v>
      </c>
      <c r="K480" s="85" t="s">
        <v>265</v>
      </c>
      <c r="M480" s="2">
        <v>510</v>
      </c>
    </row>
    <row r="481" spans="2:13" ht="12.75">
      <c r="B481" s="10">
        <v>1000</v>
      </c>
      <c r="C481" s="80" t="s">
        <v>28</v>
      </c>
      <c r="D481" s="80" t="s">
        <v>11</v>
      </c>
      <c r="E481" s="80" t="s">
        <v>29</v>
      </c>
      <c r="F481" s="105" t="s">
        <v>405</v>
      </c>
      <c r="G481" s="105" t="s">
        <v>374</v>
      </c>
      <c r="H481" s="6">
        <f t="shared" si="34"/>
        <v>-3000</v>
      </c>
      <c r="I481" s="25">
        <f t="shared" si="31"/>
        <v>1.9607843137254901</v>
      </c>
      <c r="K481" s="85" t="s">
        <v>265</v>
      </c>
      <c r="M481" s="2">
        <v>510</v>
      </c>
    </row>
    <row r="482" spans="2:13" ht="12.75">
      <c r="B482" s="10">
        <v>1000</v>
      </c>
      <c r="C482" s="80" t="s">
        <v>28</v>
      </c>
      <c r="D482" s="80" t="s">
        <v>11</v>
      </c>
      <c r="E482" s="80" t="s">
        <v>29</v>
      </c>
      <c r="F482" s="105" t="s">
        <v>405</v>
      </c>
      <c r="G482" s="105" t="s">
        <v>376</v>
      </c>
      <c r="H482" s="6">
        <f t="shared" si="34"/>
        <v>-4000</v>
      </c>
      <c r="I482" s="25">
        <f t="shared" si="31"/>
        <v>1.9607843137254901</v>
      </c>
      <c r="K482" s="85" t="s">
        <v>265</v>
      </c>
      <c r="M482" s="2">
        <v>510</v>
      </c>
    </row>
    <row r="483" spans="2:13" ht="12.75">
      <c r="B483" s="10">
        <v>1500</v>
      </c>
      <c r="C483" s="80" t="s">
        <v>28</v>
      </c>
      <c r="D483" s="80" t="s">
        <v>11</v>
      </c>
      <c r="E483" s="80" t="s">
        <v>29</v>
      </c>
      <c r="F483" s="105" t="s">
        <v>405</v>
      </c>
      <c r="G483" s="105" t="s">
        <v>379</v>
      </c>
      <c r="H483" s="6">
        <f t="shared" si="34"/>
        <v>-5500</v>
      </c>
      <c r="I483" s="25">
        <f t="shared" si="31"/>
        <v>2.9411764705882355</v>
      </c>
      <c r="K483" s="85" t="s">
        <v>265</v>
      </c>
      <c r="M483" s="2">
        <v>510</v>
      </c>
    </row>
    <row r="484" spans="1:13" s="104" customFormat="1" ht="12.75">
      <c r="A484" s="100"/>
      <c r="B484" s="341">
        <f>SUM(B479:B483)</f>
        <v>5500</v>
      </c>
      <c r="C484" s="100"/>
      <c r="D484" s="100"/>
      <c r="E484" s="106" t="s">
        <v>29</v>
      </c>
      <c r="F484" s="102"/>
      <c r="G484" s="102"/>
      <c r="H484" s="398">
        <v>0</v>
      </c>
      <c r="I484" s="103">
        <f t="shared" si="31"/>
        <v>10.784313725490197</v>
      </c>
      <c r="M484" s="2">
        <v>510</v>
      </c>
    </row>
    <row r="485" spans="2:13" ht="12.75">
      <c r="B485" s="10"/>
      <c r="H485" s="6">
        <f>H484-B485</f>
        <v>0</v>
      </c>
      <c r="I485" s="25">
        <f t="shared" si="31"/>
        <v>0</v>
      </c>
      <c r="M485" s="2">
        <v>510</v>
      </c>
    </row>
    <row r="486" spans="2:13" ht="12.75">
      <c r="B486" s="10"/>
      <c r="H486" s="6">
        <f>H485-B486</f>
        <v>0</v>
      </c>
      <c r="I486" s="25">
        <f t="shared" si="31"/>
        <v>0</v>
      </c>
      <c r="M486" s="2">
        <v>510</v>
      </c>
    </row>
    <row r="487" spans="1:13" ht="12.75">
      <c r="A487" s="15"/>
      <c r="B487" s="10">
        <v>3000</v>
      </c>
      <c r="C487" s="80" t="s">
        <v>30</v>
      </c>
      <c r="D487" s="80" t="s">
        <v>11</v>
      </c>
      <c r="E487" s="80" t="s">
        <v>246</v>
      </c>
      <c r="F487" s="105" t="s">
        <v>412</v>
      </c>
      <c r="G487" s="105" t="s">
        <v>372</v>
      </c>
      <c r="H487" s="6">
        <f>H486-B487</f>
        <v>-3000</v>
      </c>
      <c r="I487" s="25">
        <f t="shared" si="31"/>
        <v>5.882352941176471</v>
      </c>
      <c r="K487" s="85" t="s">
        <v>265</v>
      </c>
      <c r="M487" s="2">
        <v>510</v>
      </c>
    </row>
    <row r="488" spans="2:13" ht="12.75">
      <c r="B488" s="10">
        <v>3000</v>
      </c>
      <c r="C488" s="80" t="s">
        <v>30</v>
      </c>
      <c r="D488" s="80" t="s">
        <v>11</v>
      </c>
      <c r="E488" s="80" t="s">
        <v>246</v>
      </c>
      <c r="F488" s="105" t="s">
        <v>412</v>
      </c>
      <c r="G488" s="105" t="s">
        <v>374</v>
      </c>
      <c r="H488" s="6">
        <f>H487-B488</f>
        <v>-6000</v>
      </c>
      <c r="I488" s="25">
        <f t="shared" si="31"/>
        <v>5.882352941176471</v>
      </c>
      <c r="K488" s="85" t="s">
        <v>265</v>
      </c>
      <c r="M488" s="2">
        <v>510</v>
      </c>
    </row>
    <row r="489" spans="2:13" ht="12.75">
      <c r="B489" s="10">
        <v>3000</v>
      </c>
      <c r="C489" s="80" t="s">
        <v>30</v>
      </c>
      <c r="D489" s="80" t="s">
        <v>11</v>
      </c>
      <c r="E489" s="80" t="s">
        <v>246</v>
      </c>
      <c r="F489" s="105" t="s">
        <v>412</v>
      </c>
      <c r="G489" s="105" t="s">
        <v>376</v>
      </c>
      <c r="H489" s="6">
        <f>H488-B489</f>
        <v>-9000</v>
      </c>
      <c r="I489" s="25">
        <f t="shared" si="31"/>
        <v>5.882352941176471</v>
      </c>
      <c r="K489" s="85" t="s">
        <v>265</v>
      </c>
      <c r="M489" s="2">
        <v>510</v>
      </c>
    </row>
    <row r="490" spans="1:13" s="104" customFormat="1" ht="12.75">
      <c r="A490" s="100"/>
      <c r="B490" s="341">
        <f>SUM(B487:B489)</f>
        <v>9000</v>
      </c>
      <c r="C490" s="106" t="s">
        <v>30</v>
      </c>
      <c r="D490" s="100"/>
      <c r="E490" s="100"/>
      <c r="F490" s="102"/>
      <c r="G490" s="102"/>
      <c r="H490" s="398">
        <v>0</v>
      </c>
      <c r="I490" s="103">
        <f t="shared" si="31"/>
        <v>17.647058823529413</v>
      </c>
      <c r="M490" s="2">
        <v>510</v>
      </c>
    </row>
    <row r="491" spans="2:13" ht="12.75">
      <c r="B491" s="10"/>
      <c r="H491" s="6">
        <f aca="true" t="shared" si="35" ref="H491:H496">H490-B491</f>
        <v>0</v>
      </c>
      <c r="I491" s="25">
        <f t="shared" si="31"/>
        <v>0</v>
      </c>
      <c r="M491" s="2">
        <v>510</v>
      </c>
    </row>
    <row r="492" spans="2:13" ht="12.75">
      <c r="B492" s="10"/>
      <c r="H492" s="6">
        <f t="shared" si="35"/>
        <v>0</v>
      </c>
      <c r="I492" s="25">
        <f t="shared" si="31"/>
        <v>0</v>
      </c>
      <c r="M492" s="2">
        <v>510</v>
      </c>
    </row>
    <row r="493" spans="2:13" ht="12.75">
      <c r="B493" s="10">
        <v>2000</v>
      </c>
      <c r="C493" s="80" t="s">
        <v>31</v>
      </c>
      <c r="D493" s="80" t="s">
        <v>11</v>
      </c>
      <c r="E493" s="80" t="s">
        <v>246</v>
      </c>
      <c r="F493" s="105" t="s">
        <v>405</v>
      </c>
      <c r="G493" s="105" t="s">
        <v>372</v>
      </c>
      <c r="H493" s="6">
        <f t="shared" si="35"/>
        <v>-2000</v>
      </c>
      <c r="I493" s="25">
        <f t="shared" si="31"/>
        <v>3.9215686274509802</v>
      </c>
      <c r="K493" s="85" t="s">
        <v>265</v>
      </c>
      <c r="M493" s="2">
        <v>510</v>
      </c>
    </row>
    <row r="494" spans="2:13" ht="12.75">
      <c r="B494" s="10">
        <v>2000</v>
      </c>
      <c r="C494" s="80" t="s">
        <v>31</v>
      </c>
      <c r="D494" s="80" t="s">
        <v>11</v>
      </c>
      <c r="E494" s="80" t="s">
        <v>246</v>
      </c>
      <c r="F494" s="105" t="s">
        <v>405</v>
      </c>
      <c r="G494" s="105" t="s">
        <v>374</v>
      </c>
      <c r="H494" s="6">
        <f t="shared" si="35"/>
        <v>-4000</v>
      </c>
      <c r="I494" s="25">
        <f t="shared" si="31"/>
        <v>3.9215686274509802</v>
      </c>
      <c r="K494" s="85" t="s">
        <v>265</v>
      </c>
      <c r="M494" s="2">
        <v>510</v>
      </c>
    </row>
    <row r="495" spans="2:13" ht="12.75">
      <c r="B495" s="10">
        <v>2000</v>
      </c>
      <c r="C495" s="80" t="s">
        <v>31</v>
      </c>
      <c r="D495" s="80" t="s">
        <v>11</v>
      </c>
      <c r="E495" s="80" t="s">
        <v>246</v>
      </c>
      <c r="F495" s="105" t="s">
        <v>405</v>
      </c>
      <c r="G495" s="105" t="s">
        <v>376</v>
      </c>
      <c r="H495" s="6">
        <f t="shared" si="35"/>
        <v>-6000</v>
      </c>
      <c r="I495" s="25">
        <f t="shared" si="31"/>
        <v>3.9215686274509802</v>
      </c>
      <c r="K495" s="85" t="s">
        <v>265</v>
      </c>
      <c r="M495" s="2">
        <v>510</v>
      </c>
    </row>
    <row r="496" spans="2:13" ht="12.75">
      <c r="B496" s="10">
        <v>2000</v>
      </c>
      <c r="C496" s="80" t="s">
        <v>31</v>
      </c>
      <c r="D496" s="80" t="s">
        <v>11</v>
      </c>
      <c r="E496" s="80" t="s">
        <v>246</v>
      </c>
      <c r="F496" s="105" t="s">
        <v>405</v>
      </c>
      <c r="G496" s="105" t="s">
        <v>379</v>
      </c>
      <c r="H496" s="6">
        <f t="shared" si="35"/>
        <v>-8000</v>
      </c>
      <c r="I496" s="25">
        <f t="shared" si="31"/>
        <v>3.9215686274509802</v>
      </c>
      <c r="K496" s="85" t="s">
        <v>265</v>
      </c>
      <c r="M496" s="2">
        <v>510</v>
      </c>
    </row>
    <row r="497" spans="1:13" s="104" customFormat="1" ht="12.75">
      <c r="A497" s="100"/>
      <c r="B497" s="341">
        <f>SUM(B493:B496)</f>
        <v>8000</v>
      </c>
      <c r="C497" s="106" t="s">
        <v>31</v>
      </c>
      <c r="D497" s="100"/>
      <c r="E497" s="100"/>
      <c r="F497" s="102"/>
      <c r="G497" s="102"/>
      <c r="H497" s="398">
        <v>0</v>
      </c>
      <c r="I497" s="103">
        <f t="shared" si="31"/>
        <v>15.686274509803921</v>
      </c>
      <c r="M497" s="2">
        <v>510</v>
      </c>
    </row>
    <row r="498" spans="2:13" ht="12.75">
      <c r="B498" s="10"/>
      <c r="H498" s="6">
        <f aca="true" t="shared" si="36" ref="H498:H503">H497-B498</f>
        <v>0</v>
      </c>
      <c r="I498" s="25">
        <f t="shared" si="31"/>
        <v>0</v>
      </c>
      <c r="M498" s="2">
        <v>510</v>
      </c>
    </row>
    <row r="499" spans="2:13" ht="12.75">
      <c r="B499" s="10"/>
      <c r="H499" s="6">
        <f t="shared" si="36"/>
        <v>0</v>
      </c>
      <c r="I499" s="25">
        <f t="shared" si="31"/>
        <v>0</v>
      </c>
      <c r="M499" s="2">
        <v>510</v>
      </c>
    </row>
    <row r="500" spans="2:13" ht="12.75">
      <c r="B500" s="10">
        <v>1000</v>
      </c>
      <c r="C500" s="80" t="s">
        <v>413</v>
      </c>
      <c r="D500" s="80" t="s">
        <v>11</v>
      </c>
      <c r="E500" s="80" t="s">
        <v>32</v>
      </c>
      <c r="F500" s="105" t="s">
        <v>405</v>
      </c>
      <c r="G500" s="105" t="s">
        <v>372</v>
      </c>
      <c r="H500" s="6">
        <f t="shared" si="36"/>
        <v>-1000</v>
      </c>
      <c r="I500" s="25">
        <f t="shared" si="31"/>
        <v>1.9607843137254901</v>
      </c>
      <c r="K500" s="85" t="s">
        <v>265</v>
      </c>
      <c r="M500" s="2">
        <v>510</v>
      </c>
    </row>
    <row r="501" spans="2:13" ht="12.75">
      <c r="B501" s="10">
        <v>1000</v>
      </c>
      <c r="C501" s="80" t="s">
        <v>413</v>
      </c>
      <c r="D501" s="80" t="s">
        <v>11</v>
      </c>
      <c r="E501" s="80" t="s">
        <v>32</v>
      </c>
      <c r="F501" s="105" t="s">
        <v>405</v>
      </c>
      <c r="G501" s="105" t="s">
        <v>374</v>
      </c>
      <c r="H501" s="6">
        <f t="shared" si="36"/>
        <v>-2000</v>
      </c>
      <c r="I501" s="25">
        <f t="shared" si="31"/>
        <v>1.9607843137254901</v>
      </c>
      <c r="K501" s="85" t="s">
        <v>265</v>
      </c>
      <c r="M501" s="2">
        <v>510</v>
      </c>
    </row>
    <row r="502" spans="2:13" ht="12.75">
      <c r="B502" s="10">
        <v>1000</v>
      </c>
      <c r="C502" s="80" t="s">
        <v>413</v>
      </c>
      <c r="D502" s="80" t="s">
        <v>11</v>
      </c>
      <c r="E502" s="80" t="s">
        <v>32</v>
      </c>
      <c r="F502" s="105" t="s">
        <v>405</v>
      </c>
      <c r="G502" s="105" t="s">
        <v>376</v>
      </c>
      <c r="H502" s="6">
        <f t="shared" si="36"/>
        <v>-3000</v>
      </c>
      <c r="I502" s="25">
        <f t="shared" si="31"/>
        <v>1.9607843137254901</v>
      </c>
      <c r="K502" s="85" t="s">
        <v>265</v>
      </c>
      <c r="M502" s="2">
        <v>510</v>
      </c>
    </row>
    <row r="503" spans="2:13" ht="12.75">
      <c r="B503" s="10">
        <v>1000</v>
      </c>
      <c r="C503" s="80" t="s">
        <v>413</v>
      </c>
      <c r="D503" s="80" t="s">
        <v>11</v>
      </c>
      <c r="E503" s="80" t="s">
        <v>32</v>
      </c>
      <c r="F503" s="105" t="s">
        <v>405</v>
      </c>
      <c r="G503" s="105" t="s">
        <v>379</v>
      </c>
      <c r="H503" s="6">
        <f t="shared" si="36"/>
        <v>-4000</v>
      </c>
      <c r="I503" s="25">
        <f t="shared" si="31"/>
        <v>1.9607843137254901</v>
      </c>
      <c r="K503" s="85" t="s">
        <v>265</v>
      </c>
      <c r="M503" s="2">
        <v>510</v>
      </c>
    </row>
    <row r="504" spans="1:13" s="104" customFormat="1" ht="12.75">
      <c r="A504" s="100"/>
      <c r="B504" s="341">
        <f>SUM(B500:B503)</f>
        <v>4000</v>
      </c>
      <c r="C504" s="100"/>
      <c r="D504" s="100"/>
      <c r="E504" s="106" t="s">
        <v>32</v>
      </c>
      <c r="F504" s="102"/>
      <c r="G504" s="102"/>
      <c r="H504" s="398">
        <v>0</v>
      </c>
      <c r="I504" s="103">
        <f t="shared" si="31"/>
        <v>7.8431372549019605</v>
      </c>
      <c r="M504" s="2">
        <v>510</v>
      </c>
    </row>
    <row r="505" spans="2:13" ht="12.75">
      <c r="B505" s="10"/>
      <c r="H505" s="6">
        <f>H504-B505</f>
        <v>0</v>
      </c>
      <c r="I505" s="25">
        <f t="shared" si="31"/>
        <v>0</v>
      </c>
      <c r="M505" s="2">
        <v>510</v>
      </c>
    </row>
    <row r="506" spans="2:13" ht="12.75">
      <c r="B506" s="10"/>
      <c r="H506" s="6">
        <f>H505-B506</f>
        <v>0</v>
      </c>
      <c r="I506" s="25">
        <f t="shared" si="31"/>
        <v>0</v>
      </c>
      <c r="M506" s="2">
        <v>510</v>
      </c>
    </row>
    <row r="507" spans="2:13" ht="12.75">
      <c r="B507" s="10"/>
      <c r="H507" s="6">
        <f>H506-B507</f>
        <v>0</v>
      </c>
      <c r="I507" s="25">
        <f t="shared" si="31"/>
        <v>0</v>
      </c>
      <c r="M507" s="2">
        <v>510</v>
      </c>
    </row>
    <row r="508" spans="2:13" ht="12.75">
      <c r="B508" s="10"/>
      <c r="H508" s="6">
        <f>H507-B508</f>
        <v>0</v>
      </c>
      <c r="I508" s="25">
        <f aca="true" t="shared" si="37" ref="I508:I571">+B508/M508</f>
        <v>0</v>
      </c>
      <c r="M508" s="2">
        <v>510</v>
      </c>
    </row>
    <row r="509" spans="1:13" s="96" customFormat="1" ht="12.75">
      <c r="A509" s="92"/>
      <c r="B509" s="340">
        <f>+B516+B521+B532+B540+B547+B560+B566</f>
        <v>126300</v>
      </c>
      <c r="C509" s="92" t="s">
        <v>70</v>
      </c>
      <c r="D509" s="92" t="s">
        <v>182</v>
      </c>
      <c r="E509" s="92" t="s">
        <v>71</v>
      </c>
      <c r="F509" s="94" t="s">
        <v>72</v>
      </c>
      <c r="G509" s="109" t="s">
        <v>85</v>
      </c>
      <c r="H509" s="93"/>
      <c r="I509" s="95">
        <f t="shared" si="37"/>
        <v>247.64705882352942</v>
      </c>
      <c r="M509" s="2">
        <v>510</v>
      </c>
    </row>
    <row r="510" spans="2:13" ht="12.75">
      <c r="B510" s="10"/>
      <c r="H510" s="6">
        <f aca="true" t="shared" si="38" ref="H510:H515">H509-B510</f>
        <v>0</v>
      </c>
      <c r="I510" s="25">
        <f t="shared" si="37"/>
        <v>0</v>
      </c>
      <c r="M510" s="2">
        <v>510</v>
      </c>
    </row>
    <row r="511" spans="2:13" ht="12.75">
      <c r="B511" s="10">
        <v>5000</v>
      </c>
      <c r="C511" s="1" t="s">
        <v>27</v>
      </c>
      <c r="D511" s="1" t="s">
        <v>237</v>
      </c>
      <c r="E511" s="1" t="s">
        <v>238</v>
      </c>
      <c r="F511" s="70" t="s">
        <v>414</v>
      </c>
      <c r="G511" s="30" t="s">
        <v>381</v>
      </c>
      <c r="H511" s="6">
        <f t="shared" si="38"/>
        <v>-5000</v>
      </c>
      <c r="I511" s="25">
        <f t="shared" si="37"/>
        <v>9.803921568627452</v>
      </c>
      <c r="K511" t="s">
        <v>27</v>
      </c>
      <c r="L511">
        <v>12</v>
      </c>
      <c r="M511" s="2">
        <v>510</v>
      </c>
    </row>
    <row r="512" spans="2:13" ht="12.75">
      <c r="B512" s="10">
        <v>2500</v>
      </c>
      <c r="C512" s="1" t="s">
        <v>27</v>
      </c>
      <c r="D512" s="1" t="s">
        <v>237</v>
      </c>
      <c r="E512" s="1" t="s">
        <v>238</v>
      </c>
      <c r="F512" s="70" t="s">
        <v>415</v>
      </c>
      <c r="G512" s="30" t="s">
        <v>416</v>
      </c>
      <c r="H512" s="6">
        <f t="shared" si="38"/>
        <v>-7500</v>
      </c>
      <c r="I512" s="25">
        <f t="shared" si="37"/>
        <v>4.901960784313726</v>
      </c>
      <c r="K512" t="s">
        <v>27</v>
      </c>
      <c r="L512">
        <v>12</v>
      </c>
      <c r="M512" s="2">
        <v>510</v>
      </c>
    </row>
    <row r="513" spans="2:13" ht="12.75">
      <c r="B513" s="10">
        <v>5000</v>
      </c>
      <c r="C513" s="1" t="s">
        <v>27</v>
      </c>
      <c r="D513" s="1" t="s">
        <v>237</v>
      </c>
      <c r="E513" s="1" t="s">
        <v>238</v>
      </c>
      <c r="F513" s="70" t="s">
        <v>417</v>
      </c>
      <c r="G513" s="30" t="s">
        <v>418</v>
      </c>
      <c r="H513" s="6">
        <f t="shared" si="38"/>
        <v>-12500</v>
      </c>
      <c r="I513" s="25">
        <f t="shared" si="37"/>
        <v>9.803921568627452</v>
      </c>
      <c r="K513" t="s">
        <v>27</v>
      </c>
      <c r="L513">
        <v>12</v>
      </c>
      <c r="M513" s="2">
        <v>510</v>
      </c>
    </row>
    <row r="514" spans="2:13" ht="12.75">
      <c r="B514" s="10">
        <v>5000</v>
      </c>
      <c r="C514" s="1" t="s">
        <v>27</v>
      </c>
      <c r="D514" s="1" t="s">
        <v>237</v>
      </c>
      <c r="E514" s="1" t="s">
        <v>238</v>
      </c>
      <c r="F514" s="70" t="s">
        <v>419</v>
      </c>
      <c r="G514" s="30" t="s">
        <v>420</v>
      </c>
      <c r="H514" s="6">
        <f t="shared" si="38"/>
        <v>-17500</v>
      </c>
      <c r="I514" s="25">
        <f t="shared" si="37"/>
        <v>9.803921568627452</v>
      </c>
      <c r="K514" t="s">
        <v>27</v>
      </c>
      <c r="L514">
        <v>12</v>
      </c>
      <c r="M514" s="2">
        <v>510</v>
      </c>
    </row>
    <row r="515" spans="2:13" ht="12.75">
      <c r="B515" s="10">
        <v>5000</v>
      </c>
      <c r="C515" s="1" t="s">
        <v>27</v>
      </c>
      <c r="D515" s="1" t="s">
        <v>237</v>
      </c>
      <c r="E515" s="1" t="s">
        <v>238</v>
      </c>
      <c r="F515" s="70" t="s">
        <v>421</v>
      </c>
      <c r="G515" s="30" t="s">
        <v>73</v>
      </c>
      <c r="H515" s="6">
        <f t="shared" si="38"/>
        <v>-22500</v>
      </c>
      <c r="I515" s="25">
        <f t="shared" si="37"/>
        <v>9.803921568627452</v>
      </c>
      <c r="K515" t="s">
        <v>27</v>
      </c>
      <c r="L515">
        <v>12</v>
      </c>
      <c r="M515" s="2">
        <v>510</v>
      </c>
    </row>
    <row r="516" spans="1:13" s="99" customFormat="1" ht="12.75">
      <c r="A516" s="14"/>
      <c r="B516" s="337">
        <f>SUM(B511:B515)</f>
        <v>22500</v>
      </c>
      <c r="C516" s="14" t="s">
        <v>27</v>
      </c>
      <c r="D516" s="14"/>
      <c r="E516" s="14"/>
      <c r="F516" s="21"/>
      <c r="G516" s="21"/>
      <c r="H516" s="97">
        <v>0</v>
      </c>
      <c r="I516" s="98">
        <f t="shared" si="37"/>
        <v>44.11764705882353</v>
      </c>
      <c r="M516" s="2">
        <v>510</v>
      </c>
    </row>
    <row r="517" spans="2:13" ht="12.75">
      <c r="B517" s="10"/>
      <c r="H517" s="6">
        <f>H516-B517</f>
        <v>0</v>
      </c>
      <c r="I517" s="25">
        <f t="shared" si="37"/>
        <v>0</v>
      </c>
      <c r="M517" s="2">
        <v>510</v>
      </c>
    </row>
    <row r="518" spans="2:13" ht="12.75">
      <c r="B518" s="10"/>
      <c r="H518" s="6">
        <f>H517-B518</f>
        <v>0</v>
      </c>
      <c r="I518" s="25">
        <f t="shared" si="37"/>
        <v>0</v>
      </c>
      <c r="M518" s="2">
        <v>510</v>
      </c>
    </row>
    <row r="519" spans="2:13" ht="12.75">
      <c r="B519" s="10">
        <v>600</v>
      </c>
      <c r="C519" s="80" t="s">
        <v>422</v>
      </c>
      <c r="D519" s="80" t="s">
        <v>11</v>
      </c>
      <c r="E519" s="80" t="s">
        <v>423</v>
      </c>
      <c r="F519" s="105" t="s">
        <v>424</v>
      </c>
      <c r="G519" s="105" t="s">
        <v>418</v>
      </c>
      <c r="H519" s="6">
        <f>H518-B519</f>
        <v>-600</v>
      </c>
      <c r="I519" s="25">
        <f t="shared" si="37"/>
        <v>1.1764705882352942</v>
      </c>
      <c r="K519" s="85" t="s">
        <v>238</v>
      </c>
      <c r="L519">
        <v>12</v>
      </c>
      <c r="M519" s="2">
        <v>510</v>
      </c>
    </row>
    <row r="520" spans="2:13" ht="12.75">
      <c r="B520" s="338">
        <v>600</v>
      </c>
      <c r="C520" s="80" t="s">
        <v>422</v>
      </c>
      <c r="D520" s="80" t="s">
        <v>11</v>
      </c>
      <c r="E520" s="80" t="s">
        <v>423</v>
      </c>
      <c r="F520" s="105" t="s">
        <v>424</v>
      </c>
      <c r="G520" s="105" t="s">
        <v>73</v>
      </c>
      <c r="H520" s="6">
        <f>H519-B520</f>
        <v>-1200</v>
      </c>
      <c r="I520" s="25">
        <f t="shared" si="37"/>
        <v>1.1764705882352942</v>
      </c>
      <c r="K520" s="85" t="s">
        <v>238</v>
      </c>
      <c r="L520">
        <v>12</v>
      </c>
      <c r="M520" s="2">
        <v>510</v>
      </c>
    </row>
    <row r="521" spans="1:13" s="104" customFormat="1" ht="12.75">
      <c r="A521" s="100"/>
      <c r="B521" s="409">
        <f>SUM(B519:B520)</f>
        <v>1200</v>
      </c>
      <c r="C521" s="100"/>
      <c r="D521" s="100"/>
      <c r="E521" s="106" t="s">
        <v>423</v>
      </c>
      <c r="F521" s="102"/>
      <c r="G521" s="102"/>
      <c r="H521" s="97">
        <v>0</v>
      </c>
      <c r="I521" s="98">
        <f t="shared" si="37"/>
        <v>2.3529411764705883</v>
      </c>
      <c r="M521" s="2">
        <v>510</v>
      </c>
    </row>
    <row r="522" spans="1:13" s="121" customFormat="1" ht="12.75">
      <c r="A522" s="119"/>
      <c r="B522" s="410"/>
      <c r="C522" s="119"/>
      <c r="D522" s="119"/>
      <c r="E522" s="411"/>
      <c r="F522" s="120"/>
      <c r="G522" s="120"/>
      <c r="H522" s="6">
        <f aca="true" t="shared" si="39" ref="H522:H531">H521-B522</f>
        <v>0</v>
      </c>
      <c r="I522" s="25">
        <f t="shared" si="37"/>
        <v>0</v>
      </c>
      <c r="M522" s="2">
        <v>510</v>
      </c>
    </row>
    <row r="523" spans="1:13" s="121" customFormat="1" ht="12.75">
      <c r="A523" s="119"/>
      <c r="B523" s="410"/>
      <c r="C523" s="119"/>
      <c r="D523" s="119"/>
      <c r="E523" s="411"/>
      <c r="F523" s="120"/>
      <c r="G523" s="120"/>
      <c r="H523" s="6">
        <f t="shared" si="39"/>
        <v>0</v>
      </c>
      <c r="I523" s="25">
        <f t="shared" si="37"/>
        <v>0</v>
      </c>
      <c r="M523" s="2">
        <v>510</v>
      </c>
    </row>
    <row r="524" spans="1:13" ht="12.75">
      <c r="A524" s="15"/>
      <c r="B524" s="10">
        <v>25000</v>
      </c>
      <c r="C524" s="36" t="s">
        <v>425</v>
      </c>
      <c r="D524" s="80" t="s">
        <v>11</v>
      </c>
      <c r="E524" s="80" t="s">
        <v>246</v>
      </c>
      <c r="F524" s="105" t="s">
        <v>426</v>
      </c>
      <c r="G524" s="105" t="s">
        <v>381</v>
      </c>
      <c r="H524" s="6">
        <f t="shared" si="39"/>
        <v>-25000</v>
      </c>
      <c r="I524" s="25">
        <f t="shared" si="37"/>
        <v>49.01960784313726</v>
      </c>
      <c r="K524" s="85" t="s">
        <v>238</v>
      </c>
      <c r="L524">
        <v>12</v>
      </c>
      <c r="M524" s="2">
        <v>510</v>
      </c>
    </row>
    <row r="525" spans="2:13" ht="12.75">
      <c r="B525" s="10">
        <v>10000</v>
      </c>
      <c r="C525" s="80" t="s">
        <v>427</v>
      </c>
      <c r="D525" s="80" t="s">
        <v>11</v>
      </c>
      <c r="E525" s="80" t="s">
        <v>246</v>
      </c>
      <c r="F525" s="105" t="s">
        <v>428</v>
      </c>
      <c r="G525" s="105" t="s">
        <v>416</v>
      </c>
      <c r="H525" s="6">
        <f t="shared" si="39"/>
        <v>-35000</v>
      </c>
      <c r="I525" s="25">
        <f t="shared" si="37"/>
        <v>19.607843137254903</v>
      </c>
      <c r="K525" s="85" t="s">
        <v>238</v>
      </c>
      <c r="L525">
        <v>12</v>
      </c>
      <c r="M525" s="2">
        <v>510</v>
      </c>
    </row>
    <row r="526" spans="2:13" ht="12.75">
      <c r="B526" s="10">
        <v>3500</v>
      </c>
      <c r="C526" s="80" t="s">
        <v>429</v>
      </c>
      <c r="D526" s="80" t="s">
        <v>11</v>
      </c>
      <c r="E526" s="80" t="s">
        <v>246</v>
      </c>
      <c r="F526" s="105" t="s">
        <v>424</v>
      </c>
      <c r="G526" s="105" t="s">
        <v>418</v>
      </c>
      <c r="H526" s="6">
        <f t="shared" si="39"/>
        <v>-38500</v>
      </c>
      <c r="I526" s="25">
        <f t="shared" si="37"/>
        <v>6.862745098039215</v>
      </c>
      <c r="K526" s="85" t="s">
        <v>238</v>
      </c>
      <c r="L526">
        <v>12</v>
      </c>
      <c r="M526" s="2">
        <v>510</v>
      </c>
    </row>
    <row r="527" spans="2:13" ht="12.75">
      <c r="B527" s="10">
        <v>3500</v>
      </c>
      <c r="C527" s="80" t="s">
        <v>430</v>
      </c>
      <c r="D527" s="80" t="s">
        <v>11</v>
      </c>
      <c r="E527" s="80" t="s">
        <v>246</v>
      </c>
      <c r="F527" s="105" t="s">
        <v>424</v>
      </c>
      <c r="G527" s="105" t="s">
        <v>418</v>
      </c>
      <c r="H527" s="6">
        <f t="shared" si="39"/>
        <v>-42000</v>
      </c>
      <c r="I527" s="25">
        <f t="shared" si="37"/>
        <v>6.862745098039215</v>
      </c>
      <c r="K527" s="85" t="s">
        <v>238</v>
      </c>
      <c r="L527">
        <v>12</v>
      </c>
      <c r="M527" s="2">
        <v>510</v>
      </c>
    </row>
    <row r="528" spans="2:13" ht="12.75">
      <c r="B528" s="10">
        <v>3000</v>
      </c>
      <c r="C528" s="80" t="s">
        <v>431</v>
      </c>
      <c r="D528" s="80" t="s">
        <v>11</v>
      </c>
      <c r="E528" s="80" t="s">
        <v>246</v>
      </c>
      <c r="F528" s="105" t="s">
        <v>424</v>
      </c>
      <c r="G528" s="105" t="s">
        <v>420</v>
      </c>
      <c r="H528" s="6">
        <f t="shared" si="39"/>
        <v>-45000</v>
      </c>
      <c r="I528" s="25">
        <f t="shared" si="37"/>
        <v>5.882352941176471</v>
      </c>
      <c r="K528" s="85" t="s">
        <v>238</v>
      </c>
      <c r="L528">
        <v>12</v>
      </c>
      <c r="M528" s="2">
        <v>510</v>
      </c>
    </row>
    <row r="529" spans="2:13" ht="12.75">
      <c r="B529" s="10">
        <v>3000</v>
      </c>
      <c r="C529" s="80" t="s">
        <v>432</v>
      </c>
      <c r="D529" s="80" t="s">
        <v>11</v>
      </c>
      <c r="E529" s="80" t="s">
        <v>246</v>
      </c>
      <c r="F529" s="105" t="s">
        <v>424</v>
      </c>
      <c r="G529" s="105" t="s">
        <v>420</v>
      </c>
      <c r="H529" s="6">
        <f t="shared" si="39"/>
        <v>-48000</v>
      </c>
      <c r="I529" s="25">
        <f t="shared" si="37"/>
        <v>5.882352941176471</v>
      </c>
      <c r="K529" s="85" t="s">
        <v>238</v>
      </c>
      <c r="L529">
        <v>12</v>
      </c>
      <c r="M529" s="2">
        <v>510</v>
      </c>
    </row>
    <row r="530" spans="2:13" ht="12.75">
      <c r="B530" s="10">
        <v>1500</v>
      </c>
      <c r="C530" s="80" t="s">
        <v>433</v>
      </c>
      <c r="D530" s="80" t="s">
        <v>11</v>
      </c>
      <c r="E530" s="80" t="s">
        <v>246</v>
      </c>
      <c r="F530" s="105" t="s">
        <v>424</v>
      </c>
      <c r="G530" s="105" t="s">
        <v>73</v>
      </c>
      <c r="H530" s="6">
        <f t="shared" si="39"/>
        <v>-49500</v>
      </c>
      <c r="I530" s="25">
        <f t="shared" si="37"/>
        <v>2.9411764705882355</v>
      </c>
      <c r="K530" s="85" t="s">
        <v>238</v>
      </c>
      <c r="L530">
        <v>12</v>
      </c>
      <c r="M530" s="2">
        <v>510</v>
      </c>
    </row>
    <row r="531" spans="2:13" ht="12.75">
      <c r="B531" s="10">
        <v>1500</v>
      </c>
      <c r="C531" s="80" t="s">
        <v>434</v>
      </c>
      <c r="D531" s="80" t="s">
        <v>11</v>
      </c>
      <c r="E531" s="80" t="s">
        <v>246</v>
      </c>
      <c r="F531" s="105" t="s">
        <v>424</v>
      </c>
      <c r="G531" s="105" t="s">
        <v>73</v>
      </c>
      <c r="H531" s="6">
        <f t="shared" si="39"/>
        <v>-51000</v>
      </c>
      <c r="I531" s="25">
        <f t="shared" si="37"/>
        <v>2.9411764705882355</v>
      </c>
      <c r="K531" s="85" t="s">
        <v>238</v>
      </c>
      <c r="L531">
        <v>12</v>
      </c>
      <c r="M531" s="2">
        <v>510</v>
      </c>
    </row>
    <row r="532" spans="1:13" s="104" customFormat="1" ht="12.75">
      <c r="A532" s="100"/>
      <c r="B532" s="341">
        <f>SUM(B524:B531)</f>
        <v>51000</v>
      </c>
      <c r="C532" s="100" t="s">
        <v>130</v>
      </c>
      <c r="D532" s="100"/>
      <c r="E532" s="106"/>
      <c r="F532" s="102"/>
      <c r="G532" s="102"/>
      <c r="H532" s="398">
        <v>0</v>
      </c>
      <c r="I532" s="103">
        <f t="shared" si="37"/>
        <v>100</v>
      </c>
      <c r="M532" s="2">
        <v>510</v>
      </c>
    </row>
    <row r="533" spans="2:13" ht="12.75">
      <c r="B533" s="10"/>
      <c r="H533" s="6">
        <f aca="true" t="shared" si="40" ref="H533:H539">H532-B533</f>
        <v>0</v>
      </c>
      <c r="I533" s="25">
        <f t="shared" si="37"/>
        <v>0</v>
      </c>
      <c r="M533" s="2">
        <v>510</v>
      </c>
    </row>
    <row r="534" spans="2:13" ht="12.75">
      <c r="B534" s="10"/>
      <c r="H534" s="6">
        <f t="shared" si="40"/>
        <v>0</v>
      </c>
      <c r="I534" s="25">
        <f t="shared" si="37"/>
        <v>0</v>
      </c>
      <c r="M534" s="2">
        <v>510</v>
      </c>
    </row>
    <row r="535" spans="2:13" ht="12.75">
      <c r="B535" s="10">
        <v>1100</v>
      </c>
      <c r="C535" s="80" t="s">
        <v>28</v>
      </c>
      <c r="D535" s="80" t="s">
        <v>11</v>
      </c>
      <c r="E535" s="80" t="s">
        <v>29</v>
      </c>
      <c r="F535" s="105" t="s">
        <v>424</v>
      </c>
      <c r="G535" s="105" t="s">
        <v>381</v>
      </c>
      <c r="H535" s="6">
        <f t="shared" si="40"/>
        <v>-1100</v>
      </c>
      <c r="I535" s="25">
        <f t="shared" si="37"/>
        <v>2.156862745098039</v>
      </c>
      <c r="K535" s="85" t="s">
        <v>238</v>
      </c>
      <c r="L535">
        <v>12</v>
      </c>
      <c r="M535" s="2">
        <v>510</v>
      </c>
    </row>
    <row r="536" spans="2:13" ht="12.75">
      <c r="B536" s="10">
        <v>1800</v>
      </c>
      <c r="C536" s="80" t="s">
        <v>28</v>
      </c>
      <c r="D536" s="80" t="s">
        <v>11</v>
      </c>
      <c r="E536" s="80" t="s">
        <v>29</v>
      </c>
      <c r="F536" s="105" t="s">
        <v>424</v>
      </c>
      <c r="G536" s="105" t="s">
        <v>416</v>
      </c>
      <c r="H536" s="6">
        <f t="shared" si="40"/>
        <v>-2900</v>
      </c>
      <c r="I536" s="25">
        <f t="shared" si="37"/>
        <v>3.5294117647058822</v>
      </c>
      <c r="K536" s="85" t="s">
        <v>238</v>
      </c>
      <c r="L536">
        <v>12</v>
      </c>
      <c r="M536" s="2">
        <v>510</v>
      </c>
    </row>
    <row r="537" spans="2:13" ht="12.75">
      <c r="B537" s="10">
        <v>1600</v>
      </c>
      <c r="C537" s="80" t="s">
        <v>28</v>
      </c>
      <c r="D537" s="80" t="s">
        <v>11</v>
      </c>
      <c r="E537" s="80" t="s">
        <v>29</v>
      </c>
      <c r="F537" s="105" t="s">
        <v>424</v>
      </c>
      <c r="G537" s="105" t="s">
        <v>418</v>
      </c>
      <c r="H537" s="6">
        <f t="shared" si="40"/>
        <v>-4500</v>
      </c>
      <c r="I537" s="25">
        <f t="shared" si="37"/>
        <v>3.1372549019607843</v>
      </c>
      <c r="K537" s="85" t="s">
        <v>238</v>
      </c>
      <c r="L537">
        <v>12</v>
      </c>
      <c r="M537" s="2">
        <v>510</v>
      </c>
    </row>
    <row r="538" spans="2:13" ht="12.75">
      <c r="B538" s="10">
        <v>1900</v>
      </c>
      <c r="C538" s="80" t="s">
        <v>28</v>
      </c>
      <c r="D538" s="80" t="s">
        <v>11</v>
      </c>
      <c r="E538" s="80" t="s">
        <v>29</v>
      </c>
      <c r="F538" s="105" t="s">
        <v>424</v>
      </c>
      <c r="G538" s="105" t="s">
        <v>420</v>
      </c>
      <c r="H538" s="6">
        <f t="shared" si="40"/>
        <v>-6400</v>
      </c>
      <c r="I538" s="25">
        <f t="shared" si="37"/>
        <v>3.7254901960784315</v>
      </c>
      <c r="K538" s="85" t="s">
        <v>238</v>
      </c>
      <c r="L538">
        <v>12</v>
      </c>
      <c r="M538" s="2">
        <v>510</v>
      </c>
    </row>
    <row r="539" spans="2:13" ht="12.75">
      <c r="B539" s="10">
        <v>1700</v>
      </c>
      <c r="C539" s="80" t="s">
        <v>28</v>
      </c>
      <c r="D539" s="80" t="s">
        <v>11</v>
      </c>
      <c r="E539" s="80" t="s">
        <v>29</v>
      </c>
      <c r="F539" s="105" t="s">
        <v>424</v>
      </c>
      <c r="G539" s="105" t="s">
        <v>73</v>
      </c>
      <c r="H539" s="6">
        <f t="shared" si="40"/>
        <v>-8100</v>
      </c>
      <c r="I539" s="25">
        <f t="shared" si="37"/>
        <v>3.3333333333333335</v>
      </c>
      <c r="K539" s="85" t="s">
        <v>238</v>
      </c>
      <c r="L539">
        <v>12</v>
      </c>
      <c r="M539" s="2">
        <v>510</v>
      </c>
    </row>
    <row r="540" spans="1:13" s="104" customFormat="1" ht="12.75">
      <c r="A540" s="100"/>
      <c r="B540" s="341">
        <f>SUM(B535:B539)</f>
        <v>8100</v>
      </c>
      <c r="C540" s="100"/>
      <c r="D540" s="100"/>
      <c r="E540" s="106" t="s">
        <v>29</v>
      </c>
      <c r="F540" s="102"/>
      <c r="G540" s="102"/>
      <c r="H540" s="398">
        <v>0</v>
      </c>
      <c r="I540" s="103">
        <f t="shared" si="37"/>
        <v>15.882352941176471</v>
      </c>
      <c r="M540" s="2">
        <v>510</v>
      </c>
    </row>
    <row r="541" spans="2:13" ht="12.75">
      <c r="B541" s="10"/>
      <c r="H541" s="6">
        <f aca="true" t="shared" si="41" ref="H541:H546">H540-B541</f>
        <v>0</v>
      </c>
      <c r="I541" s="25">
        <f t="shared" si="37"/>
        <v>0</v>
      </c>
      <c r="M541" s="2">
        <v>510</v>
      </c>
    </row>
    <row r="542" spans="2:13" ht="12.75">
      <c r="B542" s="10"/>
      <c r="H542" s="6">
        <f t="shared" si="41"/>
        <v>0</v>
      </c>
      <c r="I542" s="25">
        <f t="shared" si="37"/>
        <v>0</v>
      </c>
      <c r="M542" s="2">
        <v>510</v>
      </c>
    </row>
    <row r="543" spans="2:13" ht="12.75">
      <c r="B543" s="10">
        <v>7000</v>
      </c>
      <c r="C543" s="80" t="s">
        <v>30</v>
      </c>
      <c r="D543" s="80" t="s">
        <v>11</v>
      </c>
      <c r="E543" s="80" t="s">
        <v>246</v>
      </c>
      <c r="F543" s="105" t="s">
        <v>435</v>
      </c>
      <c r="G543" s="105" t="s">
        <v>416</v>
      </c>
      <c r="H543" s="6">
        <f t="shared" si="41"/>
        <v>-7000</v>
      </c>
      <c r="I543" s="25">
        <f t="shared" si="37"/>
        <v>13.72549019607843</v>
      </c>
      <c r="K543" s="85" t="s">
        <v>238</v>
      </c>
      <c r="L543">
        <v>12</v>
      </c>
      <c r="M543" s="2">
        <v>510</v>
      </c>
    </row>
    <row r="544" spans="2:13" ht="12.75">
      <c r="B544" s="10">
        <v>7000</v>
      </c>
      <c r="C544" s="80" t="s">
        <v>30</v>
      </c>
      <c r="D544" s="80" t="s">
        <v>11</v>
      </c>
      <c r="E544" s="80" t="s">
        <v>246</v>
      </c>
      <c r="F544" s="105" t="s">
        <v>435</v>
      </c>
      <c r="G544" s="105" t="s">
        <v>418</v>
      </c>
      <c r="H544" s="6">
        <f t="shared" si="41"/>
        <v>-14000</v>
      </c>
      <c r="I544" s="25">
        <f t="shared" si="37"/>
        <v>13.72549019607843</v>
      </c>
      <c r="K544" s="85" t="s">
        <v>238</v>
      </c>
      <c r="L544">
        <v>12</v>
      </c>
      <c r="M544" s="2">
        <v>510</v>
      </c>
    </row>
    <row r="545" spans="2:13" ht="12.75">
      <c r="B545" s="10">
        <v>7000</v>
      </c>
      <c r="C545" s="80" t="s">
        <v>30</v>
      </c>
      <c r="D545" s="80" t="s">
        <v>11</v>
      </c>
      <c r="E545" s="80" t="s">
        <v>246</v>
      </c>
      <c r="F545" s="105" t="s">
        <v>435</v>
      </c>
      <c r="G545" s="105" t="s">
        <v>420</v>
      </c>
      <c r="H545" s="6">
        <f t="shared" si="41"/>
        <v>-21000</v>
      </c>
      <c r="I545" s="25">
        <f t="shared" si="37"/>
        <v>13.72549019607843</v>
      </c>
      <c r="K545" s="85" t="s">
        <v>238</v>
      </c>
      <c r="L545">
        <v>12</v>
      </c>
      <c r="M545" s="2">
        <v>510</v>
      </c>
    </row>
    <row r="546" spans="2:13" ht="12.75">
      <c r="B546" s="10">
        <v>7000</v>
      </c>
      <c r="C546" s="80" t="s">
        <v>30</v>
      </c>
      <c r="D546" s="80" t="s">
        <v>11</v>
      </c>
      <c r="E546" s="80" t="s">
        <v>246</v>
      </c>
      <c r="F546" s="105" t="s">
        <v>435</v>
      </c>
      <c r="G546" s="105" t="s">
        <v>73</v>
      </c>
      <c r="H546" s="6">
        <f t="shared" si="41"/>
        <v>-28000</v>
      </c>
      <c r="I546" s="25">
        <f t="shared" si="37"/>
        <v>13.72549019607843</v>
      </c>
      <c r="K546" s="85" t="s">
        <v>238</v>
      </c>
      <c r="L546">
        <v>12</v>
      </c>
      <c r="M546" s="2">
        <v>510</v>
      </c>
    </row>
    <row r="547" spans="1:13" s="104" customFormat="1" ht="12.75">
      <c r="A547" s="100"/>
      <c r="B547" s="341">
        <f>SUM(B543:B546)</f>
        <v>28000</v>
      </c>
      <c r="C547" s="100" t="s">
        <v>30</v>
      </c>
      <c r="D547" s="100"/>
      <c r="E547" s="106"/>
      <c r="F547" s="102"/>
      <c r="G547" s="102"/>
      <c r="H547" s="398">
        <v>0</v>
      </c>
      <c r="I547" s="103">
        <f t="shared" si="37"/>
        <v>54.90196078431372</v>
      </c>
      <c r="M547" s="2">
        <v>510</v>
      </c>
    </row>
    <row r="548" spans="2:13" ht="12.75">
      <c r="B548" s="10"/>
      <c r="H548" s="6">
        <f aca="true" t="shared" si="42" ref="H548:H559">H547-B548</f>
        <v>0</v>
      </c>
      <c r="I548" s="25">
        <f t="shared" si="37"/>
        <v>0</v>
      </c>
      <c r="M548" s="2">
        <v>510</v>
      </c>
    </row>
    <row r="549" spans="2:13" ht="12.75">
      <c r="B549" s="10"/>
      <c r="H549" s="6">
        <f t="shared" si="42"/>
        <v>0</v>
      </c>
      <c r="I549" s="25">
        <f t="shared" si="37"/>
        <v>0</v>
      </c>
      <c r="M549" s="2">
        <v>510</v>
      </c>
    </row>
    <row r="550" spans="2:13" ht="12.75">
      <c r="B550" s="10">
        <v>2000</v>
      </c>
      <c r="C550" s="80" t="s">
        <v>31</v>
      </c>
      <c r="D550" s="80" t="s">
        <v>11</v>
      </c>
      <c r="E550" s="80" t="s">
        <v>246</v>
      </c>
      <c r="F550" s="105" t="s">
        <v>424</v>
      </c>
      <c r="G550" s="105" t="s">
        <v>381</v>
      </c>
      <c r="H550" s="6">
        <f t="shared" si="42"/>
        <v>-2000</v>
      </c>
      <c r="I550" s="25">
        <f t="shared" si="37"/>
        <v>3.9215686274509802</v>
      </c>
      <c r="K550" s="85" t="s">
        <v>238</v>
      </c>
      <c r="L550">
        <v>12</v>
      </c>
      <c r="M550" s="2">
        <v>510</v>
      </c>
    </row>
    <row r="551" spans="2:13" ht="12.75">
      <c r="B551" s="10">
        <v>500</v>
      </c>
      <c r="C551" s="80" t="s">
        <v>31</v>
      </c>
      <c r="D551" s="80" t="s">
        <v>11</v>
      </c>
      <c r="E551" s="80" t="s">
        <v>246</v>
      </c>
      <c r="F551" s="105" t="s">
        <v>424</v>
      </c>
      <c r="G551" s="105" t="s">
        <v>381</v>
      </c>
      <c r="H551" s="6">
        <f t="shared" si="42"/>
        <v>-2500</v>
      </c>
      <c r="I551" s="25">
        <f t="shared" si="37"/>
        <v>0.9803921568627451</v>
      </c>
      <c r="K551" s="85" t="s">
        <v>238</v>
      </c>
      <c r="L551">
        <v>12</v>
      </c>
      <c r="M551" s="2">
        <v>510</v>
      </c>
    </row>
    <row r="552" spans="1:13" s="85" customFormat="1" ht="12.75">
      <c r="A552" s="80"/>
      <c r="B552" s="10">
        <v>2000</v>
      </c>
      <c r="C552" s="80" t="s">
        <v>31</v>
      </c>
      <c r="D552" s="80" t="s">
        <v>11</v>
      </c>
      <c r="E552" s="80" t="s">
        <v>246</v>
      </c>
      <c r="F552" s="105" t="s">
        <v>424</v>
      </c>
      <c r="G552" s="105" t="s">
        <v>416</v>
      </c>
      <c r="H552" s="6">
        <f t="shared" si="42"/>
        <v>-4500</v>
      </c>
      <c r="I552" s="25">
        <f t="shared" si="37"/>
        <v>3.9215686274509802</v>
      </c>
      <c r="K552" s="85" t="s">
        <v>238</v>
      </c>
      <c r="L552" s="85">
        <v>12</v>
      </c>
      <c r="M552" s="2">
        <v>510</v>
      </c>
    </row>
    <row r="553" spans="2:13" ht="12.75">
      <c r="B553" s="10">
        <v>500</v>
      </c>
      <c r="C553" s="80" t="s">
        <v>31</v>
      </c>
      <c r="D553" s="80" t="s">
        <v>11</v>
      </c>
      <c r="E553" s="80" t="s">
        <v>246</v>
      </c>
      <c r="F553" s="105" t="s">
        <v>424</v>
      </c>
      <c r="G553" s="105" t="s">
        <v>416</v>
      </c>
      <c r="H553" s="6">
        <f t="shared" si="42"/>
        <v>-5000</v>
      </c>
      <c r="I553" s="25">
        <f t="shared" si="37"/>
        <v>0.9803921568627451</v>
      </c>
      <c r="K553" s="85" t="s">
        <v>238</v>
      </c>
      <c r="L553">
        <v>12</v>
      </c>
      <c r="M553" s="2">
        <v>510</v>
      </c>
    </row>
    <row r="554" spans="1:13" s="85" customFormat="1" ht="12.75">
      <c r="A554" s="80"/>
      <c r="B554" s="10">
        <v>2000</v>
      </c>
      <c r="C554" s="80" t="s">
        <v>31</v>
      </c>
      <c r="D554" s="80" t="s">
        <v>11</v>
      </c>
      <c r="E554" s="80" t="s">
        <v>246</v>
      </c>
      <c r="F554" s="105" t="s">
        <v>424</v>
      </c>
      <c r="G554" s="105" t="s">
        <v>418</v>
      </c>
      <c r="H554" s="6">
        <f t="shared" si="42"/>
        <v>-7000</v>
      </c>
      <c r="I554" s="25">
        <f t="shared" si="37"/>
        <v>3.9215686274509802</v>
      </c>
      <c r="K554" s="85" t="s">
        <v>238</v>
      </c>
      <c r="L554" s="85">
        <v>12</v>
      </c>
      <c r="M554" s="2">
        <v>510</v>
      </c>
    </row>
    <row r="555" spans="2:13" ht="12.75">
      <c r="B555" s="10">
        <v>500</v>
      </c>
      <c r="C555" s="80" t="s">
        <v>31</v>
      </c>
      <c r="D555" s="80" t="s">
        <v>11</v>
      </c>
      <c r="E555" s="80" t="s">
        <v>246</v>
      </c>
      <c r="F555" s="105" t="s">
        <v>424</v>
      </c>
      <c r="G555" s="105" t="s">
        <v>418</v>
      </c>
      <c r="H555" s="6">
        <f t="shared" si="42"/>
        <v>-7500</v>
      </c>
      <c r="I555" s="25">
        <f t="shared" si="37"/>
        <v>0.9803921568627451</v>
      </c>
      <c r="K555" s="85" t="s">
        <v>238</v>
      </c>
      <c r="L555">
        <v>12</v>
      </c>
      <c r="M555" s="2">
        <v>510</v>
      </c>
    </row>
    <row r="556" spans="2:13" ht="12.75">
      <c r="B556" s="10">
        <v>2000</v>
      </c>
      <c r="C556" s="80" t="s">
        <v>31</v>
      </c>
      <c r="D556" s="80" t="s">
        <v>11</v>
      </c>
      <c r="E556" s="80" t="s">
        <v>246</v>
      </c>
      <c r="F556" s="105" t="s">
        <v>424</v>
      </c>
      <c r="G556" s="105" t="s">
        <v>420</v>
      </c>
      <c r="H556" s="6">
        <f t="shared" si="42"/>
        <v>-9500</v>
      </c>
      <c r="I556" s="25">
        <f t="shared" si="37"/>
        <v>3.9215686274509802</v>
      </c>
      <c r="K556" s="85" t="s">
        <v>238</v>
      </c>
      <c r="L556">
        <v>12</v>
      </c>
      <c r="M556" s="2">
        <v>510</v>
      </c>
    </row>
    <row r="557" spans="2:13" ht="12.75">
      <c r="B557" s="10">
        <v>500</v>
      </c>
      <c r="C557" s="80" t="s">
        <v>31</v>
      </c>
      <c r="D557" s="80" t="s">
        <v>11</v>
      </c>
      <c r="E557" s="80" t="s">
        <v>246</v>
      </c>
      <c r="F557" s="105" t="s">
        <v>424</v>
      </c>
      <c r="G557" s="105" t="s">
        <v>420</v>
      </c>
      <c r="H557" s="6">
        <f t="shared" si="42"/>
        <v>-10000</v>
      </c>
      <c r="I557" s="25">
        <f t="shared" si="37"/>
        <v>0.9803921568627451</v>
      </c>
      <c r="K557" s="85" t="s">
        <v>238</v>
      </c>
      <c r="L557">
        <v>12</v>
      </c>
      <c r="M557" s="2">
        <v>510</v>
      </c>
    </row>
    <row r="558" spans="2:13" ht="12.75">
      <c r="B558" s="338">
        <v>2000</v>
      </c>
      <c r="C558" s="80" t="s">
        <v>31</v>
      </c>
      <c r="D558" s="80" t="s">
        <v>11</v>
      </c>
      <c r="E558" s="80" t="s">
        <v>246</v>
      </c>
      <c r="F558" s="105" t="s">
        <v>424</v>
      </c>
      <c r="G558" s="105" t="s">
        <v>73</v>
      </c>
      <c r="H558" s="6">
        <f t="shared" si="42"/>
        <v>-12000</v>
      </c>
      <c r="I558" s="25">
        <f t="shared" si="37"/>
        <v>3.9215686274509802</v>
      </c>
      <c r="K558" s="85" t="s">
        <v>238</v>
      </c>
      <c r="L558">
        <v>12</v>
      </c>
      <c r="M558" s="2">
        <v>510</v>
      </c>
    </row>
    <row r="559" spans="2:13" ht="12.75">
      <c r="B559" s="10">
        <v>500</v>
      </c>
      <c r="C559" s="80" t="s">
        <v>31</v>
      </c>
      <c r="D559" s="80" t="s">
        <v>11</v>
      </c>
      <c r="E559" s="80" t="s">
        <v>246</v>
      </c>
      <c r="F559" s="105" t="s">
        <v>424</v>
      </c>
      <c r="G559" s="105" t="s">
        <v>73</v>
      </c>
      <c r="H559" s="6">
        <f t="shared" si="42"/>
        <v>-12500</v>
      </c>
      <c r="I559" s="25">
        <f t="shared" si="37"/>
        <v>0.9803921568627451</v>
      </c>
      <c r="K559" s="85" t="s">
        <v>238</v>
      </c>
      <c r="L559">
        <v>12</v>
      </c>
      <c r="M559" s="2">
        <v>510</v>
      </c>
    </row>
    <row r="560" spans="1:13" s="104" customFormat="1" ht="12.75">
      <c r="A560" s="100"/>
      <c r="B560" s="341">
        <f>SUM(B550:B559)</f>
        <v>12500</v>
      </c>
      <c r="C560" s="100" t="s">
        <v>31</v>
      </c>
      <c r="D560" s="100"/>
      <c r="E560" s="106"/>
      <c r="F560" s="102"/>
      <c r="G560" s="102"/>
      <c r="H560" s="398">
        <v>0</v>
      </c>
      <c r="I560" s="103">
        <f t="shared" si="37"/>
        <v>24.50980392156863</v>
      </c>
      <c r="M560" s="2">
        <v>510</v>
      </c>
    </row>
    <row r="561" spans="2:13" ht="12.75">
      <c r="B561" s="10"/>
      <c r="H561" s="6">
        <v>0</v>
      </c>
      <c r="I561" s="25">
        <f t="shared" si="37"/>
        <v>0</v>
      </c>
      <c r="M561" s="2">
        <v>510</v>
      </c>
    </row>
    <row r="562" spans="2:13" ht="12.75">
      <c r="B562" s="10"/>
      <c r="H562" s="6">
        <f>H561-B562</f>
        <v>0</v>
      </c>
      <c r="I562" s="25">
        <f t="shared" si="37"/>
        <v>0</v>
      </c>
      <c r="M562" s="2">
        <v>510</v>
      </c>
    </row>
    <row r="563" spans="2:13" ht="12.75">
      <c r="B563" s="10">
        <v>1000</v>
      </c>
      <c r="C563" s="80" t="s">
        <v>252</v>
      </c>
      <c r="D563" s="80" t="s">
        <v>11</v>
      </c>
      <c r="E563" s="80" t="s">
        <v>32</v>
      </c>
      <c r="F563" s="105" t="s">
        <v>424</v>
      </c>
      <c r="G563" s="105" t="s">
        <v>418</v>
      </c>
      <c r="H563" s="6">
        <f>H562-B563</f>
        <v>-1000</v>
      </c>
      <c r="I563" s="25">
        <f t="shared" si="37"/>
        <v>1.9607843137254901</v>
      </c>
      <c r="K563" s="85" t="s">
        <v>238</v>
      </c>
      <c r="L563">
        <v>12</v>
      </c>
      <c r="M563" s="2">
        <v>510</v>
      </c>
    </row>
    <row r="564" spans="2:13" ht="12.75">
      <c r="B564" s="10">
        <v>1000</v>
      </c>
      <c r="C564" s="80" t="s">
        <v>436</v>
      </c>
      <c r="D564" s="80" t="s">
        <v>11</v>
      </c>
      <c r="E564" s="80" t="s">
        <v>32</v>
      </c>
      <c r="F564" s="105" t="s">
        <v>424</v>
      </c>
      <c r="G564" s="105" t="s">
        <v>420</v>
      </c>
      <c r="H564" s="6">
        <f>H563-B564</f>
        <v>-2000</v>
      </c>
      <c r="I564" s="25">
        <f t="shared" si="37"/>
        <v>1.9607843137254901</v>
      </c>
      <c r="K564" s="85" t="s">
        <v>238</v>
      </c>
      <c r="L564">
        <v>12</v>
      </c>
      <c r="M564" s="2">
        <v>510</v>
      </c>
    </row>
    <row r="565" spans="2:13" ht="12.75">
      <c r="B565" s="10">
        <v>1000</v>
      </c>
      <c r="C565" s="80" t="s">
        <v>436</v>
      </c>
      <c r="D565" s="80" t="s">
        <v>11</v>
      </c>
      <c r="E565" s="80" t="s">
        <v>32</v>
      </c>
      <c r="F565" s="105" t="s">
        <v>424</v>
      </c>
      <c r="G565" s="105" t="s">
        <v>73</v>
      </c>
      <c r="H565" s="6">
        <f>H564-B565</f>
        <v>-3000</v>
      </c>
      <c r="I565" s="25">
        <f t="shared" si="37"/>
        <v>1.9607843137254901</v>
      </c>
      <c r="K565" s="85" t="s">
        <v>238</v>
      </c>
      <c r="L565">
        <v>12</v>
      </c>
      <c r="M565" s="2">
        <v>510</v>
      </c>
    </row>
    <row r="566" spans="1:13" s="104" customFormat="1" ht="12.75">
      <c r="A566" s="100"/>
      <c r="B566" s="341">
        <f>SUM(B563:B565)</f>
        <v>3000</v>
      </c>
      <c r="C566" s="100"/>
      <c r="D566" s="100"/>
      <c r="E566" s="106" t="s">
        <v>32</v>
      </c>
      <c r="F566" s="102"/>
      <c r="G566" s="102"/>
      <c r="H566" s="398">
        <v>0</v>
      </c>
      <c r="I566" s="103">
        <f t="shared" si="37"/>
        <v>5.882352941176471</v>
      </c>
      <c r="M566" s="2">
        <v>510</v>
      </c>
    </row>
    <row r="567" spans="2:13" ht="12.75">
      <c r="B567" s="10"/>
      <c r="H567" s="6">
        <f>H566-B567</f>
        <v>0</v>
      </c>
      <c r="I567" s="25">
        <f t="shared" si="37"/>
        <v>0</v>
      </c>
      <c r="M567" s="2">
        <v>510</v>
      </c>
    </row>
    <row r="568" spans="2:13" ht="12.75">
      <c r="B568" s="10"/>
      <c r="H568" s="6">
        <f>H567-B568</f>
        <v>0</v>
      </c>
      <c r="I568" s="25">
        <f t="shared" si="37"/>
        <v>0</v>
      </c>
      <c r="M568" s="2">
        <v>510</v>
      </c>
    </row>
    <row r="569" spans="2:13" ht="12.75">
      <c r="B569" s="338"/>
      <c r="H569" s="6">
        <f>H568-B569</f>
        <v>0</v>
      </c>
      <c r="I569" s="25">
        <f t="shared" si="37"/>
        <v>0</v>
      </c>
      <c r="M569" s="2">
        <v>510</v>
      </c>
    </row>
    <row r="570" spans="2:13" ht="12.75">
      <c r="B570" s="10"/>
      <c r="H570" s="6">
        <f>H569-B570</f>
        <v>0</v>
      </c>
      <c r="I570" s="25">
        <f t="shared" si="37"/>
        <v>0</v>
      </c>
      <c r="M570" s="2">
        <v>510</v>
      </c>
    </row>
    <row r="571" spans="1:13" s="91" customFormat="1" ht="12.75">
      <c r="A571" s="87"/>
      <c r="B571" s="335">
        <f>+B579+B590+B598+B605+B613+B621</f>
        <v>113000</v>
      </c>
      <c r="C571" s="87" t="s">
        <v>74</v>
      </c>
      <c r="D571" s="87" t="s">
        <v>76</v>
      </c>
      <c r="E571" s="87" t="s">
        <v>72</v>
      </c>
      <c r="F571" s="107" t="s">
        <v>71</v>
      </c>
      <c r="G571" s="107" t="s">
        <v>59</v>
      </c>
      <c r="H571" s="88"/>
      <c r="I571" s="108">
        <f t="shared" si="37"/>
        <v>221.5686274509804</v>
      </c>
      <c r="J571" s="117"/>
      <c r="M571" s="2">
        <v>510</v>
      </c>
    </row>
    <row r="572" spans="2:13" ht="12.75">
      <c r="B572" s="10"/>
      <c r="H572" s="6">
        <f aca="true" t="shared" si="43" ref="H572:H578">H571-B572</f>
        <v>0</v>
      </c>
      <c r="I572" s="25">
        <f aca="true" t="shared" si="44" ref="I572:I635">+B572/M572</f>
        <v>0</v>
      </c>
      <c r="M572" s="2">
        <v>510</v>
      </c>
    </row>
    <row r="573" spans="2:13" ht="12.75">
      <c r="B573" s="10">
        <v>2500</v>
      </c>
      <c r="C573" s="1" t="s">
        <v>27</v>
      </c>
      <c r="D573" s="1" t="s">
        <v>237</v>
      </c>
      <c r="E573" s="1" t="s">
        <v>265</v>
      </c>
      <c r="F573" s="30" t="s">
        <v>437</v>
      </c>
      <c r="G573" s="30" t="s">
        <v>381</v>
      </c>
      <c r="H573" s="6">
        <f t="shared" si="43"/>
        <v>-2500</v>
      </c>
      <c r="I573" s="25">
        <f t="shared" si="44"/>
        <v>4.901960784313726</v>
      </c>
      <c r="K573" t="s">
        <v>27</v>
      </c>
      <c r="L573">
        <v>13</v>
      </c>
      <c r="M573" s="2">
        <v>510</v>
      </c>
    </row>
    <row r="574" spans="2:13" ht="12.75">
      <c r="B574" s="10">
        <v>2000</v>
      </c>
      <c r="C574" s="1" t="s">
        <v>27</v>
      </c>
      <c r="D574" s="1" t="s">
        <v>237</v>
      </c>
      <c r="E574" s="1" t="s">
        <v>399</v>
      </c>
      <c r="F574" s="70" t="s">
        <v>438</v>
      </c>
      <c r="G574" s="30" t="s">
        <v>381</v>
      </c>
      <c r="H574" s="6">
        <f t="shared" si="43"/>
        <v>-4500</v>
      </c>
      <c r="I574" s="25">
        <f t="shared" si="44"/>
        <v>3.9215686274509802</v>
      </c>
      <c r="K574" t="s">
        <v>27</v>
      </c>
      <c r="L574">
        <v>13</v>
      </c>
      <c r="M574" s="2">
        <v>510</v>
      </c>
    </row>
    <row r="575" spans="2:13" ht="12.75">
      <c r="B575" s="10">
        <v>2500</v>
      </c>
      <c r="C575" s="1" t="s">
        <v>27</v>
      </c>
      <c r="D575" s="1" t="s">
        <v>237</v>
      </c>
      <c r="E575" s="1" t="s">
        <v>265</v>
      </c>
      <c r="F575" s="30" t="s">
        <v>439</v>
      </c>
      <c r="G575" s="30" t="s">
        <v>416</v>
      </c>
      <c r="H575" s="6">
        <f t="shared" si="43"/>
        <v>-7000</v>
      </c>
      <c r="I575" s="25">
        <f t="shared" si="44"/>
        <v>4.901960784313726</v>
      </c>
      <c r="K575" t="s">
        <v>27</v>
      </c>
      <c r="L575">
        <v>13</v>
      </c>
      <c r="M575" s="2">
        <v>510</v>
      </c>
    </row>
    <row r="576" spans="2:13" ht="12.75">
      <c r="B576" s="10">
        <v>2500</v>
      </c>
      <c r="C576" s="1" t="s">
        <v>27</v>
      </c>
      <c r="D576" s="1" t="s">
        <v>237</v>
      </c>
      <c r="E576" s="1" t="s">
        <v>265</v>
      </c>
      <c r="F576" s="30" t="s">
        <v>440</v>
      </c>
      <c r="G576" s="30" t="s">
        <v>418</v>
      </c>
      <c r="H576" s="6">
        <f t="shared" si="43"/>
        <v>-9500</v>
      </c>
      <c r="I576" s="25">
        <f t="shared" si="44"/>
        <v>4.901960784313726</v>
      </c>
      <c r="K576" t="s">
        <v>27</v>
      </c>
      <c r="L576">
        <v>13</v>
      </c>
      <c r="M576" s="2">
        <v>510</v>
      </c>
    </row>
    <row r="577" spans="2:13" ht="12.75">
      <c r="B577" s="10">
        <v>2500</v>
      </c>
      <c r="C577" s="1" t="s">
        <v>27</v>
      </c>
      <c r="D577" s="1" t="s">
        <v>237</v>
      </c>
      <c r="E577" s="1" t="s">
        <v>265</v>
      </c>
      <c r="F577" s="30" t="s">
        <v>441</v>
      </c>
      <c r="G577" s="30" t="s">
        <v>420</v>
      </c>
      <c r="H577" s="6">
        <f t="shared" si="43"/>
        <v>-12000</v>
      </c>
      <c r="I577" s="25">
        <f t="shared" si="44"/>
        <v>4.901960784313726</v>
      </c>
      <c r="K577" t="s">
        <v>27</v>
      </c>
      <c r="L577">
        <v>13</v>
      </c>
      <c r="M577" s="2">
        <v>510</v>
      </c>
    </row>
    <row r="578" spans="2:13" ht="12.75">
      <c r="B578" s="10">
        <v>2500</v>
      </c>
      <c r="C578" s="1" t="s">
        <v>27</v>
      </c>
      <c r="D578" s="1" t="s">
        <v>237</v>
      </c>
      <c r="E578" s="1" t="s">
        <v>265</v>
      </c>
      <c r="F578" s="30" t="s">
        <v>442</v>
      </c>
      <c r="G578" s="30" t="s">
        <v>73</v>
      </c>
      <c r="H578" s="6">
        <f t="shared" si="43"/>
        <v>-14500</v>
      </c>
      <c r="I578" s="25">
        <f t="shared" si="44"/>
        <v>4.901960784313726</v>
      </c>
      <c r="K578" t="s">
        <v>27</v>
      </c>
      <c r="L578">
        <v>13</v>
      </c>
      <c r="M578" s="2">
        <v>510</v>
      </c>
    </row>
    <row r="579" spans="1:13" s="99" customFormat="1" ht="12.75">
      <c r="A579" s="14"/>
      <c r="B579" s="337">
        <f>SUM(B573:B578)</f>
        <v>14500</v>
      </c>
      <c r="C579" s="14" t="s">
        <v>27</v>
      </c>
      <c r="D579" s="14"/>
      <c r="E579" s="14"/>
      <c r="F579" s="21"/>
      <c r="G579" s="21"/>
      <c r="H579" s="97">
        <v>0</v>
      </c>
      <c r="I579" s="98">
        <f t="shared" si="44"/>
        <v>28.431372549019606</v>
      </c>
      <c r="M579" s="2">
        <v>510</v>
      </c>
    </row>
    <row r="580" spans="2:13" ht="12.75">
      <c r="B580" s="10"/>
      <c r="H580" s="6">
        <f aca="true" t="shared" si="45" ref="H580:H589">H579-B580</f>
        <v>0</v>
      </c>
      <c r="I580" s="25">
        <f t="shared" si="44"/>
        <v>0</v>
      </c>
      <c r="M580" s="2">
        <v>510</v>
      </c>
    </row>
    <row r="581" spans="2:13" ht="12.75">
      <c r="B581" s="10"/>
      <c r="H581" s="6">
        <f t="shared" si="45"/>
        <v>0</v>
      </c>
      <c r="I581" s="25">
        <f t="shared" si="44"/>
        <v>0</v>
      </c>
      <c r="M581" s="2">
        <v>510</v>
      </c>
    </row>
    <row r="582" spans="1:13" ht="12.75">
      <c r="A582" s="15"/>
      <c r="B582" s="10">
        <v>25000</v>
      </c>
      <c r="C582" s="36" t="s">
        <v>425</v>
      </c>
      <c r="D582" s="80" t="s">
        <v>11</v>
      </c>
      <c r="E582" s="80" t="s">
        <v>246</v>
      </c>
      <c r="F582" s="412" t="s">
        <v>443</v>
      </c>
      <c r="G582" s="105" t="s">
        <v>381</v>
      </c>
      <c r="H582" s="6">
        <f t="shared" si="45"/>
        <v>-25000</v>
      </c>
      <c r="I582" s="25">
        <f t="shared" si="44"/>
        <v>49.01960784313726</v>
      </c>
      <c r="K582" s="85" t="s">
        <v>265</v>
      </c>
      <c r="M582" s="2">
        <v>510</v>
      </c>
    </row>
    <row r="583" spans="2:13" ht="12.75">
      <c r="B583" s="10">
        <v>10000</v>
      </c>
      <c r="C583" s="36" t="s">
        <v>427</v>
      </c>
      <c r="D583" s="80" t="s">
        <v>11</v>
      </c>
      <c r="E583" s="80" t="s">
        <v>246</v>
      </c>
      <c r="F583" s="105" t="s">
        <v>444</v>
      </c>
      <c r="G583" s="105" t="s">
        <v>416</v>
      </c>
      <c r="H583" s="6">
        <f t="shared" si="45"/>
        <v>-35000</v>
      </c>
      <c r="I583" s="25">
        <f t="shared" si="44"/>
        <v>19.607843137254903</v>
      </c>
      <c r="K583" s="85" t="s">
        <v>265</v>
      </c>
      <c r="M583" s="2">
        <v>510</v>
      </c>
    </row>
    <row r="584" spans="2:13" ht="12.75">
      <c r="B584" s="10">
        <v>3000</v>
      </c>
      <c r="C584" s="36" t="s">
        <v>429</v>
      </c>
      <c r="D584" s="80" t="s">
        <v>11</v>
      </c>
      <c r="E584" s="80" t="s">
        <v>246</v>
      </c>
      <c r="F584" s="105" t="s">
        <v>445</v>
      </c>
      <c r="G584" s="105" t="s">
        <v>418</v>
      </c>
      <c r="H584" s="6">
        <f t="shared" si="45"/>
        <v>-38000</v>
      </c>
      <c r="I584" s="25">
        <f t="shared" si="44"/>
        <v>5.882352941176471</v>
      </c>
      <c r="K584" s="85" t="s">
        <v>265</v>
      </c>
      <c r="M584" s="2">
        <v>510</v>
      </c>
    </row>
    <row r="585" spans="2:13" ht="12.75">
      <c r="B585" s="10">
        <v>3000</v>
      </c>
      <c r="C585" s="36" t="s">
        <v>430</v>
      </c>
      <c r="D585" s="80" t="s">
        <v>11</v>
      </c>
      <c r="E585" s="80" t="s">
        <v>246</v>
      </c>
      <c r="F585" s="105" t="s">
        <v>445</v>
      </c>
      <c r="G585" s="105" t="s">
        <v>418</v>
      </c>
      <c r="H585" s="6">
        <f t="shared" si="45"/>
        <v>-41000</v>
      </c>
      <c r="I585" s="25">
        <f t="shared" si="44"/>
        <v>5.882352941176471</v>
      </c>
      <c r="K585" s="85" t="s">
        <v>265</v>
      </c>
      <c r="M585" s="2">
        <v>510</v>
      </c>
    </row>
    <row r="586" spans="2:13" ht="12.75">
      <c r="B586" s="10">
        <v>3000</v>
      </c>
      <c r="C586" s="36" t="s">
        <v>431</v>
      </c>
      <c r="D586" s="80" t="s">
        <v>11</v>
      </c>
      <c r="E586" s="80" t="s">
        <v>246</v>
      </c>
      <c r="F586" s="105" t="s">
        <v>445</v>
      </c>
      <c r="G586" s="105" t="s">
        <v>420</v>
      </c>
      <c r="H586" s="6">
        <f t="shared" si="45"/>
        <v>-44000</v>
      </c>
      <c r="I586" s="25">
        <f t="shared" si="44"/>
        <v>5.882352941176471</v>
      </c>
      <c r="K586" s="85" t="s">
        <v>265</v>
      </c>
      <c r="M586" s="2">
        <v>510</v>
      </c>
    </row>
    <row r="587" spans="2:13" ht="12.75">
      <c r="B587" s="10">
        <v>3000</v>
      </c>
      <c r="C587" s="36" t="s">
        <v>432</v>
      </c>
      <c r="D587" s="80" t="s">
        <v>11</v>
      </c>
      <c r="E587" s="80" t="s">
        <v>246</v>
      </c>
      <c r="F587" s="105" t="s">
        <v>445</v>
      </c>
      <c r="G587" s="105" t="s">
        <v>420</v>
      </c>
      <c r="H587" s="6">
        <f t="shared" si="45"/>
        <v>-47000</v>
      </c>
      <c r="I587" s="25">
        <f t="shared" si="44"/>
        <v>5.882352941176471</v>
      </c>
      <c r="K587" s="85" t="s">
        <v>265</v>
      </c>
      <c r="M587" s="2">
        <v>510</v>
      </c>
    </row>
    <row r="588" spans="2:13" ht="12.75">
      <c r="B588" s="10">
        <v>3000</v>
      </c>
      <c r="C588" s="36" t="s">
        <v>446</v>
      </c>
      <c r="D588" s="80" t="s">
        <v>11</v>
      </c>
      <c r="E588" s="80" t="s">
        <v>246</v>
      </c>
      <c r="F588" s="105" t="s">
        <v>445</v>
      </c>
      <c r="G588" s="105" t="s">
        <v>73</v>
      </c>
      <c r="H588" s="6">
        <f t="shared" si="45"/>
        <v>-50000</v>
      </c>
      <c r="I588" s="25">
        <f t="shared" si="44"/>
        <v>5.882352941176471</v>
      </c>
      <c r="K588" s="85" t="s">
        <v>265</v>
      </c>
      <c r="M588" s="2">
        <v>510</v>
      </c>
    </row>
    <row r="589" spans="2:13" ht="12.75">
      <c r="B589" s="10">
        <v>3000</v>
      </c>
      <c r="C589" s="36" t="s">
        <v>447</v>
      </c>
      <c r="D589" s="80" t="s">
        <v>11</v>
      </c>
      <c r="E589" s="80" t="s">
        <v>246</v>
      </c>
      <c r="F589" s="105" t="s">
        <v>445</v>
      </c>
      <c r="G589" s="105" t="s">
        <v>73</v>
      </c>
      <c r="H589" s="6">
        <f t="shared" si="45"/>
        <v>-53000</v>
      </c>
      <c r="I589" s="25">
        <f t="shared" si="44"/>
        <v>5.882352941176471</v>
      </c>
      <c r="K589" s="85" t="s">
        <v>265</v>
      </c>
      <c r="M589" s="2">
        <v>510</v>
      </c>
    </row>
    <row r="590" spans="1:13" s="104" customFormat="1" ht="12.75">
      <c r="A590" s="100"/>
      <c r="B590" s="341">
        <f>SUM(B582:B589)</f>
        <v>53000</v>
      </c>
      <c r="C590" s="106" t="s">
        <v>130</v>
      </c>
      <c r="D590" s="100"/>
      <c r="E590" s="100"/>
      <c r="F590" s="102"/>
      <c r="G590" s="102"/>
      <c r="H590" s="398">
        <v>0</v>
      </c>
      <c r="I590" s="103">
        <f t="shared" si="44"/>
        <v>103.92156862745098</v>
      </c>
      <c r="K590" s="122"/>
      <c r="L590" s="413"/>
      <c r="M590" s="2">
        <v>510</v>
      </c>
    </row>
    <row r="591" spans="2:13" ht="12.75">
      <c r="B591" s="10"/>
      <c r="H591" s="6">
        <f aca="true" t="shared" si="46" ref="H591:H597">H590-B591</f>
        <v>0</v>
      </c>
      <c r="I591" s="25">
        <f t="shared" si="44"/>
        <v>0</v>
      </c>
      <c r="M591" s="2">
        <v>510</v>
      </c>
    </row>
    <row r="592" spans="2:13" ht="12.75">
      <c r="B592" s="10"/>
      <c r="H592" s="6">
        <f t="shared" si="46"/>
        <v>0</v>
      </c>
      <c r="I592" s="25">
        <f t="shared" si="44"/>
        <v>0</v>
      </c>
      <c r="M592" s="2">
        <v>510</v>
      </c>
    </row>
    <row r="593" spans="2:13" ht="12.75">
      <c r="B593" s="10">
        <v>1000</v>
      </c>
      <c r="C593" s="80" t="s">
        <v>28</v>
      </c>
      <c r="D593" s="80" t="s">
        <v>11</v>
      </c>
      <c r="E593" s="80" t="s">
        <v>29</v>
      </c>
      <c r="F593" s="105" t="s">
        <v>445</v>
      </c>
      <c r="G593" s="105" t="s">
        <v>381</v>
      </c>
      <c r="H593" s="6">
        <f t="shared" si="46"/>
        <v>-1000</v>
      </c>
      <c r="I593" s="25">
        <f t="shared" si="44"/>
        <v>1.9607843137254901</v>
      </c>
      <c r="K593" s="85" t="s">
        <v>265</v>
      </c>
      <c r="M593" s="2">
        <v>510</v>
      </c>
    </row>
    <row r="594" spans="2:13" ht="12.75">
      <c r="B594" s="10">
        <v>1000</v>
      </c>
      <c r="C594" s="80" t="s">
        <v>28</v>
      </c>
      <c r="D594" s="80" t="s">
        <v>11</v>
      </c>
      <c r="E594" s="80" t="s">
        <v>29</v>
      </c>
      <c r="F594" s="105" t="s">
        <v>445</v>
      </c>
      <c r="G594" s="105" t="s">
        <v>416</v>
      </c>
      <c r="H594" s="6">
        <f t="shared" si="46"/>
        <v>-2000</v>
      </c>
      <c r="I594" s="25">
        <f t="shared" si="44"/>
        <v>1.9607843137254901</v>
      </c>
      <c r="K594" s="85" t="s">
        <v>265</v>
      </c>
      <c r="M594" s="2">
        <v>510</v>
      </c>
    </row>
    <row r="595" spans="2:13" ht="12.75">
      <c r="B595" s="10">
        <v>1000</v>
      </c>
      <c r="C595" s="80" t="s">
        <v>28</v>
      </c>
      <c r="D595" s="80" t="s">
        <v>11</v>
      </c>
      <c r="E595" s="80" t="s">
        <v>29</v>
      </c>
      <c r="F595" s="105" t="s">
        <v>445</v>
      </c>
      <c r="G595" s="105" t="s">
        <v>418</v>
      </c>
      <c r="H595" s="6">
        <f t="shared" si="46"/>
        <v>-3000</v>
      </c>
      <c r="I595" s="25">
        <f t="shared" si="44"/>
        <v>1.9607843137254901</v>
      </c>
      <c r="K595" s="85" t="s">
        <v>265</v>
      </c>
      <c r="M595" s="2">
        <v>510</v>
      </c>
    </row>
    <row r="596" spans="2:13" ht="12.75">
      <c r="B596" s="10">
        <v>1000</v>
      </c>
      <c r="C596" s="80" t="s">
        <v>28</v>
      </c>
      <c r="D596" s="80" t="s">
        <v>11</v>
      </c>
      <c r="E596" s="80" t="s">
        <v>29</v>
      </c>
      <c r="F596" s="105" t="s">
        <v>445</v>
      </c>
      <c r="G596" s="105" t="s">
        <v>420</v>
      </c>
      <c r="H596" s="6">
        <f t="shared" si="46"/>
        <v>-4000</v>
      </c>
      <c r="I596" s="25">
        <f t="shared" si="44"/>
        <v>1.9607843137254901</v>
      </c>
      <c r="K596" s="85" t="s">
        <v>265</v>
      </c>
      <c r="M596" s="2">
        <v>510</v>
      </c>
    </row>
    <row r="597" spans="2:13" ht="12.75">
      <c r="B597" s="10">
        <v>1000</v>
      </c>
      <c r="C597" s="80" t="s">
        <v>28</v>
      </c>
      <c r="D597" s="80" t="s">
        <v>11</v>
      </c>
      <c r="E597" s="80" t="s">
        <v>29</v>
      </c>
      <c r="F597" s="105" t="s">
        <v>445</v>
      </c>
      <c r="G597" s="105" t="s">
        <v>73</v>
      </c>
      <c r="H597" s="6">
        <f t="shared" si="46"/>
        <v>-5000</v>
      </c>
      <c r="I597" s="25">
        <f t="shared" si="44"/>
        <v>1.9607843137254901</v>
      </c>
      <c r="K597" s="85" t="s">
        <v>265</v>
      </c>
      <c r="M597" s="2">
        <v>510</v>
      </c>
    </row>
    <row r="598" spans="1:13" s="104" customFormat="1" ht="12.75">
      <c r="A598" s="100"/>
      <c r="B598" s="341">
        <f>SUM(B593:B597)</f>
        <v>5000</v>
      </c>
      <c r="C598" s="100"/>
      <c r="D598" s="100"/>
      <c r="E598" s="106" t="s">
        <v>29</v>
      </c>
      <c r="F598" s="102"/>
      <c r="G598" s="102"/>
      <c r="H598" s="398">
        <v>0</v>
      </c>
      <c r="I598" s="103">
        <f t="shared" si="44"/>
        <v>9.803921568627452</v>
      </c>
      <c r="M598" s="2">
        <v>510</v>
      </c>
    </row>
    <row r="599" spans="2:13" ht="12.75">
      <c r="B599" s="10"/>
      <c r="H599" s="6">
        <f aca="true" t="shared" si="47" ref="H599:H604">H598-B599</f>
        <v>0</v>
      </c>
      <c r="I599" s="25">
        <f t="shared" si="44"/>
        <v>0</v>
      </c>
      <c r="M599" s="2">
        <v>510</v>
      </c>
    </row>
    <row r="600" spans="2:13" ht="12.75">
      <c r="B600" s="10"/>
      <c r="H600" s="6">
        <f t="shared" si="47"/>
        <v>0</v>
      </c>
      <c r="I600" s="25">
        <f t="shared" si="44"/>
        <v>0</v>
      </c>
      <c r="M600" s="2">
        <v>510</v>
      </c>
    </row>
    <row r="601" spans="2:13" ht="12.75">
      <c r="B601" s="10">
        <v>7000</v>
      </c>
      <c r="C601" s="80" t="s">
        <v>30</v>
      </c>
      <c r="D601" s="80" t="s">
        <v>11</v>
      </c>
      <c r="E601" s="80" t="s">
        <v>246</v>
      </c>
      <c r="F601" s="105" t="s">
        <v>448</v>
      </c>
      <c r="G601" s="105" t="s">
        <v>416</v>
      </c>
      <c r="H601" s="6">
        <f t="shared" si="47"/>
        <v>-7000</v>
      </c>
      <c r="I601" s="25">
        <f t="shared" si="44"/>
        <v>13.72549019607843</v>
      </c>
      <c r="K601" s="85" t="s">
        <v>265</v>
      </c>
      <c r="M601" s="2">
        <v>510</v>
      </c>
    </row>
    <row r="602" spans="2:13" ht="12.75">
      <c r="B602" s="10">
        <v>7000</v>
      </c>
      <c r="C602" s="80" t="s">
        <v>30</v>
      </c>
      <c r="D602" s="80" t="s">
        <v>11</v>
      </c>
      <c r="E602" s="80" t="s">
        <v>246</v>
      </c>
      <c r="F602" s="105" t="s">
        <v>448</v>
      </c>
      <c r="G602" s="105" t="s">
        <v>418</v>
      </c>
      <c r="H602" s="6">
        <f t="shared" si="47"/>
        <v>-14000</v>
      </c>
      <c r="I602" s="25">
        <f t="shared" si="44"/>
        <v>13.72549019607843</v>
      </c>
      <c r="K602" s="85" t="s">
        <v>265</v>
      </c>
      <c r="M602" s="2">
        <v>510</v>
      </c>
    </row>
    <row r="603" spans="2:13" ht="12.75">
      <c r="B603" s="10">
        <v>7000</v>
      </c>
      <c r="C603" s="80" t="s">
        <v>30</v>
      </c>
      <c r="D603" s="80" t="s">
        <v>11</v>
      </c>
      <c r="E603" s="80" t="s">
        <v>246</v>
      </c>
      <c r="F603" s="105" t="s">
        <v>448</v>
      </c>
      <c r="G603" s="105" t="s">
        <v>420</v>
      </c>
      <c r="H603" s="6">
        <f t="shared" si="47"/>
        <v>-21000</v>
      </c>
      <c r="I603" s="25">
        <f t="shared" si="44"/>
        <v>13.72549019607843</v>
      </c>
      <c r="K603" s="85" t="s">
        <v>265</v>
      </c>
      <c r="M603" s="2">
        <v>510</v>
      </c>
    </row>
    <row r="604" spans="2:13" ht="12.75">
      <c r="B604" s="10">
        <v>7000</v>
      </c>
      <c r="C604" s="80" t="s">
        <v>30</v>
      </c>
      <c r="D604" s="80" t="s">
        <v>11</v>
      </c>
      <c r="E604" s="80" t="s">
        <v>246</v>
      </c>
      <c r="F604" s="105" t="s">
        <v>448</v>
      </c>
      <c r="G604" s="105" t="s">
        <v>73</v>
      </c>
      <c r="H604" s="6">
        <f t="shared" si="47"/>
        <v>-28000</v>
      </c>
      <c r="I604" s="25">
        <f t="shared" si="44"/>
        <v>13.72549019607843</v>
      </c>
      <c r="K604" s="85" t="s">
        <v>265</v>
      </c>
      <c r="M604" s="2">
        <v>510</v>
      </c>
    </row>
    <row r="605" spans="1:13" s="104" customFormat="1" ht="12.75">
      <c r="A605" s="100"/>
      <c r="B605" s="341">
        <f>SUM(B601:B604)</f>
        <v>28000</v>
      </c>
      <c r="C605" s="106" t="s">
        <v>30</v>
      </c>
      <c r="D605" s="100"/>
      <c r="E605" s="100"/>
      <c r="F605" s="102"/>
      <c r="G605" s="102"/>
      <c r="H605" s="398">
        <v>0</v>
      </c>
      <c r="I605" s="103">
        <f t="shared" si="44"/>
        <v>54.90196078431372</v>
      </c>
      <c r="M605" s="2">
        <v>510</v>
      </c>
    </row>
    <row r="606" spans="2:13" ht="12.75">
      <c r="B606" s="338"/>
      <c r="H606" s="6">
        <f aca="true" t="shared" si="48" ref="H606:H612">H605-B606</f>
        <v>0</v>
      </c>
      <c r="I606" s="25">
        <f t="shared" si="44"/>
        <v>0</v>
      </c>
      <c r="M606" s="2">
        <v>510</v>
      </c>
    </row>
    <row r="607" spans="2:13" ht="12.75">
      <c r="B607" s="338"/>
      <c r="H607" s="6">
        <f t="shared" si="48"/>
        <v>0</v>
      </c>
      <c r="I607" s="25">
        <f t="shared" si="44"/>
        <v>0</v>
      </c>
      <c r="M607" s="2">
        <v>510</v>
      </c>
    </row>
    <row r="608" spans="2:13" ht="12.75">
      <c r="B608" s="10">
        <v>2000</v>
      </c>
      <c r="C608" s="80" t="s">
        <v>31</v>
      </c>
      <c r="D608" s="80" t="s">
        <v>11</v>
      </c>
      <c r="E608" s="80" t="s">
        <v>246</v>
      </c>
      <c r="F608" s="105" t="s">
        <v>445</v>
      </c>
      <c r="G608" s="105" t="s">
        <v>381</v>
      </c>
      <c r="H608" s="6">
        <f t="shared" si="48"/>
        <v>-2000</v>
      </c>
      <c r="I608" s="25">
        <f t="shared" si="44"/>
        <v>3.9215686274509802</v>
      </c>
      <c r="K608" s="85" t="s">
        <v>265</v>
      </c>
      <c r="M608" s="2">
        <v>510</v>
      </c>
    </row>
    <row r="609" spans="2:13" ht="12.75">
      <c r="B609" s="10">
        <v>2000</v>
      </c>
      <c r="C609" s="80" t="s">
        <v>31</v>
      </c>
      <c r="D609" s="80" t="s">
        <v>11</v>
      </c>
      <c r="E609" s="80" t="s">
        <v>246</v>
      </c>
      <c r="F609" s="105" t="s">
        <v>445</v>
      </c>
      <c r="G609" s="105" t="s">
        <v>416</v>
      </c>
      <c r="H609" s="6">
        <f t="shared" si="48"/>
        <v>-4000</v>
      </c>
      <c r="I609" s="25">
        <f t="shared" si="44"/>
        <v>3.9215686274509802</v>
      </c>
      <c r="K609" s="85" t="s">
        <v>265</v>
      </c>
      <c r="M609" s="2">
        <v>510</v>
      </c>
    </row>
    <row r="610" spans="2:13" ht="12.75">
      <c r="B610" s="10">
        <v>2000</v>
      </c>
      <c r="C610" s="80" t="s">
        <v>31</v>
      </c>
      <c r="D610" s="80" t="s">
        <v>11</v>
      </c>
      <c r="E610" s="80" t="s">
        <v>246</v>
      </c>
      <c r="F610" s="105" t="s">
        <v>445</v>
      </c>
      <c r="G610" s="105" t="s">
        <v>418</v>
      </c>
      <c r="H610" s="6">
        <f t="shared" si="48"/>
        <v>-6000</v>
      </c>
      <c r="I610" s="25">
        <f t="shared" si="44"/>
        <v>3.9215686274509802</v>
      </c>
      <c r="K610" s="85" t="s">
        <v>265</v>
      </c>
      <c r="M610" s="2">
        <v>510</v>
      </c>
    </row>
    <row r="611" spans="2:13" ht="12.75">
      <c r="B611" s="10">
        <v>2000</v>
      </c>
      <c r="C611" s="80" t="s">
        <v>31</v>
      </c>
      <c r="D611" s="80" t="s">
        <v>11</v>
      </c>
      <c r="E611" s="80" t="s">
        <v>246</v>
      </c>
      <c r="F611" s="105" t="s">
        <v>445</v>
      </c>
      <c r="G611" s="105" t="s">
        <v>420</v>
      </c>
      <c r="H611" s="6">
        <f t="shared" si="48"/>
        <v>-8000</v>
      </c>
      <c r="I611" s="25">
        <f t="shared" si="44"/>
        <v>3.9215686274509802</v>
      </c>
      <c r="K611" s="85" t="s">
        <v>265</v>
      </c>
      <c r="M611" s="2">
        <v>510</v>
      </c>
    </row>
    <row r="612" spans="2:13" ht="12.75">
      <c r="B612" s="10">
        <v>2000</v>
      </c>
      <c r="C612" s="80" t="s">
        <v>31</v>
      </c>
      <c r="D612" s="80" t="s">
        <v>11</v>
      </c>
      <c r="E612" s="80" t="s">
        <v>246</v>
      </c>
      <c r="F612" s="105" t="s">
        <v>445</v>
      </c>
      <c r="G612" s="105" t="s">
        <v>73</v>
      </c>
      <c r="H612" s="6">
        <f t="shared" si="48"/>
        <v>-10000</v>
      </c>
      <c r="I612" s="25">
        <f t="shared" si="44"/>
        <v>3.9215686274509802</v>
      </c>
      <c r="K612" s="85" t="s">
        <v>265</v>
      </c>
      <c r="M612" s="2">
        <v>510</v>
      </c>
    </row>
    <row r="613" spans="1:13" s="104" customFormat="1" ht="12.75">
      <c r="A613" s="100"/>
      <c r="B613" s="341">
        <f>SUM(B608:B612)</f>
        <v>10000</v>
      </c>
      <c r="C613" s="106" t="s">
        <v>31</v>
      </c>
      <c r="D613" s="100"/>
      <c r="E613" s="100"/>
      <c r="F613" s="102"/>
      <c r="G613" s="102"/>
      <c r="H613" s="398">
        <v>0</v>
      </c>
      <c r="I613" s="103">
        <f t="shared" si="44"/>
        <v>19.607843137254903</v>
      </c>
      <c r="M613" s="2">
        <v>510</v>
      </c>
    </row>
    <row r="614" spans="2:13" ht="12.75">
      <c r="B614" s="10"/>
      <c r="H614" s="6">
        <f aca="true" t="shared" si="49" ref="H614:H620">H613-B614</f>
        <v>0</v>
      </c>
      <c r="I614" s="25">
        <f t="shared" si="44"/>
        <v>0</v>
      </c>
      <c r="M614" s="2">
        <v>510</v>
      </c>
    </row>
    <row r="615" spans="2:13" ht="12.75">
      <c r="B615" s="10"/>
      <c r="H615" s="6">
        <f t="shared" si="49"/>
        <v>0</v>
      </c>
      <c r="I615" s="25">
        <f t="shared" si="44"/>
        <v>0</v>
      </c>
      <c r="M615" s="2">
        <v>510</v>
      </c>
    </row>
    <row r="616" spans="2:13" ht="12.75">
      <c r="B616" s="10">
        <v>500</v>
      </c>
      <c r="C616" s="80" t="s">
        <v>252</v>
      </c>
      <c r="D616" s="80" t="s">
        <v>11</v>
      </c>
      <c r="E616" s="80" t="s">
        <v>32</v>
      </c>
      <c r="F616" s="105" t="s">
        <v>445</v>
      </c>
      <c r="G616" s="105" t="s">
        <v>381</v>
      </c>
      <c r="H616" s="6">
        <f t="shared" si="49"/>
        <v>-500</v>
      </c>
      <c r="I616" s="25">
        <f t="shared" si="44"/>
        <v>0.9803921568627451</v>
      </c>
      <c r="K616" s="85" t="s">
        <v>265</v>
      </c>
      <c r="M616" s="2">
        <v>510</v>
      </c>
    </row>
    <row r="617" spans="1:13" ht="12.75">
      <c r="A617" s="15"/>
      <c r="B617" s="10">
        <v>500</v>
      </c>
      <c r="C617" s="80" t="s">
        <v>252</v>
      </c>
      <c r="D617" s="80" t="s">
        <v>11</v>
      </c>
      <c r="E617" s="80" t="s">
        <v>32</v>
      </c>
      <c r="F617" s="105" t="s">
        <v>445</v>
      </c>
      <c r="G617" s="105" t="s">
        <v>416</v>
      </c>
      <c r="H617" s="6">
        <f t="shared" si="49"/>
        <v>-1000</v>
      </c>
      <c r="I617" s="25">
        <f t="shared" si="44"/>
        <v>0.9803921568627451</v>
      </c>
      <c r="K617" s="85" t="s">
        <v>265</v>
      </c>
      <c r="M617" s="2">
        <v>510</v>
      </c>
    </row>
    <row r="618" spans="2:13" ht="12.75">
      <c r="B618" s="10">
        <v>500</v>
      </c>
      <c r="C618" s="80" t="s">
        <v>252</v>
      </c>
      <c r="D618" s="80" t="s">
        <v>11</v>
      </c>
      <c r="E618" s="80" t="s">
        <v>32</v>
      </c>
      <c r="F618" s="105" t="s">
        <v>445</v>
      </c>
      <c r="G618" s="105" t="s">
        <v>418</v>
      </c>
      <c r="H618" s="6">
        <f t="shared" si="49"/>
        <v>-1500</v>
      </c>
      <c r="I618" s="25">
        <f t="shared" si="44"/>
        <v>0.9803921568627451</v>
      </c>
      <c r="K618" s="85" t="s">
        <v>265</v>
      </c>
      <c r="M618" s="2">
        <v>510</v>
      </c>
    </row>
    <row r="619" spans="2:13" ht="12.75">
      <c r="B619" s="10">
        <v>500</v>
      </c>
      <c r="C619" s="80" t="s">
        <v>252</v>
      </c>
      <c r="D619" s="80" t="s">
        <v>11</v>
      </c>
      <c r="E619" s="80" t="s">
        <v>32</v>
      </c>
      <c r="F619" s="105" t="s">
        <v>445</v>
      </c>
      <c r="G619" s="105" t="s">
        <v>420</v>
      </c>
      <c r="H619" s="6">
        <f t="shared" si="49"/>
        <v>-2000</v>
      </c>
      <c r="I619" s="25">
        <f t="shared" si="44"/>
        <v>0.9803921568627451</v>
      </c>
      <c r="K619" s="85" t="s">
        <v>265</v>
      </c>
      <c r="M619" s="2">
        <v>510</v>
      </c>
    </row>
    <row r="620" spans="2:13" ht="12.75">
      <c r="B620" s="10">
        <v>500</v>
      </c>
      <c r="C620" s="80" t="s">
        <v>252</v>
      </c>
      <c r="D620" s="80" t="s">
        <v>11</v>
      </c>
      <c r="E620" s="80" t="s">
        <v>32</v>
      </c>
      <c r="F620" s="105" t="s">
        <v>445</v>
      </c>
      <c r="G620" s="105" t="s">
        <v>73</v>
      </c>
      <c r="H620" s="6">
        <f t="shared" si="49"/>
        <v>-2500</v>
      </c>
      <c r="I620" s="25">
        <f t="shared" si="44"/>
        <v>0.9803921568627451</v>
      </c>
      <c r="K620" s="85" t="s">
        <v>265</v>
      </c>
      <c r="M620" s="2">
        <v>510</v>
      </c>
    </row>
    <row r="621" spans="1:13" s="104" customFormat="1" ht="12.75">
      <c r="A621" s="100"/>
      <c r="B621" s="341">
        <f>SUM(B616:B620)</f>
        <v>2500</v>
      </c>
      <c r="C621" s="100"/>
      <c r="D621" s="100"/>
      <c r="E621" s="106" t="s">
        <v>32</v>
      </c>
      <c r="F621" s="102"/>
      <c r="G621" s="102"/>
      <c r="H621" s="398">
        <v>0</v>
      </c>
      <c r="I621" s="103">
        <f t="shared" si="44"/>
        <v>4.901960784313726</v>
      </c>
      <c r="M621" s="2">
        <v>510</v>
      </c>
    </row>
    <row r="622" spans="2:13" ht="12.75">
      <c r="B622" s="10"/>
      <c r="H622" s="6">
        <f>H621-B622</f>
        <v>0</v>
      </c>
      <c r="I622" s="25">
        <f t="shared" si="44"/>
        <v>0</v>
      </c>
      <c r="M622" s="2">
        <v>510</v>
      </c>
    </row>
    <row r="623" spans="2:13" ht="12.75">
      <c r="B623" s="10"/>
      <c r="H623" s="6">
        <f>H622-B623</f>
        <v>0</v>
      </c>
      <c r="I623" s="25">
        <f t="shared" si="44"/>
        <v>0</v>
      </c>
      <c r="M623" s="2">
        <v>510</v>
      </c>
    </row>
    <row r="624" spans="2:13" ht="12.75">
      <c r="B624" s="10"/>
      <c r="H624" s="6">
        <f>H623-B624</f>
        <v>0</v>
      </c>
      <c r="I624" s="25">
        <f t="shared" si="44"/>
        <v>0</v>
      </c>
      <c r="M624" s="2">
        <v>510</v>
      </c>
    </row>
    <row r="625" spans="2:13" ht="12.75">
      <c r="B625" s="10"/>
      <c r="H625" s="6">
        <f>H624-B625</f>
        <v>0</v>
      </c>
      <c r="I625" s="25">
        <f t="shared" si="44"/>
        <v>0</v>
      </c>
      <c r="M625" s="2">
        <v>510</v>
      </c>
    </row>
    <row r="626" spans="1:13" s="91" customFormat="1" ht="12.75">
      <c r="A626" s="87"/>
      <c r="B626" s="335">
        <f>+B633+B640+B648+B655+B668+B675</f>
        <v>109100</v>
      </c>
      <c r="C626" s="87" t="s">
        <v>75</v>
      </c>
      <c r="D626" s="87" t="s">
        <v>76</v>
      </c>
      <c r="E626" s="87" t="s">
        <v>72</v>
      </c>
      <c r="F626" s="89" t="s">
        <v>71</v>
      </c>
      <c r="G626" s="89" t="s">
        <v>59</v>
      </c>
      <c r="H626" s="97"/>
      <c r="I626" s="98">
        <f t="shared" si="44"/>
        <v>213.92156862745097</v>
      </c>
      <c r="M626" s="2">
        <v>510</v>
      </c>
    </row>
    <row r="627" spans="2:13" ht="12.75">
      <c r="B627" s="10"/>
      <c r="H627" s="6">
        <f aca="true" t="shared" si="50" ref="H627:H632">H626-B627</f>
        <v>0</v>
      </c>
      <c r="I627" s="25">
        <f t="shared" si="44"/>
        <v>0</v>
      </c>
      <c r="M627" s="2">
        <v>510</v>
      </c>
    </row>
    <row r="628" spans="2:13" ht="12.75">
      <c r="B628" s="10">
        <v>2500</v>
      </c>
      <c r="C628" s="1" t="s">
        <v>27</v>
      </c>
      <c r="D628" s="1" t="s">
        <v>237</v>
      </c>
      <c r="E628" s="1" t="s">
        <v>329</v>
      </c>
      <c r="F628" s="30" t="s">
        <v>449</v>
      </c>
      <c r="G628" s="30" t="s">
        <v>381</v>
      </c>
      <c r="H628" s="6">
        <f t="shared" si="50"/>
        <v>-2500</v>
      </c>
      <c r="I628" s="25">
        <f t="shared" si="44"/>
        <v>4.901960784313726</v>
      </c>
      <c r="K628" t="s">
        <v>27</v>
      </c>
      <c r="L628">
        <v>14</v>
      </c>
      <c r="M628" s="2">
        <v>510</v>
      </c>
    </row>
    <row r="629" spans="2:13" ht="12.75">
      <c r="B629" s="10">
        <v>2500</v>
      </c>
      <c r="C629" s="1" t="s">
        <v>27</v>
      </c>
      <c r="D629" s="1" t="s">
        <v>237</v>
      </c>
      <c r="E629" s="1" t="s">
        <v>329</v>
      </c>
      <c r="F629" s="30" t="s">
        <v>450</v>
      </c>
      <c r="G629" s="30" t="s">
        <v>416</v>
      </c>
      <c r="H629" s="6">
        <f t="shared" si="50"/>
        <v>-5000</v>
      </c>
      <c r="I629" s="25">
        <f t="shared" si="44"/>
        <v>4.901960784313726</v>
      </c>
      <c r="K629" t="s">
        <v>27</v>
      </c>
      <c r="L629">
        <v>14</v>
      </c>
      <c r="M629" s="2">
        <v>510</v>
      </c>
    </row>
    <row r="630" spans="2:13" ht="12.75">
      <c r="B630" s="10">
        <v>2500</v>
      </c>
      <c r="C630" s="1" t="s">
        <v>27</v>
      </c>
      <c r="D630" s="1" t="s">
        <v>237</v>
      </c>
      <c r="E630" s="1" t="s">
        <v>329</v>
      </c>
      <c r="F630" s="30" t="s">
        <v>451</v>
      </c>
      <c r="G630" s="30" t="s">
        <v>418</v>
      </c>
      <c r="H630" s="6">
        <f t="shared" si="50"/>
        <v>-7500</v>
      </c>
      <c r="I630" s="25">
        <f t="shared" si="44"/>
        <v>4.901960784313726</v>
      </c>
      <c r="K630" t="s">
        <v>27</v>
      </c>
      <c r="L630">
        <v>14</v>
      </c>
      <c r="M630" s="2">
        <v>510</v>
      </c>
    </row>
    <row r="631" spans="2:13" ht="12.75">
      <c r="B631" s="10">
        <v>2500</v>
      </c>
      <c r="C631" s="1" t="s">
        <v>27</v>
      </c>
      <c r="D631" s="1" t="s">
        <v>237</v>
      </c>
      <c r="E631" s="1" t="s">
        <v>329</v>
      </c>
      <c r="F631" s="30" t="s">
        <v>452</v>
      </c>
      <c r="G631" s="30" t="s">
        <v>420</v>
      </c>
      <c r="H631" s="6">
        <f t="shared" si="50"/>
        <v>-10000</v>
      </c>
      <c r="I631" s="25">
        <f t="shared" si="44"/>
        <v>4.901960784313726</v>
      </c>
      <c r="K631" t="s">
        <v>27</v>
      </c>
      <c r="L631">
        <v>14</v>
      </c>
      <c r="M631" s="2">
        <v>510</v>
      </c>
    </row>
    <row r="632" spans="2:13" ht="12.75">
      <c r="B632" s="10">
        <v>2500</v>
      </c>
      <c r="C632" s="1" t="s">
        <v>27</v>
      </c>
      <c r="D632" s="1" t="s">
        <v>237</v>
      </c>
      <c r="E632" s="1" t="s">
        <v>329</v>
      </c>
      <c r="F632" s="30" t="s">
        <v>453</v>
      </c>
      <c r="G632" s="30" t="s">
        <v>73</v>
      </c>
      <c r="H632" s="6">
        <f t="shared" si="50"/>
        <v>-12500</v>
      </c>
      <c r="I632" s="25">
        <f t="shared" si="44"/>
        <v>4.901960784313726</v>
      </c>
      <c r="K632" t="s">
        <v>27</v>
      </c>
      <c r="L632">
        <v>14</v>
      </c>
      <c r="M632" s="2">
        <v>510</v>
      </c>
    </row>
    <row r="633" spans="1:13" s="99" customFormat="1" ht="12.75">
      <c r="A633" s="14"/>
      <c r="B633" s="337">
        <f>SUM(B628:B632)</f>
        <v>12500</v>
      </c>
      <c r="C633" s="14" t="s">
        <v>27</v>
      </c>
      <c r="D633" s="14"/>
      <c r="E633" s="14"/>
      <c r="F633" s="21"/>
      <c r="G633" s="21"/>
      <c r="H633" s="97">
        <v>0</v>
      </c>
      <c r="I633" s="98">
        <f t="shared" si="44"/>
        <v>24.50980392156863</v>
      </c>
      <c r="M633" s="2">
        <v>510</v>
      </c>
    </row>
    <row r="634" spans="2:13" ht="12.75">
      <c r="B634" s="10"/>
      <c r="H634" s="6">
        <f aca="true" t="shared" si="51" ref="H634:H639">H633-B634</f>
        <v>0</v>
      </c>
      <c r="I634" s="25">
        <f t="shared" si="44"/>
        <v>0</v>
      </c>
      <c r="M634" s="2">
        <v>510</v>
      </c>
    </row>
    <row r="635" spans="2:13" ht="12.75">
      <c r="B635" s="10"/>
      <c r="H635" s="6">
        <f t="shared" si="51"/>
        <v>0</v>
      </c>
      <c r="I635" s="25">
        <f t="shared" si="44"/>
        <v>0</v>
      </c>
      <c r="M635" s="2">
        <v>510</v>
      </c>
    </row>
    <row r="636" spans="1:13" ht="12.75">
      <c r="A636" s="15"/>
      <c r="B636" s="10">
        <v>25000</v>
      </c>
      <c r="C636" s="1" t="s">
        <v>425</v>
      </c>
      <c r="D636" s="15" t="s">
        <v>11</v>
      </c>
      <c r="E636" s="1" t="s">
        <v>246</v>
      </c>
      <c r="F636" s="403" t="s">
        <v>454</v>
      </c>
      <c r="G636" s="403" t="s">
        <v>381</v>
      </c>
      <c r="H636" s="6">
        <f t="shared" si="51"/>
        <v>-25000</v>
      </c>
      <c r="I636" s="405">
        <f aca="true" t="shared" si="52" ref="I636:I699">+B636/M636</f>
        <v>49.01960784313726</v>
      </c>
      <c r="K636" t="s">
        <v>329</v>
      </c>
      <c r="M636" s="2">
        <v>510</v>
      </c>
    </row>
    <row r="637" spans="2:13" ht="12.75">
      <c r="B637" s="10">
        <v>10000</v>
      </c>
      <c r="C637" s="1" t="s">
        <v>427</v>
      </c>
      <c r="D637" s="15" t="s">
        <v>11</v>
      </c>
      <c r="E637" s="1" t="s">
        <v>246</v>
      </c>
      <c r="F637" s="403" t="s">
        <v>455</v>
      </c>
      <c r="G637" s="30" t="s">
        <v>416</v>
      </c>
      <c r="H637" s="6">
        <f t="shared" si="51"/>
        <v>-35000</v>
      </c>
      <c r="I637" s="405">
        <f t="shared" si="52"/>
        <v>19.607843137254903</v>
      </c>
      <c r="K637" t="s">
        <v>329</v>
      </c>
      <c r="M637" s="2">
        <v>510</v>
      </c>
    </row>
    <row r="638" spans="2:13" ht="12.75">
      <c r="B638" s="10">
        <v>6000</v>
      </c>
      <c r="C638" s="15" t="s">
        <v>456</v>
      </c>
      <c r="D638" s="15" t="s">
        <v>11</v>
      </c>
      <c r="E638" s="1" t="s">
        <v>246</v>
      </c>
      <c r="F638" s="403" t="s">
        <v>457</v>
      </c>
      <c r="G638" s="30" t="s">
        <v>418</v>
      </c>
      <c r="H638" s="6">
        <f t="shared" si="51"/>
        <v>-41000</v>
      </c>
      <c r="I638" s="405">
        <f t="shared" si="52"/>
        <v>11.764705882352942</v>
      </c>
      <c r="K638" t="s">
        <v>329</v>
      </c>
      <c r="M638" s="2">
        <v>510</v>
      </c>
    </row>
    <row r="639" spans="2:13" ht="12.75">
      <c r="B639" s="10">
        <v>5000</v>
      </c>
      <c r="C639" s="15" t="s">
        <v>458</v>
      </c>
      <c r="D639" s="15" t="s">
        <v>11</v>
      </c>
      <c r="E639" s="1" t="s">
        <v>246</v>
      </c>
      <c r="F639" s="403" t="s">
        <v>457</v>
      </c>
      <c r="G639" s="30" t="s">
        <v>420</v>
      </c>
      <c r="H639" s="6">
        <f t="shared" si="51"/>
        <v>-46000</v>
      </c>
      <c r="I639" s="405">
        <f t="shared" si="52"/>
        <v>9.803921568627452</v>
      </c>
      <c r="K639" t="s">
        <v>329</v>
      </c>
      <c r="M639" s="2">
        <v>510</v>
      </c>
    </row>
    <row r="640" spans="1:13" s="99" customFormat="1" ht="12.75">
      <c r="A640" s="14"/>
      <c r="B640" s="337">
        <f>SUM(B636:B639)</f>
        <v>46000</v>
      </c>
      <c r="C640" s="14" t="s">
        <v>130</v>
      </c>
      <c r="D640" s="14"/>
      <c r="E640" s="14"/>
      <c r="F640" s="21"/>
      <c r="G640" s="21"/>
      <c r="H640" s="97">
        <v>0</v>
      </c>
      <c r="I640" s="406">
        <f t="shared" si="52"/>
        <v>90.19607843137256</v>
      </c>
      <c r="M640" s="2">
        <v>510</v>
      </c>
    </row>
    <row r="641" spans="2:13" ht="12.75">
      <c r="B641" s="10"/>
      <c r="D641" s="15"/>
      <c r="H641" s="6">
        <f aca="true" t="shared" si="53" ref="H641:H647">H640-B641</f>
        <v>0</v>
      </c>
      <c r="I641" s="405">
        <f t="shared" si="52"/>
        <v>0</v>
      </c>
      <c r="M641" s="2">
        <v>510</v>
      </c>
    </row>
    <row r="642" spans="2:13" ht="12.75">
      <c r="B642" s="10"/>
      <c r="D642" s="15"/>
      <c r="H642" s="6">
        <f t="shared" si="53"/>
        <v>0</v>
      </c>
      <c r="I642" s="405">
        <f t="shared" si="52"/>
        <v>0</v>
      </c>
      <c r="M642" s="2">
        <v>510</v>
      </c>
    </row>
    <row r="643" spans="1:13" ht="12.75">
      <c r="A643" s="80"/>
      <c r="B643" s="10">
        <v>1000</v>
      </c>
      <c r="C643" s="80" t="s">
        <v>28</v>
      </c>
      <c r="D643" s="15" t="s">
        <v>11</v>
      </c>
      <c r="E643" s="80" t="s">
        <v>29</v>
      </c>
      <c r="F643" s="403" t="s">
        <v>457</v>
      </c>
      <c r="G643" s="403" t="s">
        <v>381</v>
      </c>
      <c r="H643" s="6">
        <f t="shared" si="53"/>
        <v>-1000</v>
      </c>
      <c r="I643" s="405">
        <f t="shared" si="52"/>
        <v>1.9607843137254901</v>
      </c>
      <c r="J643" s="85"/>
      <c r="K643" s="85" t="s">
        <v>329</v>
      </c>
      <c r="L643" s="85"/>
      <c r="M643" s="2">
        <v>510</v>
      </c>
    </row>
    <row r="644" spans="1:13" s="42" customFormat="1" ht="12.75">
      <c r="A644" s="36"/>
      <c r="B644" s="206">
        <v>1500</v>
      </c>
      <c r="C644" s="36" t="s">
        <v>28</v>
      </c>
      <c r="D644" s="15" t="s">
        <v>11</v>
      </c>
      <c r="E644" s="36" t="s">
        <v>29</v>
      </c>
      <c r="F644" s="403" t="s">
        <v>457</v>
      </c>
      <c r="G644" s="30" t="s">
        <v>416</v>
      </c>
      <c r="H644" s="6">
        <f t="shared" si="53"/>
        <v>-2500</v>
      </c>
      <c r="I644" s="405">
        <f t="shared" si="52"/>
        <v>2.9411764705882355</v>
      </c>
      <c r="J644" s="110"/>
      <c r="K644" s="110" t="s">
        <v>329</v>
      </c>
      <c r="L644" s="110"/>
      <c r="M644" s="2">
        <v>510</v>
      </c>
    </row>
    <row r="645" spans="1:13" ht="12.75">
      <c r="A645" s="80"/>
      <c r="B645" s="10">
        <v>1400</v>
      </c>
      <c r="C645" s="80" t="s">
        <v>28</v>
      </c>
      <c r="D645" s="15" t="s">
        <v>11</v>
      </c>
      <c r="E645" s="80" t="s">
        <v>29</v>
      </c>
      <c r="F645" s="403" t="s">
        <v>457</v>
      </c>
      <c r="G645" s="30" t="s">
        <v>418</v>
      </c>
      <c r="H645" s="6">
        <f t="shared" si="53"/>
        <v>-3900</v>
      </c>
      <c r="I645" s="405">
        <f t="shared" si="52"/>
        <v>2.7450980392156863</v>
      </c>
      <c r="J645" s="85"/>
      <c r="K645" s="85" t="s">
        <v>329</v>
      </c>
      <c r="L645" s="85"/>
      <c r="M645" s="2">
        <v>510</v>
      </c>
    </row>
    <row r="646" spans="1:13" s="42" customFormat="1" ht="12.75">
      <c r="A646" s="36"/>
      <c r="B646" s="206">
        <v>1000</v>
      </c>
      <c r="C646" s="36" t="s">
        <v>28</v>
      </c>
      <c r="D646" s="15" t="s">
        <v>11</v>
      </c>
      <c r="E646" s="36" t="s">
        <v>29</v>
      </c>
      <c r="F646" s="403" t="s">
        <v>457</v>
      </c>
      <c r="G646" s="30" t="s">
        <v>420</v>
      </c>
      <c r="H646" s="6">
        <f t="shared" si="53"/>
        <v>-4900</v>
      </c>
      <c r="I646" s="405">
        <f t="shared" si="52"/>
        <v>1.9607843137254901</v>
      </c>
      <c r="J646" s="110"/>
      <c r="K646" s="110" t="s">
        <v>329</v>
      </c>
      <c r="L646" s="110"/>
      <c r="M646" s="2">
        <v>510</v>
      </c>
    </row>
    <row r="647" spans="1:13" s="42" customFormat="1" ht="12.75">
      <c r="A647" s="36"/>
      <c r="B647" s="206">
        <v>1200</v>
      </c>
      <c r="C647" s="36" t="s">
        <v>28</v>
      </c>
      <c r="D647" s="15" t="s">
        <v>11</v>
      </c>
      <c r="E647" s="36" t="s">
        <v>29</v>
      </c>
      <c r="F647" s="403" t="s">
        <v>457</v>
      </c>
      <c r="G647" s="30" t="s">
        <v>73</v>
      </c>
      <c r="H647" s="6">
        <f t="shared" si="53"/>
        <v>-6100</v>
      </c>
      <c r="I647" s="405">
        <f t="shared" si="52"/>
        <v>2.3529411764705883</v>
      </c>
      <c r="J647" s="110"/>
      <c r="K647" s="110" t="s">
        <v>329</v>
      </c>
      <c r="L647" s="110"/>
      <c r="M647" s="2">
        <v>510</v>
      </c>
    </row>
    <row r="648" spans="1:13" s="99" customFormat="1" ht="12.75">
      <c r="A648" s="112"/>
      <c r="B648" s="337">
        <f>SUM(B643:B647)</f>
        <v>6100</v>
      </c>
      <c r="C648" s="112"/>
      <c r="D648" s="112"/>
      <c r="E648" s="112" t="s">
        <v>29</v>
      </c>
      <c r="F648" s="113"/>
      <c r="G648" s="113"/>
      <c r="H648" s="97">
        <v>0</v>
      </c>
      <c r="I648" s="406">
        <f t="shared" si="52"/>
        <v>11.96078431372549</v>
      </c>
      <c r="J648" s="114"/>
      <c r="K648" s="114"/>
      <c r="L648" s="114"/>
      <c r="M648" s="2">
        <v>510</v>
      </c>
    </row>
    <row r="649" spans="1:13" ht="12.75">
      <c r="A649" s="80"/>
      <c r="B649" s="10"/>
      <c r="C649" s="80"/>
      <c r="D649" s="36"/>
      <c r="E649" s="80"/>
      <c r="F649" s="105"/>
      <c r="G649" s="105"/>
      <c r="H649" s="6">
        <f aca="true" t="shared" si="54" ref="H649:H654">H648-B649</f>
        <v>0</v>
      </c>
      <c r="I649" s="405">
        <f t="shared" si="52"/>
        <v>0</v>
      </c>
      <c r="J649" s="85"/>
      <c r="K649" s="85"/>
      <c r="L649" s="85"/>
      <c r="M649" s="2">
        <v>510</v>
      </c>
    </row>
    <row r="650" spans="1:13" ht="12.75">
      <c r="A650" s="80"/>
      <c r="B650" s="10"/>
      <c r="C650" s="80"/>
      <c r="D650" s="36"/>
      <c r="E650" s="80"/>
      <c r="F650" s="105"/>
      <c r="G650" s="105"/>
      <c r="H650" s="6">
        <f t="shared" si="54"/>
        <v>0</v>
      </c>
      <c r="I650" s="405">
        <f t="shared" si="52"/>
        <v>0</v>
      </c>
      <c r="J650" s="85"/>
      <c r="K650" s="85"/>
      <c r="L650" s="85"/>
      <c r="M650" s="2">
        <v>510</v>
      </c>
    </row>
    <row r="651" spans="1:13" ht="12.75">
      <c r="A651" s="80"/>
      <c r="B651" s="10">
        <v>7000</v>
      </c>
      <c r="C651" s="80" t="s">
        <v>30</v>
      </c>
      <c r="D651" s="15" t="s">
        <v>11</v>
      </c>
      <c r="E651" s="80" t="s">
        <v>246</v>
      </c>
      <c r="F651" s="403" t="s">
        <v>459</v>
      </c>
      <c r="G651" s="30" t="s">
        <v>416</v>
      </c>
      <c r="H651" s="6">
        <f t="shared" si="54"/>
        <v>-7000</v>
      </c>
      <c r="I651" s="405">
        <f t="shared" si="52"/>
        <v>13.72549019607843</v>
      </c>
      <c r="J651" s="85"/>
      <c r="K651" s="85" t="s">
        <v>329</v>
      </c>
      <c r="L651" s="85"/>
      <c r="M651" s="2">
        <v>510</v>
      </c>
    </row>
    <row r="652" spans="1:13" ht="12.75">
      <c r="A652" s="80"/>
      <c r="B652" s="10">
        <v>7000</v>
      </c>
      <c r="C652" s="80" t="s">
        <v>30</v>
      </c>
      <c r="D652" s="15" t="s">
        <v>11</v>
      </c>
      <c r="E652" s="80" t="s">
        <v>246</v>
      </c>
      <c r="F652" s="403" t="s">
        <v>459</v>
      </c>
      <c r="G652" s="30" t="s">
        <v>418</v>
      </c>
      <c r="H652" s="6">
        <f t="shared" si="54"/>
        <v>-14000</v>
      </c>
      <c r="I652" s="405">
        <f t="shared" si="52"/>
        <v>13.72549019607843</v>
      </c>
      <c r="J652" s="85"/>
      <c r="K652" s="85" t="s">
        <v>329</v>
      </c>
      <c r="L652" s="85"/>
      <c r="M652" s="2">
        <v>510</v>
      </c>
    </row>
    <row r="653" spans="1:13" ht="12.75">
      <c r="A653" s="80"/>
      <c r="B653" s="10">
        <v>7000</v>
      </c>
      <c r="C653" s="80" t="s">
        <v>30</v>
      </c>
      <c r="D653" s="15" t="s">
        <v>11</v>
      </c>
      <c r="E653" s="80" t="s">
        <v>246</v>
      </c>
      <c r="F653" s="403" t="s">
        <v>459</v>
      </c>
      <c r="G653" s="30" t="s">
        <v>420</v>
      </c>
      <c r="H653" s="6">
        <f t="shared" si="54"/>
        <v>-21000</v>
      </c>
      <c r="I653" s="405">
        <f t="shared" si="52"/>
        <v>13.72549019607843</v>
      </c>
      <c r="J653" s="85"/>
      <c r="K653" s="85" t="s">
        <v>329</v>
      </c>
      <c r="L653" s="85"/>
      <c r="M653" s="2">
        <v>510</v>
      </c>
    </row>
    <row r="654" spans="1:13" ht="12.75">
      <c r="A654" s="80"/>
      <c r="B654" s="10">
        <v>7000</v>
      </c>
      <c r="C654" s="80" t="s">
        <v>30</v>
      </c>
      <c r="D654" s="15" t="s">
        <v>11</v>
      </c>
      <c r="E654" s="80" t="s">
        <v>246</v>
      </c>
      <c r="F654" s="403" t="s">
        <v>459</v>
      </c>
      <c r="G654" s="30" t="s">
        <v>73</v>
      </c>
      <c r="H654" s="6">
        <f t="shared" si="54"/>
        <v>-28000</v>
      </c>
      <c r="I654" s="405">
        <f t="shared" si="52"/>
        <v>13.72549019607843</v>
      </c>
      <c r="J654" s="85"/>
      <c r="K654" s="85" t="s">
        <v>329</v>
      </c>
      <c r="L654" s="85"/>
      <c r="M654" s="2">
        <v>510</v>
      </c>
    </row>
    <row r="655" spans="1:13" s="99" customFormat="1" ht="12.75">
      <c r="A655" s="112"/>
      <c r="B655" s="337">
        <f>SUM(B651:B654)</f>
        <v>28000</v>
      </c>
      <c r="C655" s="112" t="s">
        <v>30</v>
      </c>
      <c r="D655" s="112"/>
      <c r="E655" s="112"/>
      <c r="F655" s="113"/>
      <c r="G655" s="113"/>
      <c r="H655" s="97">
        <v>0</v>
      </c>
      <c r="I655" s="406">
        <f t="shared" si="52"/>
        <v>54.90196078431372</v>
      </c>
      <c r="J655" s="114"/>
      <c r="K655" s="114"/>
      <c r="L655" s="114"/>
      <c r="M655" s="2">
        <v>510</v>
      </c>
    </row>
    <row r="656" spans="1:13" ht="12.75">
      <c r="A656" s="80"/>
      <c r="B656" s="10"/>
      <c r="C656" s="80"/>
      <c r="D656" s="36"/>
      <c r="E656" s="80"/>
      <c r="F656" s="105"/>
      <c r="G656" s="105"/>
      <c r="H656" s="6">
        <f aca="true" t="shared" si="55" ref="H656:H667">H655-B656</f>
        <v>0</v>
      </c>
      <c r="I656" s="405">
        <f t="shared" si="52"/>
        <v>0</v>
      </c>
      <c r="J656" s="85"/>
      <c r="K656" s="85"/>
      <c r="L656" s="85"/>
      <c r="M656" s="2">
        <v>510</v>
      </c>
    </row>
    <row r="657" spans="1:13" ht="12.75">
      <c r="A657" s="80"/>
      <c r="B657" s="10"/>
      <c r="C657" s="80"/>
      <c r="D657" s="36"/>
      <c r="E657" s="80"/>
      <c r="F657" s="105"/>
      <c r="G657" s="105"/>
      <c r="H657" s="6">
        <f t="shared" si="55"/>
        <v>0</v>
      </c>
      <c r="I657" s="405">
        <f t="shared" si="52"/>
        <v>0</v>
      </c>
      <c r="J657" s="85"/>
      <c r="K657" s="85"/>
      <c r="L657" s="85"/>
      <c r="M657" s="2">
        <v>510</v>
      </c>
    </row>
    <row r="658" spans="1:13" ht="12.75">
      <c r="A658" s="80"/>
      <c r="B658" s="10">
        <v>2000</v>
      </c>
      <c r="C658" s="80" t="s">
        <v>31</v>
      </c>
      <c r="D658" s="15" t="s">
        <v>11</v>
      </c>
      <c r="E658" s="80" t="s">
        <v>246</v>
      </c>
      <c r="F658" s="403" t="s">
        <v>457</v>
      </c>
      <c r="G658" s="403" t="s">
        <v>381</v>
      </c>
      <c r="H658" s="6">
        <f t="shared" si="55"/>
        <v>-2000</v>
      </c>
      <c r="I658" s="405">
        <f t="shared" si="52"/>
        <v>3.9215686274509802</v>
      </c>
      <c r="J658" s="85"/>
      <c r="K658" s="85" t="s">
        <v>329</v>
      </c>
      <c r="L658" s="85"/>
      <c r="M658" s="2">
        <v>510</v>
      </c>
    </row>
    <row r="659" spans="1:13" ht="12.75">
      <c r="A659" s="80"/>
      <c r="B659" s="10">
        <v>500</v>
      </c>
      <c r="C659" s="80" t="s">
        <v>31</v>
      </c>
      <c r="D659" s="15" t="s">
        <v>11</v>
      </c>
      <c r="E659" s="80" t="s">
        <v>246</v>
      </c>
      <c r="F659" s="403" t="s">
        <v>457</v>
      </c>
      <c r="G659" s="30" t="s">
        <v>381</v>
      </c>
      <c r="H659" s="6">
        <f t="shared" si="55"/>
        <v>-2500</v>
      </c>
      <c r="I659" s="405">
        <f t="shared" si="52"/>
        <v>0.9803921568627451</v>
      </c>
      <c r="J659" s="85"/>
      <c r="K659" s="85" t="s">
        <v>329</v>
      </c>
      <c r="L659" s="85"/>
      <c r="M659" s="2">
        <v>510</v>
      </c>
    </row>
    <row r="660" spans="1:13" ht="12.75">
      <c r="A660" s="80"/>
      <c r="B660" s="10">
        <v>2000</v>
      </c>
      <c r="C660" s="80" t="s">
        <v>31</v>
      </c>
      <c r="D660" s="15" t="s">
        <v>11</v>
      </c>
      <c r="E660" s="80" t="s">
        <v>246</v>
      </c>
      <c r="F660" s="403" t="s">
        <v>457</v>
      </c>
      <c r="G660" s="30" t="s">
        <v>416</v>
      </c>
      <c r="H660" s="6">
        <f t="shared" si="55"/>
        <v>-4500</v>
      </c>
      <c r="I660" s="405">
        <f t="shared" si="52"/>
        <v>3.9215686274509802</v>
      </c>
      <c r="J660" s="85"/>
      <c r="K660" s="85" t="s">
        <v>329</v>
      </c>
      <c r="L660" s="85"/>
      <c r="M660" s="2">
        <v>510</v>
      </c>
    </row>
    <row r="661" spans="1:13" ht="12.75">
      <c r="A661" s="80"/>
      <c r="B661" s="10">
        <v>500</v>
      </c>
      <c r="C661" s="80" t="s">
        <v>31</v>
      </c>
      <c r="D661" s="15" t="s">
        <v>11</v>
      </c>
      <c r="E661" s="80" t="s">
        <v>246</v>
      </c>
      <c r="F661" s="403" t="s">
        <v>457</v>
      </c>
      <c r="G661" s="30" t="s">
        <v>416</v>
      </c>
      <c r="H661" s="6">
        <f t="shared" si="55"/>
        <v>-5000</v>
      </c>
      <c r="I661" s="405">
        <f t="shared" si="52"/>
        <v>0.9803921568627451</v>
      </c>
      <c r="J661" s="85"/>
      <c r="K661" s="85" t="s">
        <v>329</v>
      </c>
      <c r="L661" s="85"/>
      <c r="M661" s="2">
        <v>510</v>
      </c>
    </row>
    <row r="662" spans="1:13" ht="12.75">
      <c r="A662" s="80"/>
      <c r="B662" s="10">
        <v>2000</v>
      </c>
      <c r="C662" s="80" t="s">
        <v>31</v>
      </c>
      <c r="D662" s="15" t="s">
        <v>11</v>
      </c>
      <c r="E662" s="80" t="s">
        <v>246</v>
      </c>
      <c r="F662" s="403" t="s">
        <v>457</v>
      </c>
      <c r="G662" s="30" t="s">
        <v>418</v>
      </c>
      <c r="H662" s="6">
        <f t="shared" si="55"/>
        <v>-7000</v>
      </c>
      <c r="I662" s="405">
        <f t="shared" si="52"/>
        <v>3.9215686274509802</v>
      </c>
      <c r="J662" s="85"/>
      <c r="K662" s="85" t="s">
        <v>329</v>
      </c>
      <c r="L662" s="85"/>
      <c r="M662" s="2">
        <v>510</v>
      </c>
    </row>
    <row r="663" spans="1:13" ht="12.75">
      <c r="A663" s="80"/>
      <c r="B663" s="10">
        <v>500</v>
      </c>
      <c r="C663" s="80" t="s">
        <v>31</v>
      </c>
      <c r="D663" s="15" t="s">
        <v>11</v>
      </c>
      <c r="E663" s="80" t="s">
        <v>246</v>
      </c>
      <c r="F663" s="403" t="s">
        <v>457</v>
      </c>
      <c r="G663" s="403" t="s">
        <v>418</v>
      </c>
      <c r="H663" s="6">
        <f t="shared" si="55"/>
        <v>-7500</v>
      </c>
      <c r="I663" s="405">
        <f t="shared" si="52"/>
        <v>0.9803921568627451</v>
      </c>
      <c r="J663" s="85"/>
      <c r="K663" s="85" t="s">
        <v>329</v>
      </c>
      <c r="L663" s="85"/>
      <c r="M663" s="2">
        <v>510</v>
      </c>
    </row>
    <row r="664" spans="1:13" ht="12.75">
      <c r="A664" s="80"/>
      <c r="B664" s="10">
        <v>2000</v>
      </c>
      <c r="C664" s="80" t="s">
        <v>31</v>
      </c>
      <c r="D664" s="15" t="s">
        <v>11</v>
      </c>
      <c r="E664" s="80" t="s">
        <v>246</v>
      </c>
      <c r="F664" s="403" t="s">
        <v>457</v>
      </c>
      <c r="G664" s="30" t="s">
        <v>420</v>
      </c>
      <c r="H664" s="6">
        <f t="shared" si="55"/>
        <v>-9500</v>
      </c>
      <c r="I664" s="405">
        <f t="shared" si="52"/>
        <v>3.9215686274509802</v>
      </c>
      <c r="J664" s="85"/>
      <c r="K664" s="85" t="s">
        <v>329</v>
      </c>
      <c r="L664" s="85"/>
      <c r="M664" s="2">
        <v>510</v>
      </c>
    </row>
    <row r="665" spans="1:13" ht="12.75">
      <c r="A665" s="80"/>
      <c r="B665" s="10">
        <v>500</v>
      </c>
      <c r="C665" s="80" t="s">
        <v>31</v>
      </c>
      <c r="D665" s="15" t="s">
        <v>11</v>
      </c>
      <c r="E665" s="80" t="s">
        <v>246</v>
      </c>
      <c r="F665" s="403" t="s">
        <v>457</v>
      </c>
      <c r="G665" s="30" t="s">
        <v>420</v>
      </c>
      <c r="H665" s="6">
        <f t="shared" si="55"/>
        <v>-10000</v>
      </c>
      <c r="I665" s="405">
        <f t="shared" si="52"/>
        <v>0.9803921568627451</v>
      </c>
      <c r="J665" s="85"/>
      <c r="K665" s="85" t="s">
        <v>329</v>
      </c>
      <c r="L665" s="85"/>
      <c r="M665" s="2">
        <v>510</v>
      </c>
    </row>
    <row r="666" spans="1:13" ht="12.75">
      <c r="A666" s="80"/>
      <c r="B666" s="10">
        <v>2000</v>
      </c>
      <c r="C666" s="80" t="s">
        <v>31</v>
      </c>
      <c r="D666" s="15" t="s">
        <v>11</v>
      </c>
      <c r="E666" s="80" t="s">
        <v>246</v>
      </c>
      <c r="F666" s="403" t="s">
        <v>457</v>
      </c>
      <c r="G666" s="30" t="s">
        <v>73</v>
      </c>
      <c r="H666" s="6">
        <f t="shared" si="55"/>
        <v>-12000</v>
      </c>
      <c r="I666" s="405">
        <f t="shared" si="52"/>
        <v>3.9215686274509802</v>
      </c>
      <c r="J666" s="85"/>
      <c r="K666" s="85" t="s">
        <v>329</v>
      </c>
      <c r="L666" s="85"/>
      <c r="M666" s="2">
        <v>510</v>
      </c>
    </row>
    <row r="667" spans="1:13" ht="12.75">
      <c r="A667" s="80"/>
      <c r="B667" s="10">
        <v>500</v>
      </c>
      <c r="C667" s="80" t="s">
        <v>31</v>
      </c>
      <c r="D667" s="15" t="s">
        <v>11</v>
      </c>
      <c r="E667" s="80" t="s">
        <v>246</v>
      </c>
      <c r="F667" s="403" t="s">
        <v>457</v>
      </c>
      <c r="G667" s="30" t="s">
        <v>73</v>
      </c>
      <c r="H667" s="6">
        <f t="shared" si="55"/>
        <v>-12500</v>
      </c>
      <c r="I667" s="405">
        <f t="shared" si="52"/>
        <v>0.9803921568627451</v>
      </c>
      <c r="J667" s="85"/>
      <c r="K667" s="85" t="s">
        <v>329</v>
      </c>
      <c r="L667" s="85"/>
      <c r="M667" s="2">
        <v>510</v>
      </c>
    </row>
    <row r="668" spans="1:13" s="99" customFormat="1" ht="12.75">
      <c r="A668" s="112"/>
      <c r="B668" s="337">
        <f>SUM(B658:B667)</f>
        <v>12500</v>
      </c>
      <c r="C668" s="112" t="s">
        <v>31</v>
      </c>
      <c r="D668" s="112"/>
      <c r="E668" s="112"/>
      <c r="F668" s="113"/>
      <c r="G668" s="113"/>
      <c r="H668" s="97">
        <v>0</v>
      </c>
      <c r="I668" s="406">
        <f t="shared" si="52"/>
        <v>24.50980392156863</v>
      </c>
      <c r="J668" s="114"/>
      <c r="K668" s="114"/>
      <c r="L668" s="114"/>
      <c r="M668" s="2">
        <v>510</v>
      </c>
    </row>
    <row r="669" spans="2:13" ht="12.75">
      <c r="B669" s="10"/>
      <c r="H669" s="6">
        <f aca="true" t="shared" si="56" ref="H669:H674">H668-B669</f>
        <v>0</v>
      </c>
      <c r="I669" s="407">
        <f t="shared" si="52"/>
        <v>0</v>
      </c>
      <c r="M669" s="2">
        <v>510</v>
      </c>
    </row>
    <row r="670" spans="2:13" ht="12.75">
      <c r="B670" s="10"/>
      <c r="D670" s="15"/>
      <c r="H670" s="6">
        <f t="shared" si="56"/>
        <v>0</v>
      </c>
      <c r="I670" s="407">
        <f t="shared" si="52"/>
        <v>0</v>
      </c>
      <c r="M670" s="2">
        <v>510</v>
      </c>
    </row>
    <row r="671" spans="2:13" ht="12.75">
      <c r="B671" s="10">
        <v>1000</v>
      </c>
      <c r="C671" s="1" t="s">
        <v>252</v>
      </c>
      <c r="D671" s="15" t="s">
        <v>11</v>
      </c>
      <c r="E671" s="80" t="s">
        <v>32</v>
      </c>
      <c r="F671" s="403" t="s">
        <v>457</v>
      </c>
      <c r="G671" s="30" t="s">
        <v>416</v>
      </c>
      <c r="H671" s="6">
        <f t="shared" si="56"/>
        <v>-1000</v>
      </c>
      <c r="I671" s="407">
        <f t="shared" si="52"/>
        <v>1.9607843137254901</v>
      </c>
      <c r="K671" s="85" t="s">
        <v>329</v>
      </c>
      <c r="M671" s="2">
        <v>510</v>
      </c>
    </row>
    <row r="672" spans="2:13" ht="12.75">
      <c r="B672" s="10">
        <v>1000</v>
      </c>
      <c r="C672" s="1" t="s">
        <v>252</v>
      </c>
      <c r="D672" s="15" t="s">
        <v>11</v>
      </c>
      <c r="E672" s="80" t="s">
        <v>32</v>
      </c>
      <c r="F672" s="403" t="s">
        <v>457</v>
      </c>
      <c r="G672" s="30" t="s">
        <v>418</v>
      </c>
      <c r="H672" s="6">
        <f t="shared" si="56"/>
        <v>-2000</v>
      </c>
      <c r="I672" s="407">
        <f t="shared" si="52"/>
        <v>1.9607843137254901</v>
      </c>
      <c r="K672" s="85" t="s">
        <v>329</v>
      </c>
      <c r="M672" s="2">
        <v>510</v>
      </c>
    </row>
    <row r="673" spans="2:13" ht="12.75">
      <c r="B673" s="10">
        <v>1000</v>
      </c>
      <c r="C673" s="1" t="s">
        <v>252</v>
      </c>
      <c r="D673" s="15" t="s">
        <v>11</v>
      </c>
      <c r="E673" s="80" t="s">
        <v>32</v>
      </c>
      <c r="F673" s="403" t="s">
        <v>457</v>
      </c>
      <c r="G673" s="30" t="s">
        <v>420</v>
      </c>
      <c r="H673" s="6">
        <f t="shared" si="56"/>
        <v>-3000</v>
      </c>
      <c r="I673" s="407">
        <f t="shared" si="52"/>
        <v>1.9607843137254901</v>
      </c>
      <c r="K673" s="85" t="s">
        <v>329</v>
      </c>
      <c r="M673" s="2">
        <v>510</v>
      </c>
    </row>
    <row r="674" spans="2:13" ht="12.75">
      <c r="B674" s="10">
        <v>1000</v>
      </c>
      <c r="C674" s="1" t="s">
        <v>252</v>
      </c>
      <c r="D674" s="15" t="s">
        <v>11</v>
      </c>
      <c r="E674" s="80" t="s">
        <v>32</v>
      </c>
      <c r="F674" s="403" t="s">
        <v>457</v>
      </c>
      <c r="G674" s="30" t="s">
        <v>73</v>
      </c>
      <c r="H674" s="6">
        <f t="shared" si="56"/>
        <v>-4000</v>
      </c>
      <c r="I674" s="407">
        <f t="shared" si="52"/>
        <v>1.9607843137254901</v>
      </c>
      <c r="K674" s="85" t="s">
        <v>329</v>
      </c>
      <c r="M674" s="2">
        <v>510</v>
      </c>
    </row>
    <row r="675" spans="1:13" s="99" customFormat="1" ht="12.75">
      <c r="A675" s="14"/>
      <c r="B675" s="337">
        <f>SUM(B671:B674)</f>
        <v>4000</v>
      </c>
      <c r="C675" s="14"/>
      <c r="D675" s="14"/>
      <c r="E675" s="14" t="s">
        <v>32</v>
      </c>
      <c r="F675" s="21"/>
      <c r="G675" s="21"/>
      <c r="H675" s="97">
        <v>0</v>
      </c>
      <c r="I675" s="406">
        <f t="shared" si="52"/>
        <v>7.8431372549019605</v>
      </c>
      <c r="M675" s="2">
        <v>510</v>
      </c>
    </row>
    <row r="676" spans="2:13" ht="12.75">
      <c r="B676" s="10"/>
      <c r="H676" s="6">
        <f>H675-B676</f>
        <v>0</v>
      </c>
      <c r="I676" s="25">
        <f t="shared" si="52"/>
        <v>0</v>
      </c>
      <c r="M676" s="2">
        <v>510</v>
      </c>
    </row>
    <row r="677" spans="2:13" ht="12.75">
      <c r="B677" s="10"/>
      <c r="H677" s="6">
        <f>H676-B677</f>
        <v>0</v>
      </c>
      <c r="I677" s="25">
        <f t="shared" si="52"/>
        <v>0</v>
      </c>
      <c r="M677" s="2">
        <v>510</v>
      </c>
    </row>
    <row r="678" spans="2:13" ht="12.75">
      <c r="B678" s="10"/>
      <c r="H678" s="6">
        <f>H677-B678</f>
        <v>0</v>
      </c>
      <c r="I678" s="25">
        <f t="shared" si="52"/>
        <v>0</v>
      </c>
      <c r="M678" s="2">
        <v>510</v>
      </c>
    </row>
    <row r="679" spans="2:13" ht="12.75">
      <c r="B679" s="10"/>
      <c r="H679" s="6">
        <f>H678-B679</f>
        <v>0</v>
      </c>
      <c r="I679" s="25">
        <f t="shared" si="52"/>
        <v>0</v>
      </c>
      <c r="M679" s="2">
        <v>510</v>
      </c>
    </row>
    <row r="680" spans="1:13" s="91" customFormat="1" ht="12.75">
      <c r="A680" s="87"/>
      <c r="B680" s="335">
        <f>+B688+B694+B699+B704</f>
        <v>38000</v>
      </c>
      <c r="C680" s="87" t="s">
        <v>77</v>
      </c>
      <c r="D680" s="87" t="s">
        <v>181</v>
      </c>
      <c r="E680" s="87" t="s">
        <v>78</v>
      </c>
      <c r="F680" s="89" t="s">
        <v>45</v>
      </c>
      <c r="G680" s="89" t="s">
        <v>63</v>
      </c>
      <c r="H680" s="88"/>
      <c r="I680" s="108">
        <f t="shared" si="52"/>
        <v>74.50980392156863</v>
      </c>
      <c r="M680" s="2">
        <v>510</v>
      </c>
    </row>
    <row r="681" spans="2:13" ht="12.75">
      <c r="B681" s="10"/>
      <c r="H681" s="6">
        <f aca="true" t="shared" si="57" ref="H681:H687">H680-B681</f>
        <v>0</v>
      </c>
      <c r="I681" s="25">
        <f t="shared" si="52"/>
        <v>0</v>
      </c>
      <c r="M681" s="2">
        <v>510</v>
      </c>
    </row>
    <row r="682" spans="2:13" ht="12.75">
      <c r="B682" s="10">
        <v>2500</v>
      </c>
      <c r="C682" s="1" t="s">
        <v>27</v>
      </c>
      <c r="D682" s="1" t="s">
        <v>237</v>
      </c>
      <c r="E682" s="1" t="s">
        <v>344</v>
      </c>
      <c r="F682" s="71" t="s">
        <v>460</v>
      </c>
      <c r="G682" s="30" t="s">
        <v>379</v>
      </c>
      <c r="H682" s="6">
        <f t="shared" si="57"/>
        <v>-2500</v>
      </c>
      <c r="I682" s="25">
        <f t="shared" si="52"/>
        <v>4.901960784313726</v>
      </c>
      <c r="K682" t="s">
        <v>27</v>
      </c>
      <c r="L682">
        <v>15</v>
      </c>
      <c r="M682" s="2">
        <v>510</v>
      </c>
    </row>
    <row r="683" spans="2:13" ht="12.75">
      <c r="B683" s="10">
        <v>2500</v>
      </c>
      <c r="C683" s="1" t="s">
        <v>27</v>
      </c>
      <c r="D683" s="1" t="s">
        <v>237</v>
      </c>
      <c r="E683" s="1" t="s">
        <v>344</v>
      </c>
      <c r="F683" s="71" t="s">
        <v>461</v>
      </c>
      <c r="G683" s="30" t="s">
        <v>381</v>
      </c>
      <c r="H683" s="6">
        <f t="shared" si="57"/>
        <v>-5000</v>
      </c>
      <c r="I683" s="25">
        <f t="shared" si="52"/>
        <v>4.901960784313726</v>
      </c>
      <c r="K683" t="s">
        <v>27</v>
      </c>
      <c r="L683">
        <v>15</v>
      </c>
      <c r="M683" s="2">
        <v>510</v>
      </c>
    </row>
    <row r="684" spans="2:13" ht="12.75">
      <c r="B684" s="10">
        <v>2500</v>
      </c>
      <c r="C684" s="1" t="s">
        <v>27</v>
      </c>
      <c r="D684" s="1" t="s">
        <v>237</v>
      </c>
      <c r="E684" s="1" t="s">
        <v>344</v>
      </c>
      <c r="F684" s="408" t="s">
        <v>462</v>
      </c>
      <c r="G684" s="30" t="s">
        <v>420</v>
      </c>
      <c r="H684" s="6">
        <f t="shared" si="57"/>
        <v>-7500</v>
      </c>
      <c r="I684" s="25">
        <f t="shared" si="52"/>
        <v>4.901960784313726</v>
      </c>
      <c r="K684" t="s">
        <v>27</v>
      </c>
      <c r="L684">
        <v>15</v>
      </c>
      <c r="M684" s="2">
        <v>510</v>
      </c>
    </row>
    <row r="685" spans="2:13" ht="12.75">
      <c r="B685" s="10">
        <v>2500</v>
      </c>
      <c r="C685" s="1" t="s">
        <v>27</v>
      </c>
      <c r="D685" s="1" t="s">
        <v>237</v>
      </c>
      <c r="E685" s="1" t="s">
        <v>344</v>
      </c>
      <c r="F685" s="408" t="s">
        <v>463</v>
      </c>
      <c r="G685" s="30" t="s">
        <v>73</v>
      </c>
      <c r="H685" s="6">
        <f t="shared" si="57"/>
        <v>-10000</v>
      </c>
      <c r="I685" s="25">
        <f t="shared" si="52"/>
        <v>4.901960784313726</v>
      </c>
      <c r="K685" t="s">
        <v>27</v>
      </c>
      <c r="L685">
        <v>15</v>
      </c>
      <c r="M685" s="2">
        <v>510</v>
      </c>
    </row>
    <row r="686" spans="2:13" ht="12.75">
      <c r="B686" s="10">
        <v>2500</v>
      </c>
      <c r="C686" s="1" t="s">
        <v>27</v>
      </c>
      <c r="D686" s="1" t="s">
        <v>237</v>
      </c>
      <c r="E686" s="1" t="s">
        <v>344</v>
      </c>
      <c r="F686" s="71" t="s">
        <v>464</v>
      </c>
      <c r="G686" s="30" t="s">
        <v>465</v>
      </c>
      <c r="H686" s="6">
        <f t="shared" si="57"/>
        <v>-12500</v>
      </c>
      <c r="I686" s="25">
        <f t="shared" si="52"/>
        <v>4.901960784313726</v>
      </c>
      <c r="K686" t="s">
        <v>27</v>
      </c>
      <c r="L686">
        <v>15</v>
      </c>
      <c r="M686" s="2">
        <v>510</v>
      </c>
    </row>
    <row r="687" spans="2:13" ht="12.75">
      <c r="B687" s="10">
        <v>2500</v>
      </c>
      <c r="C687" s="1" t="s">
        <v>27</v>
      </c>
      <c r="D687" s="1" t="s">
        <v>237</v>
      </c>
      <c r="E687" s="1" t="s">
        <v>344</v>
      </c>
      <c r="F687" s="71" t="s">
        <v>466</v>
      </c>
      <c r="G687" s="30" t="s">
        <v>467</v>
      </c>
      <c r="H687" s="6">
        <f t="shared" si="57"/>
        <v>-15000</v>
      </c>
      <c r="I687" s="25">
        <f t="shared" si="52"/>
        <v>4.901960784313726</v>
      </c>
      <c r="K687" t="s">
        <v>27</v>
      </c>
      <c r="L687">
        <v>15</v>
      </c>
      <c r="M687" s="2">
        <v>510</v>
      </c>
    </row>
    <row r="688" spans="1:13" s="99" customFormat="1" ht="12.75">
      <c r="A688" s="14"/>
      <c r="B688" s="337">
        <f>SUM(B682:B687)</f>
        <v>15000</v>
      </c>
      <c r="C688" s="14" t="s">
        <v>27</v>
      </c>
      <c r="D688" s="14"/>
      <c r="E688" s="14"/>
      <c r="F688" s="21"/>
      <c r="G688" s="21"/>
      <c r="H688" s="97">
        <v>0</v>
      </c>
      <c r="I688" s="98">
        <f t="shared" si="52"/>
        <v>29.41176470588235</v>
      </c>
      <c r="M688" s="2">
        <v>510</v>
      </c>
    </row>
    <row r="689" spans="2:13" ht="12.75">
      <c r="B689" s="10"/>
      <c r="H689" s="6">
        <f>H688-B689</f>
        <v>0</v>
      </c>
      <c r="I689" s="25">
        <f t="shared" si="52"/>
        <v>0</v>
      </c>
      <c r="M689" s="2">
        <v>510</v>
      </c>
    </row>
    <row r="690" spans="2:13" ht="12.75">
      <c r="B690" s="10"/>
      <c r="H690" s="6">
        <f>H689-B690</f>
        <v>0</v>
      </c>
      <c r="I690" s="25">
        <f t="shared" si="52"/>
        <v>0</v>
      </c>
      <c r="M690" s="2">
        <v>510</v>
      </c>
    </row>
    <row r="691" spans="2:13" ht="12.75">
      <c r="B691" s="10">
        <v>2500</v>
      </c>
      <c r="C691" s="1" t="s">
        <v>468</v>
      </c>
      <c r="D691" s="1" t="s">
        <v>258</v>
      </c>
      <c r="E691" s="1" t="s">
        <v>29</v>
      </c>
      <c r="F691" s="403" t="s">
        <v>469</v>
      </c>
      <c r="G691" s="30" t="s">
        <v>381</v>
      </c>
      <c r="H691" s="6">
        <f>H690-B691</f>
        <v>-2500</v>
      </c>
      <c r="I691" s="25">
        <f t="shared" si="52"/>
        <v>4.901960784313726</v>
      </c>
      <c r="K691" t="s">
        <v>344</v>
      </c>
      <c r="M691" s="2">
        <v>510</v>
      </c>
    </row>
    <row r="692" spans="2:13" ht="12.75">
      <c r="B692" s="10">
        <v>2500</v>
      </c>
      <c r="C692" s="1" t="s">
        <v>468</v>
      </c>
      <c r="D692" s="1" t="s">
        <v>258</v>
      </c>
      <c r="E692" s="1" t="s">
        <v>29</v>
      </c>
      <c r="F692" s="403" t="s">
        <v>469</v>
      </c>
      <c r="G692" s="30" t="s">
        <v>416</v>
      </c>
      <c r="H692" s="6">
        <f>H691-B692</f>
        <v>-5000</v>
      </c>
      <c r="I692" s="25">
        <f t="shared" si="52"/>
        <v>4.901960784313726</v>
      </c>
      <c r="K692" t="s">
        <v>344</v>
      </c>
      <c r="M692" s="2">
        <v>510</v>
      </c>
    </row>
    <row r="693" spans="2:13" ht="12.75">
      <c r="B693" s="206">
        <v>5000</v>
      </c>
      <c r="C693" s="1" t="s">
        <v>470</v>
      </c>
      <c r="D693" s="1" t="s">
        <v>258</v>
      </c>
      <c r="E693" s="1" t="s">
        <v>29</v>
      </c>
      <c r="F693" s="403" t="s">
        <v>469</v>
      </c>
      <c r="G693" s="30" t="s">
        <v>467</v>
      </c>
      <c r="H693" s="6">
        <f>H692-B693</f>
        <v>-10000</v>
      </c>
      <c r="I693" s="25">
        <f t="shared" si="52"/>
        <v>9.803921568627452</v>
      </c>
      <c r="K693" t="s">
        <v>344</v>
      </c>
      <c r="M693" s="2">
        <v>510</v>
      </c>
    </row>
    <row r="694" spans="1:13" s="99" customFormat="1" ht="12.75">
      <c r="A694" s="14"/>
      <c r="B694" s="337">
        <f>SUM(B691:B693)</f>
        <v>10000</v>
      </c>
      <c r="C694" s="14"/>
      <c r="D694" s="14"/>
      <c r="E694" s="14" t="s">
        <v>29</v>
      </c>
      <c r="F694" s="115"/>
      <c r="G694" s="21"/>
      <c r="H694" s="97">
        <v>0</v>
      </c>
      <c r="I694" s="98">
        <f t="shared" si="52"/>
        <v>19.607843137254903</v>
      </c>
      <c r="M694" s="2">
        <v>510</v>
      </c>
    </row>
    <row r="695" spans="2:13" ht="12.75">
      <c r="B695" s="10"/>
      <c r="D695" s="15"/>
      <c r="H695" s="6">
        <f>H694-B695</f>
        <v>0</v>
      </c>
      <c r="I695" s="25">
        <f t="shared" si="52"/>
        <v>0</v>
      </c>
      <c r="M695" s="2">
        <v>510</v>
      </c>
    </row>
    <row r="696" spans="2:13" ht="12.75">
      <c r="B696" s="10"/>
      <c r="D696" s="15"/>
      <c r="H696" s="6">
        <f>H695-B696</f>
        <v>0</v>
      </c>
      <c r="I696" s="25">
        <f t="shared" si="52"/>
        <v>0</v>
      </c>
      <c r="M696" s="2">
        <v>510</v>
      </c>
    </row>
    <row r="697" spans="2:13" ht="12.75">
      <c r="B697" s="10">
        <v>1500</v>
      </c>
      <c r="C697" s="1" t="s">
        <v>252</v>
      </c>
      <c r="D697" s="1" t="s">
        <v>258</v>
      </c>
      <c r="E697" s="1" t="s">
        <v>32</v>
      </c>
      <c r="F697" s="403" t="s">
        <v>471</v>
      </c>
      <c r="G697" s="30" t="s">
        <v>416</v>
      </c>
      <c r="H697" s="6">
        <f>H696-B697</f>
        <v>-1500</v>
      </c>
      <c r="I697" s="25">
        <f t="shared" si="52"/>
        <v>2.9411764705882355</v>
      </c>
      <c r="K697" t="s">
        <v>344</v>
      </c>
      <c r="M697" s="2">
        <v>510</v>
      </c>
    </row>
    <row r="698" spans="2:13" ht="12.75">
      <c r="B698" s="10">
        <v>1500</v>
      </c>
      <c r="C698" s="1" t="s">
        <v>252</v>
      </c>
      <c r="D698" s="1" t="s">
        <v>258</v>
      </c>
      <c r="E698" s="1" t="s">
        <v>32</v>
      </c>
      <c r="F698" s="403" t="s">
        <v>472</v>
      </c>
      <c r="G698" s="30" t="s">
        <v>416</v>
      </c>
      <c r="H698" s="6">
        <f>H697-B698</f>
        <v>-3000</v>
      </c>
      <c r="I698" s="25">
        <f t="shared" si="52"/>
        <v>2.9411764705882355</v>
      </c>
      <c r="K698" t="s">
        <v>344</v>
      </c>
      <c r="M698" s="2">
        <v>510</v>
      </c>
    </row>
    <row r="699" spans="1:13" s="99" customFormat="1" ht="12.75">
      <c r="A699" s="14"/>
      <c r="B699" s="337">
        <f>SUM(B697:B698)</f>
        <v>3000</v>
      </c>
      <c r="C699" s="14"/>
      <c r="D699" s="14"/>
      <c r="E699" s="14" t="s">
        <v>32</v>
      </c>
      <c r="F699" s="21"/>
      <c r="G699" s="21"/>
      <c r="H699" s="97">
        <v>0</v>
      </c>
      <c r="I699" s="98">
        <f t="shared" si="52"/>
        <v>5.882352941176471</v>
      </c>
      <c r="M699" s="2">
        <v>510</v>
      </c>
    </row>
    <row r="700" spans="2:13" ht="12.75">
      <c r="B700" s="10"/>
      <c r="D700" s="15"/>
      <c r="H700" s="6">
        <f>H699-B700</f>
        <v>0</v>
      </c>
      <c r="I700" s="25">
        <f aca="true" t="shared" si="58" ref="I700:I731">+B700/M700</f>
        <v>0</v>
      </c>
      <c r="M700" s="2">
        <v>510</v>
      </c>
    </row>
    <row r="701" spans="2:13" ht="12.75">
      <c r="B701" s="10"/>
      <c r="D701" s="15"/>
      <c r="H701" s="6">
        <f>H700-B701</f>
        <v>0</v>
      </c>
      <c r="I701" s="25">
        <f t="shared" si="58"/>
        <v>0</v>
      </c>
      <c r="M701" s="2">
        <v>510</v>
      </c>
    </row>
    <row r="702" spans="2:13" ht="12.75">
      <c r="B702" s="10">
        <v>5000</v>
      </c>
      <c r="C702" s="1" t="s">
        <v>364</v>
      </c>
      <c r="D702" s="1" t="s">
        <v>258</v>
      </c>
      <c r="E702" s="1" t="s">
        <v>473</v>
      </c>
      <c r="F702" s="403" t="s">
        <v>469</v>
      </c>
      <c r="G702" s="30" t="s">
        <v>381</v>
      </c>
      <c r="H702" s="6">
        <f>H701-B702</f>
        <v>-5000</v>
      </c>
      <c r="I702" s="25">
        <f t="shared" si="58"/>
        <v>9.803921568627452</v>
      </c>
      <c r="K702" t="s">
        <v>344</v>
      </c>
      <c r="M702" s="2">
        <v>510</v>
      </c>
    </row>
    <row r="703" spans="2:13" ht="12.75">
      <c r="B703" s="10">
        <v>5000</v>
      </c>
      <c r="C703" s="1" t="s">
        <v>364</v>
      </c>
      <c r="D703" s="1" t="s">
        <v>258</v>
      </c>
      <c r="E703" s="1" t="s">
        <v>473</v>
      </c>
      <c r="F703" s="403" t="s">
        <v>469</v>
      </c>
      <c r="G703" s="30" t="s">
        <v>416</v>
      </c>
      <c r="H703" s="6">
        <f>H702-B703</f>
        <v>-10000</v>
      </c>
      <c r="I703" s="25">
        <f t="shared" si="58"/>
        <v>9.803921568627452</v>
      </c>
      <c r="K703" t="s">
        <v>344</v>
      </c>
      <c r="M703" s="2">
        <v>510</v>
      </c>
    </row>
    <row r="704" spans="1:13" s="99" customFormat="1" ht="12.75">
      <c r="A704" s="14"/>
      <c r="B704" s="337">
        <f>SUM(B702:B703)</f>
        <v>10000</v>
      </c>
      <c r="C704" s="14"/>
      <c r="D704" s="14"/>
      <c r="E704" s="14" t="s">
        <v>473</v>
      </c>
      <c r="F704" s="21"/>
      <c r="G704" s="21"/>
      <c r="H704" s="97">
        <v>0</v>
      </c>
      <c r="I704" s="98">
        <f t="shared" si="58"/>
        <v>19.607843137254903</v>
      </c>
      <c r="M704" s="2">
        <v>510</v>
      </c>
    </row>
    <row r="705" spans="1:13" s="42" customFormat="1" ht="12.75">
      <c r="A705" s="41"/>
      <c r="B705" s="336"/>
      <c r="C705" s="44"/>
      <c r="D705" s="37"/>
      <c r="E705" s="41"/>
      <c r="F705" s="38"/>
      <c r="G705" s="38"/>
      <c r="H705" s="6">
        <f>H704-B705</f>
        <v>0</v>
      </c>
      <c r="I705" s="25">
        <f t="shared" si="58"/>
        <v>0</v>
      </c>
      <c r="M705" s="2">
        <v>510</v>
      </c>
    </row>
    <row r="706" spans="2:13" ht="12.75">
      <c r="B706" s="10"/>
      <c r="H706" s="6">
        <f>H705-B706</f>
        <v>0</v>
      </c>
      <c r="I706" s="25">
        <f t="shared" si="58"/>
        <v>0</v>
      </c>
      <c r="M706" s="2">
        <v>510</v>
      </c>
    </row>
    <row r="707" spans="2:13" ht="12.75">
      <c r="B707" s="10"/>
      <c r="H707" s="6">
        <f>H706-B707</f>
        <v>0</v>
      </c>
      <c r="I707" s="25">
        <f t="shared" si="58"/>
        <v>0</v>
      </c>
      <c r="M707" s="2">
        <v>510</v>
      </c>
    </row>
    <row r="708" spans="2:13" ht="12.75">
      <c r="B708" s="10"/>
      <c r="H708" s="6">
        <f>H707-B708</f>
        <v>0</v>
      </c>
      <c r="I708" s="25">
        <f t="shared" si="58"/>
        <v>0</v>
      </c>
      <c r="M708" s="2">
        <v>510</v>
      </c>
    </row>
    <row r="709" spans="1:13" s="91" customFormat="1" ht="12.75">
      <c r="A709" s="87"/>
      <c r="B709" s="335">
        <f>+B719+B732+B741+B747+B755+B761</f>
        <v>76600</v>
      </c>
      <c r="C709" s="87" t="s">
        <v>79</v>
      </c>
      <c r="D709" s="87" t="s">
        <v>180</v>
      </c>
      <c r="E709" s="87" t="s">
        <v>39</v>
      </c>
      <c r="F709" s="89" t="s">
        <v>80</v>
      </c>
      <c r="G709" s="89" t="s">
        <v>172</v>
      </c>
      <c r="H709" s="88"/>
      <c r="I709" s="108">
        <f t="shared" si="58"/>
        <v>150.19607843137254</v>
      </c>
      <c r="M709" s="2">
        <v>510</v>
      </c>
    </row>
    <row r="710" spans="2:13" ht="12.75">
      <c r="B710" s="10"/>
      <c r="H710" s="6">
        <f aca="true" t="shared" si="59" ref="H710:H718">H709-B710</f>
        <v>0</v>
      </c>
      <c r="I710" s="25">
        <f t="shared" si="58"/>
        <v>0</v>
      </c>
      <c r="M710" s="2">
        <v>510</v>
      </c>
    </row>
    <row r="711" spans="2:13" ht="12.75">
      <c r="B711" s="10">
        <v>2000</v>
      </c>
      <c r="C711" s="1" t="s">
        <v>27</v>
      </c>
      <c r="D711" s="1" t="s">
        <v>237</v>
      </c>
      <c r="E711" s="1" t="s">
        <v>399</v>
      </c>
      <c r="F711" s="71" t="s">
        <v>474</v>
      </c>
      <c r="G711" s="30" t="s">
        <v>418</v>
      </c>
      <c r="H711" s="6">
        <f t="shared" si="59"/>
        <v>-2000</v>
      </c>
      <c r="I711" s="25">
        <f t="shared" si="58"/>
        <v>3.9215686274509802</v>
      </c>
      <c r="K711" t="s">
        <v>27</v>
      </c>
      <c r="L711">
        <v>16</v>
      </c>
      <c r="M711" s="2">
        <v>510</v>
      </c>
    </row>
    <row r="712" spans="2:13" ht="12.75">
      <c r="B712" s="10">
        <v>2500</v>
      </c>
      <c r="C712" s="1" t="s">
        <v>27</v>
      </c>
      <c r="D712" s="1" t="s">
        <v>237</v>
      </c>
      <c r="E712" s="1" t="s">
        <v>253</v>
      </c>
      <c r="F712" s="71" t="s">
        <v>475</v>
      </c>
      <c r="G712" s="30" t="s">
        <v>418</v>
      </c>
      <c r="H712" s="6">
        <f t="shared" si="59"/>
        <v>-4500</v>
      </c>
      <c r="I712" s="25">
        <f t="shared" si="58"/>
        <v>4.901960784313726</v>
      </c>
      <c r="K712" t="s">
        <v>27</v>
      </c>
      <c r="L712">
        <v>16</v>
      </c>
      <c r="M712" s="2">
        <v>510</v>
      </c>
    </row>
    <row r="713" spans="2:13" ht="12.75">
      <c r="B713" s="10">
        <v>2500</v>
      </c>
      <c r="C713" s="1" t="s">
        <v>27</v>
      </c>
      <c r="D713" s="1" t="s">
        <v>237</v>
      </c>
      <c r="E713" s="1" t="s">
        <v>253</v>
      </c>
      <c r="F713" s="71" t="s">
        <v>476</v>
      </c>
      <c r="G713" s="30" t="s">
        <v>420</v>
      </c>
      <c r="H713" s="6">
        <f t="shared" si="59"/>
        <v>-7000</v>
      </c>
      <c r="I713" s="25">
        <f t="shared" si="58"/>
        <v>4.901960784313726</v>
      </c>
      <c r="K713" t="s">
        <v>27</v>
      </c>
      <c r="L713">
        <v>16</v>
      </c>
      <c r="M713" s="2">
        <v>510</v>
      </c>
    </row>
    <row r="714" spans="2:13" ht="12.75">
      <c r="B714" s="10">
        <v>3000</v>
      </c>
      <c r="C714" s="1" t="s">
        <v>27</v>
      </c>
      <c r="D714" s="1" t="s">
        <v>237</v>
      </c>
      <c r="E714" s="1" t="s">
        <v>399</v>
      </c>
      <c r="F714" s="71" t="s">
        <v>477</v>
      </c>
      <c r="G714" s="30" t="s">
        <v>73</v>
      </c>
      <c r="H714" s="6">
        <f t="shared" si="59"/>
        <v>-10000</v>
      </c>
      <c r="I714" s="25">
        <f t="shared" si="58"/>
        <v>5.882352941176471</v>
      </c>
      <c r="K714" t="s">
        <v>27</v>
      </c>
      <c r="L714">
        <v>16</v>
      </c>
      <c r="M714" s="2">
        <v>510</v>
      </c>
    </row>
    <row r="715" spans="2:13" ht="12.75">
      <c r="B715" s="10">
        <v>2500</v>
      </c>
      <c r="C715" s="1" t="s">
        <v>27</v>
      </c>
      <c r="D715" s="1" t="s">
        <v>237</v>
      </c>
      <c r="E715" s="1" t="s">
        <v>253</v>
      </c>
      <c r="F715" s="71" t="s">
        <v>478</v>
      </c>
      <c r="G715" s="30" t="s">
        <v>73</v>
      </c>
      <c r="H715" s="6">
        <f t="shared" si="59"/>
        <v>-12500</v>
      </c>
      <c r="I715" s="25">
        <f t="shared" si="58"/>
        <v>4.901960784313726</v>
      </c>
      <c r="K715" t="s">
        <v>27</v>
      </c>
      <c r="L715">
        <v>16</v>
      </c>
      <c r="M715" s="2">
        <v>510</v>
      </c>
    </row>
    <row r="716" spans="2:13" ht="12.75">
      <c r="B716" s="10">
        <v>2500</v>
      </c>
      <c r="C716" s="1" t="s">
        <v>27</v>
      </c>
      <c r="D716" s="1" t="s">
        <v>237</v>
      </c>
      <c r="E716" s="1" t="s">
        <v>253</v>
      </c>
      <c r="F716" s="71" t="s">
        <v>479</v>
      </c>
      <c r="G716" s="30" t="s">
        <v>480</v>
      </c>
      <c r="H716" s="6">
        <f t="shared" si="59"/>
        <v>-15000</v>
      </c>
      <c r="I716" s="25">
        <f t="shared" si="58"/>
        <v>4.901960784313726</v>
      </c>
      <c r="K716" t="s">
        <v>27</v>
      </c>
      <c r="L716">
        <v>16</v>
      </c>
      <c r="M716" s="2">
        <v>510</v>
      </c>
    </row>
    <row r="717" spans="2:13" ht="12.75">
      <c r="B717" s="10">
        <v>2500</v>
      </c>
      <c r="C717" s="1" t="s">
        <v>27</v>
      </c>
      <c r="D717" s="1" t="s">
        <v>237</v>
      </c>
      <c r="E717" s="1" t="s">
        <v>253</v>
      </c>
      <c r="F717" s="71" t="s">
        <v>481</v>
      </c>
      <c r="G717" s="30" t="s">
        <v>465</v>
      </c>
      <c r="H717" s="6">
        <f t="shared" si="59"/>
        <v>-17500</v>
      </c>
      <c r="I717" s="25">
        <f t="shared" si="58"/>
        <v>4.901960784313726</v>
      </c>
      <c r="K717" t="s">
        <v>27</v>
      </c>
      <c r="L717">
        <v>16</v>
      </c>
      <c r="M717" s="2">
        <v>510</v>
      </c>
    </row>
    <row r="718" spans="2:13" ht="12.75">
      <c r="B718" s="10">
        <v>2500</v>
      </c>
      <c r="C718" s="1" t="s">
        <v>27</v>
      </c>
      <c r="D718" s="1" t="s">
        <v>237</v>
      </c>
      <c r="E718" s="1" t="s">
        <v>253</v>
      </c>
      <c r="F718" s="71" t="s">
        <v>482</v>
      </c>
      <c r="G718" s="30" t="s">
        <v>467</v>
      </c>
      <c r="H718" s="6">
        <f t="shared" si="59"/>
        <v>-20000</v>
      </c>
      <c r="I718" s="25">
        <f t="shared" si="58"/>
        <v>4.901960784313726</v>
      </c>
      <c r="K718" t="s">
        <v>27</v>
      </c>
      <c r="L718">
        <v>16</v>
      </c>
      <c r="M718" s="2">
        <v>510</v>
      </c>
    </row>
    <row r="719" spans="1:13" s="99" customFormat="1" ht="12.75">
      <c r="A719" s="14"/>
      <c r="B719" s="337">
        <f>SUM(B711:B718)</f>
        <v>20000</v>
      </c>
      <c r="C719" s="14" t="s">
        <v>27</v>
      </c>
      <c r="D719" s="14"/>
      <c r="E719" s="14"/>
      <c r="F719" s="21"/>
      <c r="G719" s="21"/>
      <c r="H719" s="97">
        <v>0</v>
      </c>
      <c r="I719" s="98">
        <f t="shared" si="58"/>
        <v>39.21568627450981</v>
      </c>
      <c r="M719" s="2">
        <v>510</v>
      </c>
    </row>
    <row r="720" spans="2:13" ht="12.75">
      <c r="B720" s="10"/>
      <c r="H720" s="6">
        <f aca="true" t="shared" si="60" ref="H720:H731">H719-B720</f>
        <v>0</v>
      </c>
      <c r="I720" s="25">
        <f t="shared" si="58"/>
        <v>0</v>
      </c>
      <c r="M720" s="2">
        <v>510</v>
      </c>
    </row>
    <row r="721" spans="2:13" ht="12.75">
      <c r="B721" s="10"/>
      <c r="H721" s="6">
        <f t="shared" si="60"/>
        <v>0</v>
      </c>
      <c r="I721" s="25">
        <f t="shared" si="58"/>
        <v>0</v>
      </c>
      <c r="M721" s="2">
        <v>510</v>
      </c>
    </row>
    <row r="722" spans="2:13" ht="12.75">
      <c r="B722" s="206">
        <v>2500</v>
      </c>
      <c r="C722" s="36" t="s">
        <v>483</v>
      </c>
      <c r="D722" s="15" t="s">
        <v>258</v>
      </c>
      <c r="E722" s="36" t="s">
        <v>246</v>
      </c>
      <c r="F722" s="105" t="s">
        <v>484</v>
      </c>
      <c r="G722" s="34" t="s">
        <v>420</v>
      </c>
      <c r="H722" s="6">
        <f t="shared" si="60"/>
        <v>-2500</v>
      </c>
      <c r="I722" s="25">
        <f t="shared" si="58"/>
        <v>4.901960784313726</v>
      </c>
      <c r="K722" t="s">
        <v>253</v>
      </c>
      <c r="M722" s="2">
        <v>510</v>
      </c>
    </row>
    <row r="723" spans="2:13" ht="12.75">
      <c r="B723" s="206">
        <v>1200</v>
      </c>
      <c r="C723" s="36" t="s">
        <v>485</v>
      </c>
      <c r="D723" s="15" t="s">
        <v>258</v>
      </c>
      <c r="E723" s="36" t="s">
        <v>246</v>
      </c>
      <c r="F723" s="105" t="s">
        <v>486</v>
      </c>
      <c r="G723" s="30" t="s">
        <v>73</v>
      </c>
      <c r="H723" s="6">
        <f t="shared" si="60"/>
        <v>-3700</v>
      </c>
      <c r="I723" s="25">
        <f t="shared" si="58"/>
        <v>2.3529411764705883</v>
      </c>
      <c r="K723" t="s">
        <v>253</v>
      </c>
      <c r="M723" s="2">
        <v>510</v>
      </c>
    </row>
    <row r="724" spans="2:13" ht="12.75">
      <c r="B724" s="206">
        <v>2300</v>
      </c>
      <c r="C724" s="36" t="s">
        <v>487</v>
      </c>
      <c r="D724" s="15" t="s">
        <v>258</v>
      </c>
      <c r="E724" s="36" t="s">
        <v>246</v>
      </c>
      <c r="F724" s="105" t="s">
        <v>486</v>
      </c>
      <c r="G724" s="30" t="s">
        <v>480</v>
      </c>
      <c r="H724" s="6">
        <f t="shared" si="60"/>
        <v>-6000</v>
      </c>
      <c r="I724" s="25">
        <f t="shared" si="58"/>
        <v>4.509803921568627</v>
      </c>
      <c r="K724" t="s">
        <v>253</v>
      </c>
      <c r="M724" s="2">
        <v>510</v>
      </c>
    </row>
    <row r="725" spans="2:14" ht="12.75">
      <c r="B725" s="206">
        <v>2300</v>
      </c>
      <c r="C725" s="36" t="s">
        <v>488</v>
      </c>
      <c r="D725" s="15" t="s">
        <v>258</v>
      </c>
      <c r="E725" s="36" t="s">
        <v>246</v>
      </c>
      <c r="F725" s="105" t="s">
        <v>486</v>
      </c>
      <c r="G725" s="30" t="s">
        <v>480</v>
      </c>
      <c r="H725" s="6">
        <f t="shared" si="60"/>
        <v>-8300</v>
      </c>
      <c r="I725" s="25">
        <f t="shared" si="58"/>
        <v>4.509803921568627</v>
      </c>
      <c r="K725" t="s">
        <v>253</v>
      </c>
      <c r="L725" s="401"/>
      <c r="M725" s="2">
        <v>510</v>
      </c>
      <c r="N725" s="402"/>
    </row>
    <row r="726" spans="2:14" ht="12.75">
      <c r="B726" s="206">
        <v>1500</v>
      </c>
      <c r="C726" s="36" t="s">
        <v>489</v>
      </c>
      <c r="D726" s="15" t="s">
        <v>258</v>
      </c>
      <c r="E726" s="36" t="s">
        <v>246</v>
      </c>
      <c r="F726" s="105" t="s">
        <v>486</v>
      </c>
      <c r="G726" s="30" t="s">
        <v>465</v>
      </c>
      <c r="H726" s="6">
        <f t="shared" si="60"/>
        <v>-9800</v>
      </c>
      <c r="I726" s="25">
        <f t="shared" si="58"/>
        <v>2.9411764705882355</v>
      </c>
      <c r="K726" t="s">
        <v>253</v>
      </c>
      <c r="L726" s="401"/>
      <c r="M726" s="2">
        <v>510</v>
      </c>
      <c r="N726" s="402"/>
    </row>
    <row r="727" spans="2:14" ht="12.75">
      <c r="B727" s="206">
        <v>1500</v>
      </c>
      <c r="C727" s="36" t="s">
        <v>490</v>
      </c>
      <c r="D727" s="15" t="s">
        <v>258</v>
      </c>
      <c r="E727" s="36" t="s">
        <v>246</v>
      </c>
      <c r="F727" s="105" t="s">
        <v>486</v>
      </c>
      <c r="G727" s="30" t="s">
        <v>465</v>
      </c>
      <c r="H727" s="6">
        <f t="shared" si="60"/>
        <v>-11300</v>
      </c>
      <c r="I727" s="25">
        <f t="shared" si="58"/>
        <v>2.9411764705882355</v>
      </c>
      <c r="K727" t="s">
        <v>253</v>
      </c>
      <c r="L727" s="401"/>
      <c r="M727" s="2">
        <v>510</v>
      </c>
      <c r="N727" s="402"/>
    </row>
    <row r="728" spans="2:14" ht="12.75">
      <c r="B728" s="206">
        <v>2000</v>
      </c>
      <c r="C728" s="36" t="s">
        <v>491</v>
      </c>
      <c r="D728" s="15" t="s">
        <v>258</v>
      </c>
      <c r="E728" s="36" t="s">
        <v>246</v>
      </c>
      <c r="F728" s="105" t="s">
        <v>486</v>
      </c>
      <c r="G728" s="30" t="s">
        <v>467</v>
      </c>
      <c r="H728" s="6">
        <f t="shared" si="60"/>
        <v>-13300</v>
      </c>
      <c r="I728" s="25">
        <f t="shared" si="58"/>
        <v>3.9215686274509802</v>
      </c>
      <c r="K728" t="s">
        <v>253</v>
      </c>
      <c r="L728" s="401"/>
      <c r="M728" s="2">
        <v>510</v>
      </c>
      <c r="N728" s="402"/>
    </row>
    <row r="729" spans="2:14" ht="12.75">
      <c r="B729" s="206">
        <v>2000</v>
      </c>
      <c r="C729" s="36" t="s">
        <v>492</v>
      </c>
      <c r="D729" s="15" t="s">
        <v>258</v>
      </c>
      <c r="E729" s="36" t="s">
        <v>246</v>
      </c>
      <c r="F729" s="105" t="s">
        <v>486</v>
      </c>
      <c r="G729" s="30" t="s">
        <v>467</v>
      </c>
      <c r="H729" s="6">
        <f t="shared" si="60"/>
        <v>-15300</v>
      </c>
      <c r="I729" s="25">
        <f t="shared" si="58"/>
        <v>3.9215686274509802</v>
      </c>
      <c r="K729" t="s">
        <v>253</v>
      </c>
      <c r="L729" s="401"/>
      <c r="M729" s="2">
        <v>510</v>
      </c>
      <c r="N729" s="402"/>
    </row>
    <row r="730" spans="2:14" ht="12.75">
      <c r="B730" s="206">
        <v>1200</v>
      </c>
      <c r="C730" s="36" t="s">
        <v>493</v>
      </c>
      <c r="D730" s="15" t="s">
        <v>258</v>
      </c>
      <c r="E730" s="36" t="s">
        <v>246</v>
      </c>
      <c r="F730" s="105" t="s">
        <v>486</v>
      </c>
      <c r="G730" s="30" t="s">
        <v>467</v>
      </c>
      <c r="H730" s="6">
        <f t="shared" si="60"/>
        <v>-16500</v>
      </c>
      <c r="I730" s="25">
        <f t="shared" si="58"/>
        <v>2.3529411764705883</v>
      </c>
      <c r="K730" t="s">
        <v>253</v>
      </c>
      <c r="L730" s="401"/>
      <c r="M730" s="2">
        <v>510</v>
      </c>
      <c r="N730" s="402"/>
    </row>
    <row r="731" spans="2:14" ht="12.75">
      <c r="B731" s="206">
        <v>3500</v>
      </c>
      <c r="C731" s="36" t="s">
        <v>494</v>
      </c>
      <c r="D731" s="15" t="s">
        <v>258</v>
      </c>
      <c r="E731" s="36" t="s">
        <v>246</v>
      </c>
      <c r="F731" s="105" t="s">
        <v>495</v>
      </c>
      <c r="G731" s="34" t="s">
        <v>467</v>
      </c>
      <c r="H731" s="6">
        <f t="shared" si="60"/>
        <v>-20000</v>
      </c>
      <c r="I731" s="25">
        <f t="shared" si="58"/>
        <v>6.862745098039215</v>
      </c>
      <c r="K731" t="s">
        <v>253</v>
      </c>
      <c r="L731" s="401"/>
      <c r="M731" s="2">
        <v>510</v>
      </c>
      <c r="N731" s="402"/>
    </row>
    <row r="732" spans="1:14" s="104" customFormat="1" ht="12.75">
      <c r="A732" s="100"/>
      <c r="B732" s="341">
        <f>SUM(B722:B731)</f>
        <v>20000</v>
      </c>
      <c r="C732" s="106" t="s">
        <v>131</v>
      </c>
      <c r="D732" s="100"/>
      <c r="E732" s="106"/>
      <c r="F732" s="102"/>
      <c r="G732" s="118"/>
      <c r="H732" s="398"/>
      <c r="I732" s="103"/>
      <c r="L732" s="414"/>
      <c r="M732" s="2">
        <v>510</v>
      </c>
      <c r="N732" s="415"/>
    </row>
    <row r="733" spans="1:13" s="18" customFormat="1" ht="12.75">
      <c r="A733" s="15"/>
      <c r="B733" s="206"/>
      <c r="C733" s="36"/>
      <c r="D733" s="15"/>
      <c r="E733" s="15"/>
      <c r="F733" s="33"/>
      <c r="G733" s="33"/>
      <c r="H733" s="32"/>
      <c r="I733" s="58"/>
      <c r="M733" s="2">
        <v>510</v>
      </c>
    </row>
    <row r="734" spans="1:13" s="18" customFormat="1" ht="12.75">
      <c r="A734" s="15"/>
      <c r="B734" s="206"/>
      <c r="C734" s="36"/>
      <c r="D734" s="15"/>
      <c r="E734" s="15"/>
      <c r="F734" s="33"/>
      <c r="G734" s="33"/>
      <c r="H734" s="32"/>
      <c r="I734" s="58"/>
      <c r="M734" s="2">
        <v>510</v>
      </c>
    </row>
    <row r="735" spans="2:13" ht="12.75">
      <c r="B735" s="10">
        <v>800</v>
      </c>
      <c r="C735" s="36" t="s">
        <v>28</v>
      </c>
      <c r="D735" s="15" t="s">
        <v>237</v>
      </c>
      <c r="E735" s="1" t="s">
        <v>29</v>
      </c>
      <c r="F735" s="105" t="s">
        <v>486</v>
      </c>
      <c r="G735" s="30" t="s">
        <v>418</v>
      </c>
      <c r="H735" s="6">
        <f aca="true" t="shared" si="61" ref="H735:H740">H734-B735</f>
        <v>-800</v>
      </c>
      <c r="I735" s="25">
        <f aca="true" t="shared" si="62" ref="I735:I740">+B735/M735</f>
        <v>1.5686274509803921</v>
      </c>
      <c r="K735" t="s">
        <v>253</v>
      </c>
      <c r="M735" s="2">
        <v>510</v>
      </c>
    </row>
    <row r="736" spans="2:13" ht="12.75">
      <c r="B736" s="10">
        <v>1200</v>
      </c>
      <c r="C736" s="36" t="s">
        <v>28</v>
      </c>
      <c r="D736" s="15" t="s">
        <v>237</v>
      </c>
      <c r="E736" s="1" t="s">
        <v>29</v>
      </c>
      <c r="F736" s="105" t="s">
        <v>486</v>
      </c>
      <c r="G736" s="30" t="s">
        <v>420</v>
      </c>
      <c r="H736" s="6">
        <f t="shared" si="61"/>
        <v>-2000</v>
      </c>
      <c r="I736" s="25">
        <f t="shared" si="62"/>
        <v>2.3529411764705883</v>
      </c>
      <c r="K736" t="s">
        <v>253</v>
      </c>
      <c r="M736" s="2">
        <v>510</v>
      </c>
    </row>
    <row r="737" spans="2:13" ht="12.75">
      <c r="B737" s="10">
        <v>1800</v>
      </c>
      <c r="C737" s="36" t="s">
        <v>28</v>
      </c>
      <c r="D737" s="15" t="s">
        <v>237</v>
      </c>
      <c r="E737" s="1" t="s">
        <v>29</v>
      </c>
      <c r="F737" s="105" t="s">
        <v>486</v>
      </c>
      <c r="G737" s="30" t="s">
        <v>73</v>
      </c>
      <c r="H737" s="6">
        <f t="shared" si="61"/>
        <v>-3800</v>
      </c>
      <c r="I737" s="25">
        <f t="shared" si="62"/>
        <v>3.5294117647058822</v>
      </c>
      <c r="J737" s="18"/>
      <c r="K737" t="s">
        <v>253</v>
      </c>
      <c r="M737" s="2">
        <v>510</v>
      </c>
    </row>
    <row r="738" spans="2:13" ht="12.75">
      <c r="B738" s="10">
        <v>1400</v>
      </c>
      <c r="C738" s="36" t="s">
        <v>28</v>
      </c>
      <c r="D738" s="15" t="s">
        <v>237</v>
      </c>
      <c r="E738" s="1" t="s">
        <v>29</v>
      </c>
      <c r="F738" s="105" t="s">
        <v>486</v>
      </c>
      <c r="G738" s="30" t="s">
        <v>480</v>
      </c>
      <c r="H738" s="6">
        <f t="shared" si="61"/>
        <v>-5200</v>
      </c>
      <c r="I738" s="25">
        <f t="shared" si="62"/>
        <v>2.7450980392156863</v>
      </c>
      <c r="J738" s="18"/>
      <c r="K738" t="s">
        <v>253</v>
      </c>
      <c r="M738" s="2">
        <v>510</v>
      </c>
    </row>
    <row r="739" spans="2:13" ht="12.75">
      <c r="B739" s="10">
        <v>1500</v>
      </c>
      <c r="C739" s="36" t="s">
        <v>28</v>
      </c>
      <c r="D739" s="15" t="s">
        <v>237</v>
      </c>
      <c r="E739" s="1" t="s">
        <v>29</v>
      </c>
      <c r="F739" s="105" t="s">
        <v>486</v>
      </c>
      <c r="G739" s="30" t="s">
        <v>465</v>
      </c>
      <c r="H739" s="6">
        <f t="shared" si="61"/>
        <v>-6700</v>
      </c>
      <c r="I739" s="25">
        <f t="shared" si="62"/>
        <v>2.9411764705882355</v>
      </c>
      <c r="J739" s="18"/>
      <c r="K739" t="s">
        <v>253</v>
      </c>
      <c r="M739" s="2">
        <v>510</v>
      </c>
    </row>
    <row r="740" spans="2:13" ht="12.75">
      <c r="B740" s="10">
        <v>1400</v>
      </c>
      <c r="C740" s="36" t="s">
        <v>28</v>
      </c>
      <c r="D740" s="15" t="s">
        <v>237</v>
      </c>
      <c r="E740" s="1" t="s">
        <v>29</v>
      </c>
      <c r="F740" s="105" t="s">
        <v>486</v>
      </c>
      <c r="G740" s="30" t="s">
        <v>467</v>
      </c>
      <c r="H740" s="6">
        <f t="shared" si="61"/>
        <v>-8100</v>
      </c>
      <c r="I740" s="25">
        <f t="shared" si="62"/>
        <v>2.7450980392156863</v>
      </c>
      <c r="J740" s="18"/>
      <c r="K740" s="85" t="s">
        <v>253</v>
      </c>
      <c r="M740" s="2">
        <v>510</v>
      </c>
    </row>
    <row r="741" spans="1:13" s="104" customFormat="1" ht="12.75">
      <c r="A741" s="100"/>
      <c r="B741" s="341">
        <f>SUM(B735:B740)</f>
        <v>8100</v>
      </c>
      <c r="C741" s="106"/>
      <c r="D741" s="100"/>
      <c r="E741" s="100" t="s">
        <v>29</v>
      </c>
      <c r="F741" s="102"/>
      <c r="G741" s="102"/>
      <c r="H741" s="398"/>
      <c r="I741" s="103"/>
      <c r="M741" s="2">
        <v>510</v>
      </c>
    </row>
    <row r="742" spans="2:13" ht="12.75">
      <c r="B742" s="10"/>
      <c r="C742" s="36"/>
      <c r="D742" s="15"/>
      <c r="H742" s="6">
        <f>H741-B742</f>
        <v>0</v>
      </c>
      <c r="I742" s="25">
        <f aca="true" t="shared" si="63" ref="I742:I754">+B742/M742</f>
        <v>0</v>
      </c>
      <c r="M742" s="2">
        <v>510</v>
      </c>
    </row>
    <row r="743" spans="1:13" ht="12.75">
      <c r="A743" s="15"/>
      <c r="B743" s="10"/>
      <c r="D743" s="15"/>
      <c r="H743" s="6">
        <f>H742-B743</f>
        <v>0</v>
      </c>
      <c r="I743" s="25">
        <f t="shared" si="63"/>
        <v>0</v>
      </c>
      <c r="M743" s="2">
        <v>510</v>
      </c>
    </row>
    <row r="744" spans="1:13" s="18" customFormat="1" ht="12.75">
      <c r="A744" s="15"/>
      <c r="B744" s="10">
        <v>5000</v>
      </c>
      <c r="C744" s="15" t="s">
        <v>30</v>
      </c>
      <c r="D744" s="15" t="s">
        <v>237</v>
      </c>
      <c r="E744" s="1" t="s">
        <v>246</v>
      </c>
      <c r="F744" s="105" t="s">
        <v>496</v>
      </c>
      <c r="G744" s="30" t="s">
        <v>73</v>
      </c>
      <c r="H744" s="6">
        <f>H743-B744</f>
        <v>-5000</v>
      </c>
      <c r="I744" s="25">
        <f t="shared" si="63"/>
        <v>9.803921568627452</v>
      </c>
      <c r="K744" s="18" t="s">
        <v>253</v>
      </c>
      <c r="M744" s="2">
        <v>510</v>
      </c>
    </row>
    <row r="745" spans="1:13" s="18" customFormat="1" ht="12.75">
      <c r="A745" s="15"/>
      <c r="B745" s="10">
        <v>5000</v>
      </c>
      <c r="C745" s="15" t="s">
        <v>30</v>
      </c>
      <c r="D745" s="15" t="s">
        <v>237</v>
      </c>
      <c r="E745" s="1" t="s">
        <v>246</v>
      </c>
      <c r="F745" s="105" t="s">
        <v>496</v>
      </c>
      <c r="G745" s="30" t="s">
        <v>480</v>
      </c>
      <c r="H745" s="6">
        <f>H744-B745</f>
        <v>-10000</v>
      </c>
      <c r="I745" s="25">
        <f t="shared" si="63"/>
        <v>9.803921568627452</v>
      </c>
      <c r="K745" s="18" t="s">
        <v>253</v>
      </c>
      <c r="M745" s="2">
        <v>510</v>
      </c>
    </row>
    <row r="746" spans="1:13" s="18" customFormat="1" ht="12.75">
      <c r="A746" s="15"/>
      <c r="B746" s="10">
        <v>5000</v>
      </c>
      <c r="C746" s="15" t="s">
        <v>30</v>
      </c>
      <c r="D746" s="15" t="s">
        <v>237</v>
      </c>
      <c r="E746" s="1" t="s">
        <v>246</v>
      </c>
      <c r="F746" s="105" t="s">
        <v>496</v>
      </c>
      <c r="G746" s="30" t="s">
        <v>465</v>
      </c>
      <c r="H746" s="6">
        <f>H745-B746</f>
        <v>-15000</v>
      </c>
      <c r="I746" s="25">
        <f t="shared" si="63"/>
        <v>9.803921568627452</v>
      </c>
      <c r="K746" s="110" t="s">
        <v>253</v>
      </c>
      <c r="M746" s="2">
        <v>510</v>
      </c>
    </row>
    <row r="747" spans="1:13" s="104" customFormat="1" ht="12.75">
      <c r="A747" s="100"/>
      <c r="B747" s="341">
        <f>SUM(B744:B746)</f>
        <v>15000</v>
      </c>
      <c r="C747" s="100" t="s">
        <v>30</v>
      </c>
      <c r="D747" s="100"/>
      <c r="E747" s="100"/>
      <c r="F747" s="102"/>
      <c r="G747" s="102"/>
      <c r="H747" s="97">
        <v>0</v>
      </c>
      <c r="I747" s="98">
        <f t="shared" si="63"/>
        <v>29.41176470588235</v>
      </c>
      <c r="M747" s="2">
        <v>510</v>
      </c>
    </row>
    <row r="748" spans="2:13" ht="12.75">
      <c r="B748" s="10"/>
      <c r="D748" s="15"/>
      <c r="H748" s="6">
        <f aca="true" t="shared" si="64" ref="H748:H754">H747-B748</f>
        <v>0</v>
      </c>
      <c r="I748" s="25">
        <f t="shared" si="63"/>
        <v>0</v>
      </c>
      <c r="M748" s="2">
        <v>510</v>
      </c>
    </row>
    <row r="749" spans="2:13" ht="12.75">
      <c r="B749" s="10"/>
      <c r="D749" s="15"/>
      <c r="H749" s="6">
        <f t="shared" si="64"/>
        <v>0</v>
      </c>
      <c r="I749" s="25">
        <f t="shared" si="63"/>
        <v>0</v>
      </c>
      <c r="M749" s="2">
        <v>510</v>
      </c>
    </row>
    <row r="750" spans="2:13" ht="12.75">
      <c r="B750" s="10">
        <v>2000</v>
      </c>
      <c r="C750" s="1" t="s">
        <v>31</v>
      </c>
      <c r="D750" s="15" t="s">
        <v>11</v>
      </c>
      <c r="E750" s="1" t="s">
        <v>246</v>
      </c>
      <c r="F750" s="105" t="s">
        <v>486</v>
      </c>
      <c r="G750" s="30" t="s">
        <v>420</v>
      </c>
      <c r="H750" s="6">
        <f t="shared" si="64"/>
        <v>-2000</v>
      </c>
      <c r="I750" s="25">
        <f t="shared" si="63"/>
        <v>3.9215686274509802</v>
      </c>
      <c r="J750" s="18"/>
      <c r="K750" t="s">
        <v>253</v>
      </c>
      <c r="M750" s="2">
        <v>510</v>
      </c>
    </row>
    <row r="751" spans="2:13" ht="12.75">
      <c r="B751" s="10">
        <v>2000</v>
      </c>
      <c r="C751" s="1" t="s">
        <v>31</v>
      </c>
      <c r="D751" s="15" t="s">
        <v>11</v>
      </c>
      <c r="E751" s="1" t="s">
        <v>246</v>
      </c>
      <c r="F751" s="105" t="s">
        <v>486</v>
      </c>
      <c r="G751" s="30" t="s">
        <v>73</v>
      </c>
      <c r="H751" s="6">
        <f t="shared" si="64"/>
        <v>-4000</v>
      </c>
      <c r="I751" s="25">
        <f t="shared" si="63"/>
        <v>3.9215686274509802</v>
      </c>
      <c r="K751" t="s">
        <v>253</v>
      </c>
      <c r="M751" s="2">
        <v>510</v>
      </c>
    </row>
    <row r="752" spans="2:13" ht="12.75">
      <c r="B752" s="10">
        <v>2000</v>
      </c>
      <c r="C752" s="1" t="s">
        <v>31</v>
      </c>
      <c r="D752" s="15" t="s">
        <v>11</v>
      </c>
      <c r="E752" s="1" t="s">
        <v>246</v>
      </c>
      <c r="F752" s="105" t="s">
        <v>486</v>
      </c>
      <c r="G752" s="30" t="s">
        <v>480</v>
      </c>
      <c r="H752" s="6">
        <f t="shared" si="64"/>
        <v>-6000</v>
      </c>
      <c r="I752" s="25">
        <f t="shared" si="63"/>
        <v>3.9215686274509802</v>
      </c>
      <c r="K752" t="s">
        <v>253</v>
      </c>
      <c r="M752" s="2">
        <v>510</v>
      </c>
    </row>
    <row r="753" spans="2:13" ht="12.75">
      <c r="B753" s="10">
        <v>2000</v>
      </c>
      <c r="C753" s="1" t="s">
        <v>31</v>
      </c>
      <c r="D753" s="15" t="s">
        <v>11</v>
      </c>
      <c r="E753" s="1" t="s">
        <v>246</v>
      </c>
      <c r="F753" s="105" t="s">
        <v>486</v>
      </c>
      <c r="G753" s="30" t="s">
        <v>465</v>
      </c>
      <c r="H753" s="6">
        <f t="shared" si="64"/>
        <v>-8000</v>
      </c>
      <c r="I753" s="25">
        <f t="shared" si="63"/>
        <v>3.9215686274509802</v>
      </c>
      <c r="K753" t="s">
        <v>253</v>
      </c>
      <c r="M753" s="2">
        <v>510</v>
      </c>
    </row>
    <row r="754" spans="2:13" ht="12.75">
      <c r="B754" s="10">
        <v>2000</v>
      </c>
      <c r="C754" s="1" t="s">
        <v>31</v>
      </c>
      <c r="D754" s="15" t="s">
        <v>11</v>
      </c>
      <c r="E754" s="1" t="s">
        <v>246</v>
      </c>
      <c r="F754" s="105" t="s">
        <v>486</v>
      </c>
      <c r="G754" s="30" t="s">
        <v>467</v>
      </c>
      <c r="H754" s="6">
        <f t="shared" si="64"/>
        <v>-10000</v>
      </c>
      <c r="I754" s="25">
        <f t="shared" si="63"/>
        <v>3.9215686274509802</v>
      </c>
      <c r="M754" s="2">
        <v>510</v>
      </c>
    </row>
    <row r="755" spans="1:13" s="104" customFormat="1" ht="12.75">
      <c r="A755" s="100"/>
      <c r="B755" s="341">
        <f>SUM(B750:B754)</f>
        <v>10000</v>
      </c>
      <c r="C755" s="100" t="s">
        <v>31</v>
      </c>
      <c r="D755" s="100"/>
      <c r="E755" s="100"/>
      <c r="F755" s="102"/>
      <c r="G755" s="102"/>
      <c r="H755" s="398">
        <v>0</v>
      </c>
      <c r="I755" s="103">
        <v>0</v>
      </c>
      <c r="M755" s="2">
        <v>510</v>
      </c>
    </row>
    <row r="756" spans="2:13" ht="12.75">
      <c r="B756" s="10"/>
      <c r="D756" s="15"/>
      <c r="H756" s="6">
        <f>H755-B756</f>
        <v>0</v>
      </c>
      <c r="I756" s="25">
        <f aca="true" t="shared" si="65" ref="I756:I787">+B756/M756</f>
        <v>0</v>
      </c>
      <c r="M756" s="2">
        <v>510</v>
      </c>
    </row>
    <row r="757" spans="2:13" ht="12.75">
      <c r="B757" s="10"/>
      <c r="D757" s="15"/>
      <c r="H757" s="6">
        <f>H756-B757</f>
        <v>0</v>
      </c>
      <c r="I757" s="25">
        <f t="shared" si="65"/>
        <v>0</v>
      </c>
      <c r="M757" s="2">
        <v>510</v>
      </c>
    </row>
    <row r="758" spans="2:13" ht="12.75">
      <c r="B758" s="10">
        <v>1500</v>
      </c>
      <c r="C758" s="1" t="s">
        <v>252</v>
      </c>
      <c r="D758" s="15" t="s">
        <v>11</v>
      </c>
      <c r="E758" s="1" t="s">
        <v>32</v>
      </c>
      <c r="F758" s="105" t="s">
        <v>486</v>
      </c>
      <c r="G758" s="30" t="s">
        <v>73</v>
      </c>
      <c r="H758" s="6">
        <f>H757-B758</f>
        <v>-1500</v>
      </c>
      <c r="I758" s="25">
        <f t="shared" si="65"/>
        <v>2.9411764705882355</v>
      </c>
      <c r="K758" t="s">
        <v>253</v>
      </c>
      <c r="M758" s="2">
        <v>510</v>
      </c>
    </row>
    <row r="759" spans="2:13" ht="12.75">
      <c r="B759" s="10">
        <v>1000</v>
      </c>
      <c r="C759" s="1" t="s">
        <v>252</v>
      </c>
      <c r="D759" s="15" t="s">
        <v>11</v>
      </c>
      <c r="E759" s="1" t="s">
        <v>32</v>
      </c>
      <c r="F759" s="105" t="s">
        <v>486</v>
      </c>
      <c r="G759" s="30" t="s">
        <v>480</v>
      </c>
      <c r="H759" s="6">
        <f>H758-B759</f>
        <v>-2500</v>
      </c>
      <c r="I759" s="25">
        <f t="shared" si="65"/>
        <v>1.9607843137254901</v>
      </c>
      <c r="K759" t="s">
        <v>253</v>
      </c>
      <c r="M759" s="2">
        <v>510</v>
      </c>
    </row>
    <row r="760" spans="1:13" s="18" customFormat="1" ht="15" customHeight="1">
      <c r="A760" s="15"/>
      <c r="B760" s="10">
        <v>1000</v>
      </c>
      <c r="C760" s="1" t="s">
        <v>252</v>
      </c>
      <c r="D760" s="15" t="s">
        <v>258</v>
      </c>
      <c r="E760" s="15" t="s">
        <v>32</v>
      </c>
      <c r="F760" s="105" t="s">
        <v>486</v>
      </c>
      <c r="G760" s="34" t="s">
        <v>465</v>
      </c>
      <c r="H760" s="6">
        <f>H759-B760</f>
        <v>-3500</v>
      </c>
      <c r="I760" s="25">
        <f t="shared" si="65"/>
        <v>1.9607843137254901</v>
      </c>
      <c r="K760" s="18" t="s">
        <v>253</v>
      </c>
      <c r="M760" s="2">
        <v>510</v>
      </c>
    </row>
    <row r="761" spans="1:13" s="104" customFormat="1" ht="12.75">
      <c r="A761" s="100"/>
      <c r="B761" s="341">
        <f>SUM(B758:B760)</f>
        <v>3500</v>
      </c>
      <c r="C761" s="100"/>
      <c r="D761" s="100"/>
      <c r="E761" s="100" t="s">
        <v>32</v>
      </c>
      <c r="F761" s="102"/>
      <c r="G761" s="102"/>
      <c r="H761" s="398">
        <v>0</v>
      </c>
      <c r="I761" s="103">
        <f t="shared" si="65"/>
        <v>6.862745098039215</v>
      </c>
      <c r="M761" s="2">
        <v>510</v>
      </c>
    </row>
    <row r="762" spans="2:13" ht="12.75">
      <c r="B762" s="10"/>
      <c r="D762" s="15"/>
      <c r="H762" s="6">
        <f>H761-B762</f>
        <v>0</v>
      </c>
      <c r="I762" s="25">
        <f t="shared" si="65"/>
        <v>0</v>
      </c>
      <c r="M762" s="2">
        <v>510</v>
      </c>
    </row>
    <row r="763" spans="2:13" ht="12.75">
      <c r="B763" s="10"/>
      <c r="D763" s="15"/>
      <c r="H763" s="6">
        <f>H762-B763</f>
        <v>0</v>
      </c>
      <c r="I763" s="25">
        <f t="shared" si="65"/>
        <v>0</v>
      </c>
      <c r="M763" s="2">
        <v>510</v>
      </c>
    </row>
    <row r="764" spans="2:13" ht="12.75">
      <c r="B764" s="10"/>
      <c r="H764" s="6">
        <f>H763-B764</f>
        <v>0</v>
      </c>
      <c r="I764" s="25">
        <f t="shared" si="65"/>
        <v>0</v>
      </c>
      <c r="M764" s="2">
        <v>510</v>
      </c>
    </row>
    <row r="765" spans="2:13" ht="12.75">
      <c r="B765" s="10"/>
      <c r="H765" s="6">
        <f>H764-B765</f>
        <v>0</v>
      </c>
      <c r="I765" s="25">
        <f t="shared" si="65"/>
        <v>0</v>
      </c>
      <c r="M765" s="2">
        <v>510</v>
      </c>
    </row>
    <row r="766" spans="1:13" s="96" customFormat="1" ht="12.75">
      <c r="A766" s="92"/>
      <c r="B766" s="340">
        <f>+B770+B775+B780+B784+B791+B795</f>
        <v>59400</v>
      </c>
      <c r="C766" s="92" t="s">
        <v>81</v>
      </c>
      <c r="D766" s="92" t="s">
        <v>82</v>
      </c>
      <c r="E766" s="92" t="s">
        <v>83</v>
      </c>
      <c r="F766" s="109" t="s">
        <v>84</v>
      </c>
      <c r="G766" s="109" t="s">
        <v>59</v>
      </c>
      <c r="H766" s="93"/>
      <c r="I766" s="95">
        <f t="shared" si="65"/>
        <v>116.47058823529412</v>
      </c>
      <c r="M766" s="2">
        <v>510</v>
      </c>
    </row>
    <row r="767" spans="2:13" ht="12.75">
      <c r="B767" s="10"/>
      <c r="H767" s="6">
        <f>H766-B767</f>
        <v>0</v>
      </c>
      <c r="I767" s="25">
        <f t="shared" si="65"/>
        <v>0</v>
      </c>
      <c r="M767" s="2">
        <v>510</v>
      </c>
    </row>
    <row r="768" spans="2:13" ht="12.75">
      <c r="B768" s="10">
        <v>5000</v>
      </c>
      <c r="C768" s="1" t="s">
        <v>27</v>
      </c>
      <c r="D768" s="1" t="s">
        <v>237</v>
      </c>
      <c r="E768" s="1" t="s">
        <v>238</v>
      </c>
      <c r="F768" s="70" t="s">
        <v>497</v>
      </c>
      <c r="G768" s="30" t="s">
        <v>480</v>
      </c>
      <c r="H768" s="6">
        <f>H767-B768</f>
        <v>-5000</v>
      </c>
      <c r="I768" s="25">
        <f t="shared" si="65"/>
        <v>9.803921568627452</v>
      </c>
      <c r="K768" t="s">
        <v>27</v>
      </c>
      <c r="L768">
        <v>17</v>
      </c>
      <c r="M768" s="2">
        <v>510</v>
      </c>
    </row>
    <row r="769" spans="2:13" ht="12.75">
      <c r="B769" s="10">
        <v>5000</v>
      </c>
      <c r="C769" s="1" t="s">
        <v>27</v>
      </c>
      <c r="D769" s="1" t="s">
        <v>237</v>
      </c>
      <c r="E769" s="1" t="s">
        <v>238</v>
      </c>
      <c r="F769" s="70" t="s">
        <v>498</v>
      </c>
      <c r="G769" s="30" t="s">
        <v>465</v>
      </c>
      <c r="H769" s="6">
        <f>H768-B769</f>
        <v>-10000</v>
      </c>
      <c r="I769" s="25">
        <f t="shared" si="65"/>
        <v>9.803921568627452</v>
      </c>
      <c r="K769" t="s">
        <v>27</v>
      </c>
      <c r="L769">
        <v>17</v>
      </c>
      <c r="M769" s="2">
        <v>510</v>
      </c>
    </row>
    <row r="770" spans="1:13" s="99" customFormat="1" ht="12.75">
      <c r="A770" s="14"/>
      <c r="B770" s="337">
        <f>SUM(B768:B769)</f>
        <v>10000</v>
      </c>
      <c r="C770" s="14" t="s">
        <v>27</v>
      </c>
      <c r="D770" s="14"/>
      <c r="E770" s="14"/>
      <c r="F770" s="21"/>
      <c r="G770" s="21"/>
      <c r="H770" s="97">
        <v>0</v>
      </c>
      <c r="I770" s="98">
        <f t="shared" si="65"/>
        <v>19.607843137254903</v>
      </c>
      <c r="M770" s="2">
        <v>510</v>
      </c>
    </row>
    <row r="771" spans="2:13" ht="12.75">
      <c r="B771" s="10"/>
      <c r="H771" s="6">
        <f>H770-B771</f>
        <v>0</v>
      </c>
      <c r="I771" s="25">
        <f t="shared" si="65"/>
        <v>0</v>
      </c>
      <c r="M771" s="2">
        <v>510</v>
      </c>
    </row>
    <row r="772" spans="2:13" ht="12.75">
      <c r="B772" s="10"/>
      <c r="H772" s="6">
        <f>H771-B772</f>
        <v>0</v>
      </c>
      <c r="I772" s="25">
        <f t="shared" si="65"/>
        <v>0</v>
      </c>
      <c r="M772" s="2">
        <v>510</v>
      </c>
    </row>
    <row r="773" spans="2:13" ht="12.75">
      <c r="B773" s="10">
        <v>10000</v>
      </c>
      <c r="C773" s="80" t="s">
        <v>499</v>
      </c>
      <c r="D773" s="80" t="s">
        <v>11</v>
      </c>
      <c r="E773" s="80" t="s">
        <v>246</v>
      </c>
      <c r="F773" s="105" t="s">
        <v>500</v>
      </c>
      <c r="G773" s="105" t="s">
        <v>480</v>
      </c>
      <c r="H773" s="6">
        <f>H772-B773</f>
        <v>-10000</v>
      </c>
      <c r="I773" s="25">
        <f t="shared" si="65"/>
        <v>19.607843137254903</v>
      </c>
      <c r="K773" s="85" t="s">
        <v>238</v>
      </c>
      <c r="L773">
        <v>17</v>
      </c>
      <c r="M773" s="2">
        <v>510</v>
      </c>
    </row>
    <row r="774" spans="1:13" ht="12.75">
      <c r="A774" s="15"/>
      <c r="B774" s="10">
        <v>25000</v>
      </c>
      <c r="C774" s="80" t="s">
        <v>501</v>
      </c>
      <c r="D774" s="80" t="s">
        <v>11</v>
      </c>
      <c r="E774" s="80" t="s">
        <v>246</v>
      </c>
      <c r="F774" s="105" t="s">
        <v>502</v>
      </c>
      <c r="G774" s="105" t="s">
        <v>465</v>
      </c>
      <c r="H774" s="6">
        <f>H773-B774</f>
        <v>-35000</v>
      </c>
      <c r="I774" s="25">
        <f t="shared" si="65"/>
        <v>49.01960784313726</v>
      </c>
      <c r="K774" s="85" t="s">
        <v>238</v>
      </c>
      <c r="L774">
        <v>17</v>
      </c>
      <c r="M774" s="2">
        <v>510</v>
      </c>
    </row>
    <row r="775" spans="1:13" s="104" customFormat="1" ht="12.75">
      <c r="A775" s="100"/>
      <c r="B775" s="341">
        <f>SUM(B773:B774)</f>
        <v>35000</v>
      </c>
      <c r="C775" s="100" t="s">
        <v>130</v>
      </c>
      <c r="D775" s="100"/>
      <c r="E775" s="106"/>
      <c r="F775" s="102"/>
      <c r="G775" s="102"/>
      <c r="H775" s="398">
        <v>0</v>
      </c>
      <c r="I775" s="103">
        <f t="shared" si="65"/>
        <v>68.62745098039215</v>
      </c>
      <c r="M775" s="2">
        <v>510</v>
      </c>
    </row>
    <row r="776" spans="2:13" ht="12.75">
      <c r="B776" s="10"/>
      <c r="H776" s="6">
        <f>H775-B776</f>
        <v>0</v>
      </c>
      <c r="I776" s="25">
        <f t="shared" si="65"/>
        <v>0</v>
      </c>
      <c r="M776" s="2">
        <v>510</v>
      </c>
    </row>
    <row r="777" spans="2:13" ht="12.75">
      <c r="B777" s="10"/>
      <c r="H777" s="6">
        <f>H776-B777</f>
        <v>0</v>
      </c>
      <c r="I777" s="25">
        <f t="shared" si="65"/>
        <v>0</v>
      </c>
      <c r="M777" s="2">
        <v>510</v>
      </c>
    </row>
    <row r="778" spans="2:13" ht="12.75">
      <c r="B778" s="10">
        <v>1600</v>
      </c>
      <c r="C778" s="80" t="s">
        <v>28</v>
      </c>
      <c r="D778" s="80" t="s">
        <v>11</v>
      </c>
      <c r="E778" s="80" t="s">
        <v>29</v>
      </c>
      <c r="F778" s="105" t="s">
        <v>503</v>
      </c>
      <c r="G778" s="105" t="s">
        <v>480</v>
      </c>
      <c r="H778" s="6">
        <f>H777-B778</f>
        <v>-1600</v>
      </c>
      <c r="I778" s="25">
        <f t="shared" si="65"/>
        <v>3.1372549019607843</v>
      </c>
      <c r="K778" s="85" t="s">
        <v>238</v>
      </c>
      <c r="L778">
        <v>17</v>
      </c>
      <c r="M778" s="2">
        <v>510</v>
      </c>
    </row>
    <row r="779" spans="2:13" ht="12.75">
      <c r="B779" s="10">
        <v>1800</v>
      </c>
      <c r="C779" s="80" t="s">
        <v>28</v>
      </c>
      <c r="D779" s="80" t="s">
        <v>11</v>
      </c>
      <c r="E779" s="80" t="s">
        <v>29</v>
      </c>
      <c r="F779" s="105" t="s">
        <v>503</v>
      </c>
      <c r="G779" s="105" t="s">
        <v>465</v>
      </c>
      <c r="H779" s="6">
        <f>H778-B779</f>
        <v>-3400</v>
      </c>
      <c r="I779" s="25">
        <f t="shared" si="65"/>
        <v>3.5294117647058822</v>
      </c>
      <c r="K779" s="85" t="s">
        <v>238</v>
      </c>
      <c r="L779">
        <v>17</v>
      </c>
      <c r="M779" s="2">
        <v>510</v>
      </c>
    </row>
    <row r="780" spans="1:13" s="104" customFormat="1" ht="12.75">
      <c r="A780" s="100"/>
      <c r="B780" s="341">
        <f>SUM(B778:B779)</f>
        <v>3400</v>
      </c>
      <c r="C780" s="100"/>
      <c r="D780" s="100"/>
      <c r="E780" s="106" t="s">
        <v>29</v>
      </c>
      <c r="F780" s="102"/>
      <c r="G780" s="102"/>
      <c r="H780" s="398">
        <v>0</v>
      </c>
      <c r="I780" s="103">
        <f t="shared" si="65"/>
        <v>6.666666666666667</v>
      </c>
      <c r="M780" s="2">
        <v>510</v>
      </c>
    </row>
    <row r="781" spans="2:13" ht="12.75">
      <c r="B781" s="10"/>
      <c r="H781" s="6">
        <f>H780-B781</f>
        <v>0</v>
      </c>
      <c r="I781" s="25">
        <f t="shared" si="65"/>
        <v>0</v>
      </c>
      <c r="M781" s="2">
        <v>510</v>
      </c>
    </row>
    <row r="782" spans="2:13" ht="12.75">
      <c r="B782" s="10"/>
      <c r="H782" s="6">
        <f>H781-B782</f>
        <v>0</v>
      </c>
      <c r="I782" s="25">
        <f t="shared" si="65"/>
        <v>0</v>
      </c>
      <c r="M782" s="2">
        <v>510</v>
      </c>
    </row>
    <row r="783" spans="1:13" ht="12.75">
      <c r="A783" s="15"/>
      <c r="B783" s="10">
        <v>5000</v>
      </c>
      <c r="C783" s="36" t="s">
        <v>30</v>
      </c>
      <c r="D783" s="80" t="s">
        <v>11</v>
      </c>
      <c r="E783" s="80" t="s">
        <v>246</v>
      </c>
      <c r="F783" s="105" t="s">
        <v>504</v>
      </c>
      <c r="G783" s="105" t="s">
        <v>480</v>
      </c>
      <c r="H783" s="6">
        <f>H782-B783</f>
        <v>-5000</v>
      </c>
      <c r="I783" s="25">
        <f t="shared" si="65"/>
        <v>9.803921568627452</v>
      </c>
      <c r="K783" s="85" t="s">
        <v>238</v>
      </c>
      <c r="L783">
        <v>17</v>
      </c>
      <c r="M783" s="2">
        <v>510</v>
      </c>
    </row>
    <row r="784" spans="1:13" s="104" customFormat="1" ht="12.75">
      <c r="A784" s="100"/>
      <c r="B784" s="341">
        <f>SUM(B783)</f>
        <v>5000</v>
      </c>
      <c r="C784" s="100" t="s">
        <v>30</v>
      </c>
      <c r="D784" s="100"/>
      <c r="E784" s="106"/>
      <c r="F784" s="102"/>
      <c r="G784" s="102"/>
      <c r="H784" s="398">
        <v>0</v>
      </c>
      <c r="I784" s="103">
        <f t="shared" si="65"/>
        <v>9.803921568627452</v>
      </c>
      <c r="M784" s="2">
        <v>510</v>
      </c>
    </row>
    <row r="785" spans="2:13" ht="12.75">
      <c r="B785" s="10"/>
      <c r="H785" s="6">
        <f aca="true" t="shared" si="66" ref="H785:H790">H784-B785</f>
        <v>0</v>
      </c>
      <c r="I785" s="25">
        <f t="shared" si="65"/>
        <v>0</v>
      </c>
      <c r="M785" s="2">
        <v>510</v>
      </c>
    </row>
    <row r="786" spans="2:13" ht="12.75">
      <c r="B786" s="10"/>
      <c r="H786" s="6">
        <f t="shared" si="66"/>
        <v>0</v>
      </c>
      <c r="I786" s="25">
        <f t="shared" si="65"/>
        <v>0</v>
      </c>
      <c r="M786" s="2">
        <v>510</v>
      </c>
    </row>
    <row r="787" spans="2:13" ht="12.75">
      <c r="B787" s="10">
        <v>2000</v>
      </c>
      <c r="C787" s="80" t="s">
        <v>31</v>
      </c>
      <c r="D787" s="80" t="s">
        <v>11</v>
      </c>
      <c r="E787" s="80" t="s">
        <v>246</v>
      </c>
      <c r="F787" s="105" t="s">
        <v>503</v>
      </c>
      <c r="G787" s="105" t="s">
        <v>480</v>
      </c>
      <c r="H787" s="6">
        <f t="shared" si="66"/>
        <v>-2000</v>
      </c>
      <c r="I787" s="25">
        <f t="shared" si="65"/>
        <v>3.9215686274509802</v>
      </c>
      <c r="K787" s="85" t="s">
        <v>238</v>
      </c>
      <c r="L787">
        <v>17</v>
      </c>
      <c r="M787" s="2">
        <v>510</v>
      </c>
    </row>
    <row r="788" spans="2:13" ht="12.75">
      <c r="B788" s="10">
        <v>500</v>
      </c>
      <c r="C788" s="80" t="s">
        <v>31</v>
      </c>
      <c r="D788" s="80" t="s">
        <v>11</v>
      </c>
      <c r="E788" s="80" t="s">
        <v>246</v>
      </c>
      <c r="F788" s="105" t="s">
        <v>503</v>
      </c>
      <c r="G788" s="105" t="s">
        <v>480</v>
      </c>
      <c r="H788" s="6">
        <f t="shared" si="66"/>
        <v>-2500</v>
      </c>
      <c r="I788" s="25">
        <f aca="true" t="shared" si="67" ref="I788:I819">+B788/M788</f>
        <v>0.9803921568627451</v>
      </c>
      <c r="K788" s="85" t="s">
        <v>238</v>
      </c>
      <c r="L788">
        <v>17</v>
      </c>
      <c r="M788" s="2">
        <v>510</v>
      </c>
    </row>
    <row r="789" spans="2:13" ht="12.75">
      <c r="B789" s="10">
        <v>2000</v>
      </c>
      <c r="C789" s="80" t="s">
        <v>31</v>
      </c>
      <c r="D789" s="80" t="s">
        <v>11</v>
      </c>
      <c r="E789" s="80" t="s">
        <v>246</v>
      </c>
      <c r="F789" s="105" t="s">
        <v>503</v>
      </c>
      <c r="G789" s="105" t="s">
        <v>465</v>
      </c>
      <c r="H789" s="6">
        <f t="shared" si="66"/>
        <v>-4500</v>
      </c>
      <c r="I789" s="25">
        <f t="shared" si="67"/>
        <v>3.9215686274509802</v>
      </c>
      <c r="K789" s="85" t="s">
        <v>238</v>
      </c>
      <c r="L789">
        <v>17</v>
      </c>
      <c r="M789" s="2">
        <v>510</v>
      </c>
    </row>
    <row r="790" spans="2:13" ht="12.75">
      <c r="B790" s="10">
        <v>500</v>
      </c>
      <c r="C790" s="80" t="s">
        <v>31</v>
      </c>
      <c r="D790" s="80" t="s">
        <v>11</v>
      </c>
      <c r="E790" s="80" t="s">
        <v>246</v>
      </c>
      <c r="F790" s="105" t="s">
        <v>503</v>
      </c>
      <c r="G790" s="105" t="s">
        <v>465</v>
      </c>
      <c r="H790" s="6">
        <f t="shared" si="66"/>
        <v>-5000</v>
      </c>
      <c r="I790" s="25">
        <f t="shared" si="67"/>
        <v>0.9803921568627451</v>
      </c>
      <c r="K790" s="85" t="s">
        <v>238</v>
      </c>
      <c r="L790">
        <v>17</v>
      </c>
      <c r="M790" s="2">
        <v>510</v>
      </c>
    </row>
    <row r="791" spans="1:13" s="104" customFormat="1" ht="12.75">
      <c r="A791" s="100"/>
      <c r="B791" s="341">
        <f>SUM(B787:B790)</f>
        <v>5000</v>
      </c>
      <c r="C791" s="100" t="s">
        <v>31</v>
      </c>
      <c r="D791" s="100"/>
      <c r="E791" s="106"/>
      <c r="F791" s="102"/>
      <c r="G791" s="102"/>
      <c r="H791" s="398">
        <v>0</v>
      </c>
      <c r="I791" s="103">
        <f t="shared" si="67"/>
        <v>9.803921568627452</v>
      </c>
      <c r="M791" s="2">
        <v>510</v>
      </c>
    </row>
    <row r="792" spans="2:13" ht="12.75">
      <c r="B792" s="10"/>
      <c r="H792" s="6">
        <v>0</v>
      </c>
      <c r="I792" s="25">
        <f t="shared" si="67"/>
        <v>0</v>
      </c>
      <c r="M792" s="2">
        <v>510</v>
      </c>
    </row>
    <row r="793" spans="2:13" ht="12.75">
      <c r="B793" s="10"/>
      <c r="H793" s="6">
        <f>H792-B793</f>
        <v>0</v>
      </c>
      <c r="I793" s="25">
        <f t="shared" si="67"/>
        <v>0</v>
      </c>
      <c r="M793" s="2">
        <v>510</v>
      </c>
    </row>
    <row r="794" spans="2:13" ht="12.75">
      <c r="B794" s="10">
        <v>1000</v>
      </c>
      <c r="C794" s="80" t="s">
        <v>436</v>
      </c>
      <c r="D794" s="80" t="s">
        <v>11</v>
      </c>
      <c r="E794" s="80" t="s">
        <v>32</v>
      </c>
      <c r="F794" s="105" t="s">
        <v>503</v>
      </c>
      <c r="G794" s="105" t="s">
        <v>480</v>
      </c>
      <c r="H794" s="6">
        <f>H793-B794</f>
        <v>-1000</v>
      </c>
      <c r="I794" s="25">
        <f t="shared" si="67"/>
        <v>1.9607843137254901</v>
      </c>
      <c r="K794" s="85" t="s">
        <v>238</v>
      </c>
      <c r="L794">
        <v>17</v>
      </c>
      <c r="M794" s="2">
        <v>510</v>
      </c>
    </row>
    <row r="795" spans="1:13" s="104" customFormat="1" ht="12.75">
      <c r="A795" s="100"/>
      <c r="B795" s="341">
        <f>SUM(B794)</f>
        <v>1000</v>
      </c>
      <c r="C795" s="100"/>
      <c r="D795" s="100"/>
      <c r="E795" s="106" t="s">
        <v>32</v>
      </c>
      <c r="F795" s="102"/>
      <c r="G795" s="102"/>
      <c r="H795" s="398">
        <v>0</v>
      </c>
      <c r="I795" s="103">
        <f t="shared" si="67"/>
        <v>1.9607843137254901</v>
      </c>
      <c r="K795" s="122"/>
      <c r="M795" s="2">
        <v>510</v>
      </c>
    </row>
    <row r="796" spans="2:13" ht="12.75">
      <c r="B796" s="10"/>
      <c r="H796" s="6">
        <f>H795-B796</f>
        <v>0</v>
      </c>
      <c r="I796" s="25">
        <f t="shared" si="67"/>
        <v>0</v>
      </c>
      <c r="M796" s="2">
        <v>510</v>
      </c>
    </row>
    <row r="797" spans="2:13" ht="12.75">
      <c r="B797" s="10"/>
      <c r="H797" s="6">
        <f>H796-B797</f>
        <v>0</v>
      </c>
      <c r="I797" s="25">
        <f t="shared" si="67"/>
        <v>0</v>
      </c>
      <c r="M797" s="2">
        <v>510</v>
      </c>
    </row>
    <row r="798" spans="2:13" ht="12.75">
      <c r="B798" s="10"/>
      <c r="H798" s="6">
        <f>H797-B798</f>
        <v>0</v>
      </c>
      <c r="I798" s="25">
        <f t="shared" si="67"/>
        <v>0</v>
      </c>
      <c r="M798" s="2">
        <v>510</v>
      </c>
    </row>
    <row r="799" spans="2:13" ht="12.75">
      <c r="B799" s="10"/>
      <c r="H799" s="6">
        <f>H798-B799</f>
        <v>0</v>
      </c>
      <c r="I799" s="25">
        <f t="shared" si="67"/>
        <v>0</v>
      </c>
      <c r="M799" s="2">
        <v>510</v>
      </c>
    </row>
    <row r="800" spans="1:13" s="91" customFormat="1" ht="12.75">
      <c r="A800" s="87"/>
      <c r="B800" s="335">
        <f>+B808+B815+B821+B825+B830+B835</f>
        <v>68100</v>
      </c>
      <c r="C800" s="87" t="s">
        <v>86</v>
      </c>
      <c r="D800" s="87" t="s">
        <v>87</v>
      </c>
      <c r="E800" s="87" t="s">
        <v>83</v>
      </c>
      <c r="F800" s="89" t="s">
        <v>84</v>
      </c>
      <c r="G800" s="107" t="s">
        <v>41</v>
      </c>
      <c r="H800" s="88"/>
      <c r="I800" s="108">
        <f t="shared" si="67"/>
        <v>133.52941176470588</v>
      </c>
      <c r="J800" s="117"/>
      <c r="M800" s="2">
        <v>510</v>
      </c>
    </row>
    <row r="801" spans="2:13" ht="12.75">
      <c r="B801" s="10"/>
      <c r="H801" s="6">
        <f aca="true" t="shared" si="68" ref="H801:H807">H800-B801</f>
        <v>0</v>
      </c>
      <c r="I801" s="25">
        <f t="shared" si="67"/>
        <v>0</v>
      </c>
      <c r="M801" s="2">
        <v>510</v>
      </c>
    </row>
    <row r="802" spans="2:13" ht="12.75">
      <c r="B802" s="10">
        <v>2500</v>
      </c>
      <c r="C802" s="1" t="s">
        <v>27</v>
      </c>
      <c r="D802" s="1" t="s">
        <v>237</v>
      </c>
      <c r="E802" s="1" t="s">
        <v>265</v>
      </c>
      <c r="F802" s="70" t="s">
        <v>505</v>
      </c>
      <c r="G802" s="30" t="s">
        <v>480</v>
      </c>
      <c r="H802" s="6">
        <f t="shared" si="68"/>
        <v>-2500</v>
      </c>
      <c r="I802" s="25">
        <f t="shared" si="67"/>
        <v>4.901960784313726</v>
      </c>
      <c r="K802" t="s">
        <v>27</v>
      </c>
      <c r="L802">
        <v>18</v>
      </c>
      <c r="M802" s="2">
        <v>510</v>
      </c>
    </row>
    <row r="803" spans="2:13" ht="12.75">
      <c r="B803" s="10">
        <v>2000</v>
      </c>
      <c r="C803" s="1" t="s">
        <v>27</v>
      </c>
      <c r="D803" s="1" t="s">
        <v>237</v>
      </c>
      <c r="E803" s="1" t="s">
        <v>399</v>
      </c>
      <c r="F803" s="70" t="s">
        <v>506</v>
      </c>
      <c r="G803" s="30" t="s">
        <v>480</v>
      </c>
      <c r="H803" s="6">
        <f t="shared" si="68"/>
        <v>-4500</v>
      </c>
      <c r="I803" s="25">
        <f t="shared" si="67"/>
        <v>3.9215686274509802</v>
      </c>
      <c r="K803" t="s">
        <v>27</v>
      </c>
      <c r="L803">
        <v>18</v>
      </c>
      <c r="M803" s="2">
        <v>510</v>
      </c>
    </row>
    <row r="804" spans="2:13" ht="12.75">
      <c r="B804" s="10">
        <v>2000</v>
      </c>
      <c r="C804" s="1" t="s">
        <v>27</v>
      </c>
      <c r="D804" s="1" t="s">
        <v>237</v>
      </c>
      <c r="E804" s="1" t="s">
        <v>399</v>
      </c>
      <c r="F804" s="70" t="s">
        <v>507</v>
      </c>
      <c r="G804" s="30" t="s">
        <v>465</v>
      </c>
      <c r="H804" s="6">
        <f t="shared" si="68"/>
        <v>-6500</v>
      </c>
      <c r="I804" s="25">
        <f t="shared" si="67"/>
        <v>3.9215686274509802</v>
      </c>
      <c r="K804" t="s">
        <v>27</v>
      </c>
      <c r="L804">
        <v>18</v>
      </c>
      <c r="M804" s="2">
        <v>510</v>
      </c>
    </row>
    <row r="805" spans="2:13" ht="12.75">
      <c r="B805" s="10">
        <v>2500</v>
      </c>
      <c r="C805" s="1" t="s">
        <v>27</v>
      </c>
      <c r="D805" s="1" t="s">
        <v>237</v>
      </c>
      <c r="E805" s="1" t="s">
        <v>265</v>
      </c>
      <c r="F805" s="70" t="s">
        <v>508</v>
      </c>
      <c r="G805" s="30" t="s">
        <v>465</v>
      </c>
      <c r="H805" s="6">
        <f t="shared" si="68"/>
        <v>-9000</v>
      </c>
      <c r="I805" s="25">
        <f t="shared" si="67"/>
        <v>4.901960784313726</v>
      </c>
      <c r="K805" t="s">
        <v>27</v>
      </c>
      <c r="L805">
        <v>18</v>
      </c>
      <c r="M805" s="2">
        <v>510</v>
      </c>
    </row>
    <row r="806" spans="2:13" ht="12.75">
      <c r="B806" s="10">
        <v>2500</v>
      </c>
      <c r="C806" s="1" t="s">
        <v>27</v>
      </c>
      <c r="D806" s="1" t="s">
        <v>237</v>
      </c>
      <c r="E806" s="1" t="s">
        <v>265</v>
      </c>
      <c r="F806" s="70" t="s">
        <v>509</v>
      </c>
      <c r="G806" s="30" t="s">
        <v>510</v>
      </c>
      <c r="H806" s="6">
        <f t="shared" si="68"/>
        <v>-11500</v>
      </c>
      <c r="I806" s="25">
        <f t="shared" si="67"/>
        <v>4.901960784313726</v>
      </c>
      <c r="K806" t="s">
        <v>27</v>
      </c>
      <c r="L806">
        <v>18</v>
      </c>
      <c r="M806" s="2">
        <v>510</v>
      </c>
    </row>
    <row r="807" spans="2:13" ht="12.75">
      <c r="B807" s="10">
        <v>2500</v>
      </c>
      <c r="C807" s="1" t="s">
        <v>27</v>
      </c>
      <c r="D807" s="1" t="s">
        <v>237</v>
      </c>
      <c r="E807" s="1" t="s">
        <v>329</v>
      </c>
      <c r="F807" s="416" t="s">
        <v>511</v>
      </c>
      <c r="G807" s="30" t="s">
        <v>510</v>
      </c>
      <c r="H807" s="6">
        <f t="shared" si="68"/>
        <v>-14000</v>
      </c>
      <c r="I807" s="25">
        <f t="shared" si="67"/>
        <v>4.901960784313726</v>
      </c>
      <c r="K807" t="s">
        <v>27</v>
      </c>
      <c r="L807">
        <v>18</v>
      </c>
      <c r="M807" s="2">
        <v>510</v>
      </c>
    </row>
    <row r="808" spans="1:13" s="99" customFormat="1" ht="12.75">
      <c r="A808" s="14"/>
      <c r="B808" s="337">
        <f>SUM(B802:B807)</f>
        <v>14000</v>
      </c>
      <c r="C808" s="14" t="s">
        <v>27</v>
      </c>
      <c r="D808" s="14"/>
      <c r="E808" s="14"/>
      <c r="F808" s="21"/>
      <c r="G808" s="21"/>
      <c r="H808" s="97">
        <v>0</v>
      </c>
      <c r="I808" s="98">
        <f t="shared" si="67"/>
        <v>27.45098039215686</v>
      </c>
      <c r="M808" s="2">
        <v>510</v>
      </c>
    </row>
    <row r="809" spans="2:13" ht="12.75">
      <c r="B809" s="10"/>
      <c r="H809" s="6">
        <f aca="true" t="shared" si="69" ref="H809:H814">H808-B809</f>
        <v>0</v>
      </c>
      <c r="I809" s="25">
        <f t="shared" si="67"/>
        <v>0</v>
      </c>
      <c r="M809" s="2">
        <v>510</v>
      </c>
    </row>
    <row r="810" spans="2:13" ht="12.75">
      <c r="B810" s="10"/>
      <c r="H810" s="6">
        <f t="shared" si="69"/>
        <v>0</v>
      </c>
      <c r="I810" s="25">
        <f t="shared" si="67"/>
        <v>0</v>
      </c>
      <c r="M810" s="2">
        <v>510</v>
      </c>
    </row>
    <row r="811" spans="2:13" ht="12.75">
      <c r="B811" s="10">
        <v>10000</v>
      </c>
      <c r="C811" s="80" t="s">
        <v>499</v>
      </c>
      <c r="D811" s="80" t="s">
        <v>11</v>
      </c>
      <c r="E811" s="80" t="s">
        <v>246</v>
      </c>
      <c r="F811" s="105" t="s">
        <v>512</v>
      </c>
      <c r="G811" s="105" t="s">
        <v>480</v>
      </c>
      <c r="H811" s="6">
        <f t="shared" si="69"/>
        <v>-10000</v>
      </c>
      <c r="I811" s="25">
        <f t="shared" si="67"/>
        <v>19.607843137254903</v>
      </c>
      <c r="K811" s="85" t="s">
        <v>265</v>
      </c>
      <c r="M811" s="2">
        <v>510</v>
      </c>
    </row>
    <row r="812" spans="2:13" ht="12.75">
      <c r="B812" s="10">
        <v>3000</v>
      </c>
      <c r="C812" s="36" t="s">
        <v>513</v>
      </c>
      <c r="D812" s="80" t="s">
        <v>11</v>
      </c>
      <c r="E812" s="80" t="s">
        <v>246</v>
      </c>
      <c r="F812" s="105" t="s">
        <v>514</v>
      </c>
      <c r="G812" s="105" t="s">
        <v>465</v>
      </c>
      <c r="H812" s="6">
        <f t="shared" si="69"/>
        <v>-13000</v>
      </c>
      <c r="I812" s="25">
        <f t="shared" si="67"/>
        <v>5.882352941176471</v>
      </c>
      <c r="K812" s="85" t="s">
        <v>265</v>
      </c>
      <c r="M812" s="2">
        <v>510</v>
      </c>
    </row>
    <row r="813" spans="2:13" ht="12.75">
      <c r="B813" s="10">
        <v>3000</v>
      </c>
      <c r="C813" s="36" t="s">
        <v>515</v>
      </c>
      <c r="D813" s="80" t="s">
        <v>11</v>
      </c>
      <c r="E813" s="80" t="s">
        <v>246</v>
      </c>
      <c r="F813" s="105" t="s">
        <v>514</v>
      </c>
      <c r="G813" s="105" t="s">
        <v>465</v>
      </c>
      <c r="H813" s="6">
        <f t="shared" si="69"/>
        <v>-16000</v>
      </c>
      <c r="I813" s="25">
        <f t="shared" si="67"/>
        <v>5.882352941176471</v>
      </c>
      <c r="K813" s="85" t="s">
        <v>265</v>
      </c>
      <c r="M813" s="2">
        <v>510</v>
      </c>
    </row>
    <row r="814" spans="1:13" ht="12.75">
      <c r="A814" s="15"/>
      <c r="B814" s="10">
        <v>25000</v>
      </c>
      <c r="C814" s="80" t="s">
        <v>501</v>
      </c>
      <c r="D814" s="80" t="s">
        <v>11</v>
      </c>
      <c r="E814" s="80" t="s">
        <v>246</v>
      </c>
      <c r="F814" s="412" t="s">
        <v>516</v>
      </c>
      <c r="G814" s="105" t="s">
        <v>465</v>
      </c>
      <c r="H814" s="6">
        <f t="shared" si="69"/>
        <v>-41000</v>
      </c>
      <c r="I814" s="25">
        <f t="shared" si="67"/>
        <v>49.01960784313726</v>
      </c>
      <c r="K814" s="85" t="s">
        <v>265</v>
      </c>
      <c r="M814" s="2">
        <v>510</v>
      </c>
    </row>
    <row r="815" spans="1:13" s="104" customFormat="1" ht="12.75">
      <c r="A815" s="100"/>
      <c r="B815" s="341">
        <f>SUM(B811:B814)</f>
        <v>41000</v>
      </c>
      <c r="C815" s="106" t="s">
        <v>130</v>
      </c>
      <c r="D815" s="100"/>
      <c r="E815" s="100"/>
      <c r="F815" s="102"/>
      <c r="G815" s="102"/>
      <c r="H815" s="398">
        <v>0</v>
      </c>
      <c r="I815" s="103">
        <f t="shared" si="67"/>
        <v>80.3921568627451</v>
      </c>
      <c r="K815" s="122"/>
      <c r="L815" s="413"/>
      <c r="M815" s="2">
        <v>510</v>
      </c>
    </row>
    <row r="816" spans="2:13" ht="12.75">
      <c r="B816" s="10"/>
      <c r="H816" s="6">
        <f>H815-B816</f>
        <v>0</v>
      </c>
      <c r="I816" s="25">
        <f t="shared" si="67"/>
        <v>0</v>
      </c>
      <c r="M816" s="2">
        <v>510</v>
      </c>
    </row>
    <row r="817" spans="2:13" ht="12.75">
      <c r="B817" s="10"/>
      <c r="H817" s="6">
        <f>H816-B817</f>
        <v>0</v>
      </c>
      <c r="I817" s="25">
        <f t="shared" si="67"/>
        <v>0</v>
      </c>
      <c r="M817" s="2">
        <v>510</v>
      </c>
    </row>
    <row r="818" spans="2:13" ht="12.75">
      <c r="B818" s="10">
        <v>1000</v>
      </c>
      <c r="C818" s="80" t="s">
        <v>28</v>
      </c>
      <c r="D818" s="80" t="s">
        <v>11</v>
      </c>
      <c r="E818" s="80" t="s">
        <v>29</v>
      </c>
      <c r="F818" s="105" t="s">
        <v>514</v>
      </c>
      <c r="G818" s="105" t="s">
        <v>480</v>
      </c>
      <c r="H818" s="6">
        <f>H817-B818</f>
        <v>-1000</v>
      </c>
      <c r="I818" s="25">
        <f t="shared" si="67"/>
        <v>1.9607843137254901</v>
      </c>
      <c r="K818" s="85" t="s">
        <v>265</v>
      </c>
      <c r="M818" s="2">
        <v>510</v>
      </c>
    </row>
    <row r="819" spans="2:13" ht="12.75">
      <c r="B819" s="10">
        <v>1600</v>
      </c>
      <c r="C819" s="80" t="s">
        <v>28</v>
      </c>
      <c r="D819" s="80" t="s">
        <v>11</v>
      </c>
      <c r="E819" s="80" t="s">
        <v>29</v>
      </c>
      <c r="F819" s="105" t="s">
        <v>514</v>
      </c>
      <c r="G819" s="105" t="s">
        <v>465</v>
      </c>
      <c r="H819" s="6">
        <f>H818-B819</f>
        <v>-2600</v>
      </c>
      <c r="I819" s="25">
        <f t="shared" si="67"/>
        <v>3.1372549019607843</v>
      </c>
      <c r="K819" s="85" t="s">
        <v>265</v>
      </c>
      <c r="M819" s="2">
        <v>510</v>
      </c>
    </row>
    <row r="820" spans="2:13" ht="12.75">
      <c r="B820" s="10">
        <v>500</v>
      </c>
      <c r="C820" s="80" t="s">
        <v>28</v>
      </c>
      <c r="D820" s="80" t="s">
        <v>11</v>
      </c>
      <c r="E820" s="80" t="s">
        <v>29</v>
      </c>
      <c r="F820" s="105" t="s">
        <v>514</v>
      </c>
      <c r="G820" s="105" t="s">
        <v>467</v>
      </c>
      <c r="H820" s="6">
        <f>H819-B820</f>
        <v>-3100</v>
      </c>
      <c r="I820" s="25">
        <f aca="true" t="shared" si="70" ref="I820:I851">+B820/M820</f>
        <v>0.9803921568627451</v>
      </c>
      <c r="K820" s="85" t="s">
        <v>265</v>
      </c>
      <c r="M820" s="2">
        <v>510</v>
      </c>
    </row>
    <row r="821" spans="1:13" s="104" customFormat="1" ht="12.75">
      <c r="A821" s="100"/>
      <c r="B821" s="341">
        <f>SUM(B818:B820)</f>
        <v>3100</v>
      </c>
      <c r="C821" s="100"/>
      <c r="D821" s="100"/>
      <c r="E821" s="106" t="s">
        <v>29</v>
      </c>
      <c r="F821" s="102"/>
      <c r="G821" s="102"/>
      <c r="H821" s="398">
        <v>0</v>
      </c>
      <c r="I821" s="103">
        <f t="shared" si="70"/>
        <v>6.078431372549019</v>
      </c>
      <c r="M821" s="2">
        <v>510</v>
      </c>
    </row>
    <row r="822" spans="2:13" ht="12.75">
      <c r="B822" s="10"/>
      <c r="H822" s="6">
        <f>H821-B822</f>
        <v>0</v>
      </c>
      <c r="I822" s="25">
        <f t="shared" si="70"/>
        <v>0</v>
      </c>
      <c r="M822" s="2">
        <v>510</v>
      </c>
    </row>
    <row r="823" spans="2:13" ht="12.75">
      <c r="B823" s="10"/>
      <c r="H823" s="6">
        <f>H822-B823</f>
        <v>0</v>
      </c>
      <c r="I823" s="25">
        <f t="shared" si="70"/>
        <v>0</v>
      </c>
      <c r="M823" s="2">
        <v>510</v>
      </c>
    </row>
    <row r="824" spans="1:13" ht="12.75">
      <c r="A824" s="15"/>
      <c r="B824" s="10">
        <v>5000</v>
      </c>
      <c r="C824" s="80" t="s">
        <v>30</v>
      </c>
      <c r="D824" s="80" t="s">
        <v>11</v>
      </c>
      <c r="E824" s="80" t="s">
        <v>246</v>
      </c>
      <c r="F824" s="105" t="s">
        <v>517</v>
      </c>
      <c r="G824" s="105" t="s">
        <v>480</v>
      </c>
      <c r="H824" s="6">
        <f>H823-B824</f>
        <v>-5000</v>
      </c>
      <c r="I824" s="25">
        <f t="shared" si="70"/>
        <v>9.803921568627452</v>
      </c>
      <c r="K824" s="85" t="s">
        <v>265</v>
      </c>
      <c r="M824" s="2">
        <v>510</v>
      </c>
    </row>
    <row r="825" spans="1:13" s="104" customFormat="1" ht="12.75">
      <c r="A825" s="100"/>
      <c r="B825" s="341">
        <f>SUM(B824:B824)</f>
        <v>5000</v>
      </c>
      <c r="C825" s="106" t="s">
        <v>30</v>
      </c>
      <c r="D825" s="100"/>
      <c r="E825" s="100"/>
      <c r="F825" s="102"/>
      <c r="G825" s="102"/>
      <c r="H825" s="398">
        <v>0</v>
      </c>
      <c r="I825" s="103">
        <f t="shared" si="70"/>
        <v>9.803921568627452</v>
      </c>
      <c r="M825" s="2">
        <v>510</v>
      </c>
    </row>
    <row r="826" spans="2:13" ht="12.75">
      <c r="B826" s="338"/>
      <c r="H826" s="6">
        <f>H825-B826</f>
        <v>0</v>
      </c>
      <c r="I826" s="25">
        <f t="shared" si="70"/>
        <v>0</v>
      </c>
      <c r="M826" s="2">
        <v>510</v>
      </c>
    </row>
    <row r="827" spans="2:13" ht="12.75">
      <c r="B827" s="338"/>
      <c r="H827" s="6">
        <f>H826-B827</f>
        <v>0</v>
      </c>
      <c r="I827" s="25">
        <f t="shared" si="70"/>
        <v>0</v>
      </c>
      <c r="M827" s="2">
        <v>510</v>
      </c>
    </row>
    <row r="828" spans="2:13" ht="12.75">
      <c r="B828" s="10">
        <v>2000</v>
      </c>
      <c r="C828" s="80" t="s">
        <v>31</v>
      </c>
      <c r="D828" s="80" t="s">
        <v>11</v>
      </c>
      <c r="E828" s="80" t="s">
        <v>246</v>
      </c>
      <c r="F828" s="105" t="s">
        <v>514</v>
      </c>
      <c r="G828" s="105" t="s">
        <v>480</v>
      </c>
      <c r="H828" s="6">
        <f>H827-B828</f>
        <v>-2000</v>
      </c>
      <c r="I828" s="25">
        <f t="shared" si="70"/>
        <v>3.9215686274509802</v>
      </c>
      <c r="K828" s="85" t="s">
        <v>265</v>
      </c>
      <c r="M828" s="2">
        <v>510</v>
      </c>
    </row>
    <row r="829" spans="2:13" ht="12.75">
      <c r="B829" s="10">
        <v>2000</v>
      </c>
      <c r="C829" s="80" t="s">
        <v>31</v>
      </c>
      <c r="D829" s="80" t="s">
        <v>11</v>
      </c>
      <c r="E829" s="80" t="s">
        <v>246</v>
      </c>
      <c r="F829" s="105" t="s">
        <v>514</v>
      </c>
      <c r="G829" s="105" t="s">
        <v>465</v>
      </c>
      <c r="H829" s="6">
        <f>H828-B829</f>
        <v>-4000</v>
      </c>
      <c r="I829" s="25">
        <f t="shared" si="70"/>
        <v>3.9215686274509802</v>
      </c>
      <c r="K829" s="85" t="s">
        <v>265</v>
      </c>
      <c r="M829" s="2">
        <v>510</v>
      </c>
    </row>
    <row r="830" spans="1:13" s="104" customFormat="1" ht="12.75">
      <c r="A830" s="100"/>
      <c r="B830" s="341">
        <f>SUM(B828:B829)</f>
        <v>4000</v>
      </c>
      <c r="C830" s="106" t="s">
        <v>31</v>
      </c>
      <c r="D830" s="100"/>
      <c r="E830" s="100"/>
      <c r="F830" s="102"/>
      <c r="G830" s="102"/>
      <c r="H830" s="398">
        <v>0</v>
      </c>
      <c r="I830" s="103">
        <f t="shared" si="70"/>
        <v>7.8431372549019605</v>
      </c>
      <c r="M830" s="2">
        <v>510</v>
      </c>
    </row>
    <row r="831" spans="2:13" ht="12.75">
      <c r="B831" s="10"/>
      <c r="H831" s="6">
        <f>H830-B831</f>
        <v>0</v>
      </c>
      <c r="I831" s="25">
        <f t="shared" si="70"/>
        <v>0</v>
      </c>
      <c r="M831" s="2">
        <v>510</v>
      </c>
    </row>
    <row r="832" spans="2:13" ht="12.75">
      <c r="B832" s="10"/>
      <c r="H832" s="6">
        <f>H831-B832</f>
        <v>0</v>
      </c>
      <c r="I832" s="25">
        <f t="shared" si="70"/>
        <v>0</v>
      </c>
      <c r="M832" s="2">
        <v>510</v>
      </c>
    </row>
    <row r="833" spans="2:13" ht="12.75">
      <c r="B833" s="10">
        <v>500</v>
      </c>
      <c r="C833" s="80" t="s">
        <v>252</v>
      </c>
      <c r="D833" s="80" t="s">
        <v>11</v>
      </c>
      <c r="E833" s="80" t="s">
        <v>32</v>
      </c>
      <c r="F833" s="105" t="s">
        <v>514</v>
      </c>
      <c r="G833" s="105" t="s">
        <v>480</v>
      </c>
      <c r="H833" s="6">
        <f>H832-B833</f>
        <v>-500</v>
      </c>
      <c r="I833" s="25">
        <f t="shared" si="70"/>
        <v>0.9803921568627451</v>
      </c>
      <c r="K833" s="85" t="s">
        <v>265</v>
      </c>
      <c r="M833" s="2">
        <v>510</v>
      </c>
    </row>
    <row r="834" spans="2:13" ht="12.75">
      <c r="B834" s="10">
        <v>500</v>
      </c>
      <c r="C834" s="80" t="s">
        <v>252</v>
      </c>
      <c r="D834" s="80" t="s">
        <v>11</v>
      </c>
      <c r="E834" s="80" t="s">
        <v>32</v>
      </c>
      <c r="F834" s="105" t="s">
        <v>514</v>
      </c>
      <c r="G834" s="105" t="s">
        <v>465</v>
      </c>
      <c r="H834" s="6">
        <f>H833-B834</f>
        <v>-1000</v>
      </c>
      <c r="I834" s="25">
        <f t="shared" si="70"/>
        <v>0.9803921568627451</v>
      </c>
      <c r="K834" s="85" t="s">
        <v>265</v>
      </c>
      <c r="M834" s="2">
        <v>510</v>
      </c>
    </row>
    <row r="835" spans="1:13" s="104" customFormat="1" ht="12.75">
      <c r="A835" s="100"/>
      <c r="B835" s="341">
        <f>SUM(B833:B834)</f>
        <v>1000</v>
      </c>
      <c r="C835" s="100"/>
      <c r="D835" s="100"/>
      <c r="E835" s="106" t="s">
        <v>32</v>
      </c>
      <c r="F835" s="102"/>
      <c r="G835" s="102"/>
      <c r="H835" s="398">
        <v>0</v>
      </c>
      <c r="I835" s="103">
        <f t="shared" si="70"/>
        <v>1.9607843137254901</v>
      </c>
      <c r="M835" s="2">
        <v>510</v>
      </c>
    </row>
    <row r="836" spans="2:13" ht="12.75">
      <c r="B836" s="10"/>
      <c r="H836" s="6">
        <f>H835-B836</f>
        <v>0</v>
      </c>
      <c r="I836" s="25">
        <f t="shared" si="70"/>
        <v>0</v>
      </c>
      <c r="M836" s="2">
        <v>510</v>
      </c>
    </row>
    <row r="837" spans="2:13" ht="12.75">
      <c r="B837" s="10"/>
      <c r="H837" s="6">
        <f>H836-B837</f>
        <v>0</v>
      </c>
      <c r="I837" s="25">
        <f t="shared" si="70"/>
        <v>0</v>
      </c>
      <c r="M837" s="2">
        <v>510</v>
      </c>
    </row>
    <row r="838" spans="2:13" ht="12.75">
      <c r="B838" s="10"/>
      <c r="H838" s="6">
        <f>H837-B838</f>
        <v>0</v>
      </c>
      <c r="I838" s="25">
        <f t="shared" si="70"/>
        <v>0</v>
      </c>
      <c r="M838" s="2">
        <v>510</v>
      </c>
    </row>
    <row r="839" spans="2:13" ht="12.75">
      <c r="B839" s="10"/>
      <c r="H839" s="6">
        <f>H838-B839</f>
        <v>0</v>
      </c>
      <c r="I839" s="25">
        <f t="shared" si="70"/>
        <v>0</v>
      </c>
      <c r="M839" s="2">
        <v>510</v>
      </c>
    </row>
    <row r="840" spans="1:13" s="111" customFormat="1" ht="12.75">
      <c r="A840" s="87"/>
      <c r="B840" s="335">
        <f>+B844+B849+B854+B858+B865</f>
        <v>52800</v>
      </c>
      <c r="C840" s="87" t="s">
        <v>88</v>
      </c>
      <c r="D840" s="87" t="s">
        <v>89</v>
      </c>
      <c r="E840" s="87" t="s">
        <v>83</v>
      </c>
      <c r="F840" s="89" t="s">
        <v>84</v>
      </c>
      <c r="G840" s="89" t="s">
        <v>85</v>
      </c>
      <c r="H840" s="97"/>
      <c r="I840" s="98">
        <f t="shared" si="70"/>
        <v>103.52941176470588</v>
      </c>
      <c r="J840" s="91"/>
      <c r="K840" s="91"/>
      <c r="L840" s="91"/>
      <c r="M840" s="2">
        <v>510</v>
      </c>
    </row>
    <row r="841" spans="2:13" ht="12.75">
      <c r="B841" s="10"/>
      <c r="H841" s="6">
        <f>H840-B841</f>
        <v>0</v>
      </c>
      <c r="I841" s="25">
        <f t="shared" si="70"/>
        <v>0</v>
      </c>
      <c r="M841" s="2">
        <v>510</v>
      </c>
    </row>
    <row r="842" spans="2:13" ht="12.75">
      <c r="B842" s="10">
        <v>2500</v>
      </c>
      <c r="C842" s="1" t="s">
        <v>27</v>
      </c>
      <c r="D842" s="1" t="s">
        <v>237</v>
      </c>
      <c r="E842" s="1" t="s">
        <v>329</v>
      </c>
      <c r="F842" s="30" t="s">
        <v>518</v>
      </c>
      <c r="G842" s="30" t="s">
        <v>465</v>
      </c>
      <c r="H842" s="6">
        <f>H841-B842</f>
        <v>-2500</v>
      </c>
      <c r="I842" s="25">
        <f t="shared" si="70"/>
        <v>4.901960784313726</v>
      </c>
      <c r="K842" t="s">
        <v>27</v>
      </c>
      <c r="L842">
        <v>19</v>
      </c>
      <c r="M842" s="2">
        <v>510</v>
      </c>
    </row>
    <row r="843" spans="2:13" ht="12.75">
      <c r="B843" s="10">
        <v>2500</v>
      </c>
      <c r="C843" s="1" t="s">
        <v>27</v>
      </c>
      <c r="D843" s="1" t="s">
        <v>237</v>
      </c>
      <c r="E843" s="1" t="s">
        <v>329</v>
      </c>
      <c r="F843" s="30" t="s">
        <v>519</v>
      </c>
      <c r="G843" s="30" t="s">
        <v>467</v>
      </c>
      <c r="H843" s="6">
        <f>H842-B843</f>
        <v>-5000</v>
      </c>
      <c r="I843" s="25">
        <f t="shared" si="70"/>
        <v>4.901960784313726</v>
      </c>
      <c r="K843" t="s">
        <v>27</v>
      </c>
      <c r="L843">
        <v>19</v>
      </c>
      <c r="M843" s="2">
        <v>510</v>
      </c>
    </row>
    <row r="844" spans="1:13" s="99" customFormat="1" ht="12.75">
      <c r="A844" s="14"/>
      <c r="B844" s="337">
        <f>SUM(B842:B843)</f>
        <v>5000</v>
      </c>
      <c r="C844" s="14" t="s">
        <v>27</v>
      </c>
      <c r="D844" s="14"/>
      <c r="E844" s="14"/>
      <c r="F844" s="21"/>
      <c r="G844" s="21"/>
      <c r="H844" s="97">
        <v>0</v>
      </c>
      <c r="I844" s="98">
        <f t="shared" si="70"/>
        <v>9.803921568627452</v>
      </c>
      <c r="M844" s="2">
        <v>510</v>
      </c>
    </row>
    <row r="845" spans="2:13" ht="12.75">
      <c r="B845" s="10"/>
      <c r="H845" s="6">
        <f>H844-B845</f>
        <v>0</v>
      </c>
      <c r="I845" s="25">
        <f t="shared" si="70"/>
        <v>0</v>
      </c>
      <c r="M845" s="2">
        <v>510</v>
      </c>
    </row>
    <row r="846" spans="2:13" ht="12.75">
      <c r="B846" s="10"/>
      <c r="H846" s="6">
        <f>H845-B846</f>
        <v>0</v>
      </c>
      <c r="I846" s="25">
        <f t="shared" si="70"/>
        <v>0</v>
      </c>
      <c r="M846" s="2">
        <v>510</v>
      </c>
    </row>
    <row r="847" spans="2:13" ht="12.75">
      <c r="B847" s="10">
        <v>10000</v>
      </c>
      <c r="C847" s="1" t="s">
        <v>499</v>
      </c>
      <c r="D847" s="15" t="s">
        <v>11</v>
      </c>
      <c r="E847" s="1" t="s">
        <v>246</v>
      </c>
      <c r="F847" s="403" t="s">
        <v>520</v>
      </c>
      <c r="G847" s="403" t="s">
        <v>480</v>
      </c>
      <c r="H847" s="6">
        <f>H846-B847</f>
        <v>-10000</v>
      </c>
      <c r="I847" s="405">
        <f t="shared" si="70"/>
        <v>19.607843137254903</v>
      </c>
      <c r="K847" t="s">
        <v>329</v>
      </c>
      <c r="M847" s="2">
        <v>510</v>
      </c>
    </row>
    <row r="848" spans="1:13" ht="12.75">
      <c r="A848" s="15"/>
      <c r="B848" s="10">
        <v>25000</v>
      </c>
      <c r="C848" s="15" t="s">
        <v>501</v>
      </c>
      <c r="D848" s="15" t="s">
        <v>11</v>
      </c>
      <c r="E848" s="1" t="s">
        <v>246</v>
      </c>
      <c r="F848" s="403" t="s">
        <v>521</v>
      </c>
      <c r="G848" s="30" t="s">
        <v>465</v>
      </c>
      <c r="H848" s="6">
        <f>H847-B848</f>
        <v>-35000</v>
      </c>
      <c r="I848" s="405">
        <f t="shared" si="70"/>
        <v>49.01960784313726</v>
      </c>
      <c r="K848" t="s">
        <v>329</v>
      </c>
      <c r="M848" s="2">
        <v>510</v>
      </c>
    </row>
    <row r="849" spans="1:13" s="99" customFormat="1" ht="12.75">
      <c r="A849" s="14"/>
      <c r="B849" s="337">
        <f>SUM(B847:B848)</f>
        <v>35000</v>
      </c>
      <c r="C849" s="14" t="s">
        <v>130</v>
      </c>
      <c r="D849" s="14"/>
      <c r="E849" s="14"/>
      <c r="F849" s="21"/>
      <c r="G849" s="21"/>
      <c r="H849" s="97">
        <v>0</v>
      </c>
      <c r="I849" s="406">
        <f t="shared" si="70"/>
        <v>68.62745098039215</v>
      </c>
      <c r="M849" s="2">
        <v>510</v>
      </c>
    </row>
    <row r="850" spans="2:13" ht="12.75">
      <c r="B850" s="10"/>
      <c r="D850" s="15"/>
      <c r="H850" s="6">
        <f>H849-B850</f>
        <v>0</v>
      </c>
      <c r="I850" s="405">
        <f t="shared" si="70"/>
        <v>0</v>
      </c>
      <c r="M850" s="2">
        <v>510</v>
      </c>
    </row>
    <row r="851" spans="2:13" ht="12.75">
      <c r="B851" s="10"/>
      <c r="D851" s="15"/>
      <c r="H851" s="6">
        <f>H850-B851</f>
        <v>0</v>
      </c>
      <c r="I851" s="405">
        <f t="shared" si="70"/>
        <v>0</v>
      </c>
      <c r="M851" s="2">
        <v>510</v>
      </c>
    </row>
    <row r="852" spans="1:13" ht="12.75">
      <c r="A852" s="80"/>
      <c r="B852" s="10">
        <v>1400</v>
      </c>
      <c r="C852" s="80" t="s">
        <v>28</v>
      </c>
      <c r="D852" s="15" t="s">
        <v>11</v>
      </c>
      <c r="E852" s="80" t="s">
        <v>29</v>
      </c>
      <c r="F852" s="403" t="s">
        <v>522</v>
      </c>
      <c r="G852" s="403" t="s">
        <v>480</v>
      </c>
      <c r="H852" s="6">
        <f>H851-B852</f>
        <v>-1400</v>
      </c>
      <c r="I852" s="405">
        <f aca="true" t="shared" si="71" ref="I852:I883">+B852/M852</f>
        <v>2.7450980392156863</v>
      </c>
      <c r="J852" s="85"/>
      <c r="K852" s="85" t="s">
        <v>329</v>
      </c>
      <c r="L852" s="85"/>
      <c r="M852" s="2">
        <v>510</v>
      </c>
    </row>
    <row r="853" spans="1:13" s="42" customFormat="1" ht="12.75">
      <c r="A853" s="36"/>
      <c r="B853" s="206">
        <v>1400</v>
      </c>
      <c r="C853" s="36" t="s">
        <v>28</v>
      </c>
      <c r="D853" s="15" t="s">
        <v>11</v>
      </c>
      <c r="E853" s="36" t="s">
        <v>29</v>
      </c>
      <c r="F853" s="403" t="s">
        <v>522</v>
      </c>
      <c r="G853" s="30" t="s">
        <v>465</v>
      </c>
      <c r="H853" s="6">
        <f>H852-B853</f>
        <v>-2800</v>
      </c>
      <c r="I853" s="405">
        <f t="shared" si="71"/>
        <v>2.7450980392156863</v>
      </c>
      <c r="J853" s="110"/>
      <c r="K853" s="110" t="s">
        <v>329</v>
      </c>
      <c r="L853" s="110"/>
      <c r="M853" s="2">
        <v>510</v>
      </c>
    </row>
    <row r="854" spans="1:13" s="99" customFormat="1" ht="12.75">
      <c r="A854" s="112"/>
      <c r="B854" s="337">
        <f>SUM(B852:B853)</f>
        <v>2800</v>
      </c>
      <c r="C854" s="112"/>
      <c r="D854" s="112"/>
      <c r="E854" s="112" t="s">
        <v>29</v>
      </c>
      <c r="F854" s="113"/>
      <c r="G854" s="113"/>
      <c r="H854" s="97">
        <v>0</v>
      </c>
      <c r="I854" s="406">
        <f t="shared" si="71"/>
        <v>5.490196078431373</v>
      </c>
      <c r="J854" s="114"/>
      <c r="K854" s="114"/>
      <c r="L854" s="114"/>
      <c r="M854" s="2">
        <v>510</v>
      </c>
    </row>
    <row r="855" spans="1:13" ht="12.75">
      <c r="A855" s="80"/>
      <c r="B855" s="10"/>
      <c r="C855" s="80"/>
      <c r="D855" s="36"/>
      <c r="E855" s="80"/>
      <c r="F855" s="105"/>
      <c r="G855" s="105"/>
      <c r="H855" s="6">
        <f>H854-B855</f>
        <v>0</v>
      </c>
      <c r="I855" s="405">
        <f t="shared" si="71"/>
        <v>0</v>
      </c>
      <c r="J855" s="85"/>
      <c r="K855" s="85"/>
      <c r="L855" s="85"/>
      <c r="M855" s="2">
        <v>510</v>
      </c>
    </row>
    <row r="856" spans="1:13" ht="12.75">
      <c r="A856" s="80"/>
      <c r="B856" s="10"/>
      <c r="C856" s="80"/>
      <c r="D856" s="36"/>
      <c r="E856" s="80"/>
      <c r="F856" s="105"/>
      <c r="G856" s="105"/>
      <c r="H856" s="6">
        <f>H855-B856</f>
        <v>0</v>
      </c>
      <c r="I856" s="405">
        <f t="shared" si="71"/>
        <v>0</v>
      </c>
      <c r="J856" s="85"/>
      <c r="K856" s="85"/>
      <c r="L856" s="85"/>
      <c r="M856" s="2">
        <v>510</v>
      </c>
    </row>
    <row r="857" spans="1:13" ht="12.75">
      <c r="A857" s="36"/>
      <c r="B857" s="10">
        <v>5000</v>
      </c>
      <c r="C857" s="80" t="s">
        <v>30</v>
      </c>
      <c r="D857" s="15" t="s">
        <v>11</v>
      </c>
      <c r="E857" s="80" t="s">
        <v>246</v>
      </c>
      <c r="F857" s="403" t="s">
        <v>523</v>
      </c>
      <c r="G857" s="403" t="s">
        <v>480</v>
      </c>
      <c r="H857" s="6">
        <f>H856-B857</f>
        <v>-5000</v>
      </c>
      <c r="I857" s="405">
        <f t="shared" si="71"/>
        <v>9.803921568627452</v>
      </c>
      <c r="J857" s="85"/>
      <c r="K857" s="85" t="s">
        <v>329</v>
      </c>
      <c r="L857" s="85"/>
      <c r="M857" s="2">
        <v>510</v>
      </c>
    </row>
    <row r="858" spans="1:13" s="99" customFormat="1" ht="12.75">
      <c r="A858" s="112"/>
      <c r="B858" s="337">
        <f>SUM(B857:B857)</f>
        <v>5000</v>
      </c>
      <c r="C858" s="112" t="s">
        <v>30</v>
      </c>
      <c r="D858" s="112"/>
      <c r="E858" s="112"/>
      <c r="F858" s="113"/>
      <c r="G858" s="113"/>
      <c r="H858" s="97">
        <v>0</v>
      </c>
      <c r="I858" s="406">
        <f t="shared" si="71"/>
        <v>9.803921568627452</v>
      </c>
      <c r="J858" s="114"/>
      <c r="K858" s="114"/>
      <c r="L858" s="114"/>
      <c r="M858" s="2">
        <v>510</v>
      </c>
    </row>
    <row r="859" spans="1:13" ht="12.75">
      <c r="A859" s="80"/>
      <c r="B859" s="10"/>
      <c r="C859" s="80"/>
      <c r="D859" s="36"/>
      <c r="E859" s="80"/>
      <c r="F859" s="105"/>
      <c r="G859" s="105"/>
      <c r="H859" s="6">
        <f aca="true" t="shared" si="72" ref="H859:H864">H858-B859</f>
        <v>0</v>
      </c>
      <c r="I859" s="405">
        <f t="shared" si="71"/>
        <v>0</v>
      </c>
      <c r="J859" s="85"/>
      <c r="K859" s="85"/>
      <c r="L859" s="85"/>
      <c r="M859" s="2">
        <v>510</v>
      </c>
    </row>
    <row r="860" spans="1:13" ht="12.75">
      <c r="A860" s="80"/>
      <c r="B860" s="10"/>
      <c r="C860" s="80"/>
      <c r="D860" s="36"/>
      <c r="E860" s="80"/>
      <c r="F860" s="105"/>
      <c r="G860" s="105"/>
      <c r="H860" s="6">
        <f t="shared" si="72"/>
        <v>0</v>
      </c>
      <c r="I860" s="405">
        <f t="shared" si="71"/>
        <v>0</v>
      </c>
      <c r="J860" s="85"/>
      <c r="K860" s="85"/>
      <c r="L860" s="85"/>
      <c r="M860" s="2">
        <v>510</v>
      </c>
    </row>
    <row r="861" spans="1:13" ht="12.75">
      <c r="A861" s="80"/>
      <c r="B861" s="10">
        <v>2000</v>
      </c>
      <c r="C861" s="80" t="s">
        <v>31</v>
      </c>
      <c r="D861" s="15" t="s">
        <v>11</v>
      </c>
      <c r="E861" s="80" t="s">
        <v>246</v>
      </c>
      <c r="F861" s="403" t="s">
        <v>522</v>
      </c>
      <c r="G861" s="403" t="s">
        <v>480</v>
      </c>
      <c r="H861" s="6">
        <f t="shared" si="72"/>
        <v>-2000</v>
      </c>
      <c r="I861" s="405">
        <f t="shared" si="71"/>
        <v>3.9215686274509802</v>
      </c>
      <c r="J861" s="85"/>
      <c r="K861" s="85" t="s">
        <v>329</v>
      </c>
      <c r="L861" s="85"/>
      <c r="M861" s="2">
        <v>510</v>
      </c>
    </row>
    <row r="862" spans="1:13" ht="12.75">
      <c r="A862" s="80"/>
      <c r="B862" s="10">
        <v>500</v>
      </c>
      <c r="C862" s="80" t="s">
        <v>31</v>
      </c>
      <c r="D862" s="15" t="s">
        <v>11</v>
      </c>
      <c r="E862" s="80" t="s">
        <v>246</v>
      </c>
      <c r="F862" s="403" t="s">
        <v>522</v>
      </c>
      <c r="G862" s="30" t="s">
        <v>480</v>
      </c>
      <c r="H862" s="6">
        <f t="shared" si="72"/>
        <v>-2500</v>
      </c>
      <c r="I862" s="405">
        <f t="shared" si="71"/>
        <v>0.9803921568627451</v>
      </c>
      <c r="J862" s="85"/>
      <c r="K862" s="85" t="s">
        <v>329</v>
      </c>
      <c r="L862" s="85"/>
      <c r="M862" s="2">
        <v>510</v>
      </c>
    </row>
    <row r="863" spans="1:13" ht="12.75">
      <c r="A863" s="80"/>
      <c r="B863" s="10">
        <v>2000</v>
      </c>
      <c r="C863" s="80" t="s">
        <v>31</v>
      </c>
      <c r="D863" s="15" t="s">
        <v>11</v>
      </c>
      <c r="E863" s="80" t="s">
        <v>246</v>
      </c>
      <c r="F863" s="403" t="s">
        <v>522</v>
      </c>
      <c r="G863" s="30" t="s">
        <v>465</v>
      </c>
      <c r="H863" s="6">
        <f t="shared" si="72"/>
        <v>-4500</v>
      </c>
      <c r="I863" s="405">
        <f t="shared" si="71"/>
        <v>3.9215686274509802</v>
      </c>
      <c r="J863" s="85"/>
      <c r="K863" s="85" t="s">
        <v>329</v>
      </c>
      <c r="L863" s="85"/>
      <c r="M863" s="2">
        <v>510</v>
      </c>
    </row>
    <row r="864" spans="1:13" ht="12.75">
      <c r="A864" s="80"/>
      <c r="B864" s="10">
        <v>500</v>
      </c>
      <c r="C864" s="80" t="s">
        <v>31</v>
      </c>
      <c r="D864" s="15" t="s">
        <v>11</v>
      </c>
      <c r="E864" s="80" t="s">
        <v>246</v>
      </c>
      <c r="F864" s="403" t="s">
        <v>522</v>
      </c>
      <c r="G864" s="30" t="s">
        <v>465</v>
      </c>
      <c r="H864" s="6">
        <f t="shared" si="72"/>
        <v>-5000</v>
      </c>
      <c r="I864" s="405">
        <f t="shared" si="71"/>
        <v>0.9803921568627451</v>
      </c>
      <c r="J864" s="85"/>
      <c r="K864" s="85" t="s">
        <v>329</v>
      </c>
      <c r="L864" s="85"/>
      <c r="M864" s="2">
        <v>510</v>
      </c>
    </row>
    <row r="865" spans="1:13" s="99" customFormat="1" ht="12.75">
      <c r="A865" s="112"/>
      <c r="B865" s="337">
        <f>SUM(B861:B864)</f>
        <v>5000</v>
      </c>
      <c r="C865" s="112" t="s">
        <v>31</v>
      </c>
      <c r="D865" s="112"/>
      <c r="E865" s="112"/>
      <c r="F865" s="113"/>
      <c r="G865" s="113"/>
      <c r="H865" s="97">
        <v>0</v>
      </c>
      <c r="I865" s="406">
        <f t="shared" si="71"/>
        <v>9.803921568627452</v>
      </c>
      <c r="J865" s="114"/>
      <c r="K865" s="114"/>
      <c r="L865" s="114"/>
      <c r="M865" s="2">
        <v>510</v>
      </c>
    </row>
    <row r="866" spans="2:13" ht="12.75">
      <c r="B866" s="10"/>
      <c r="H866" s="6">
        <f>H865-B866</f>
        <v>0</v>
      </c>
      <c r="I866" s="407">
        <f t="shared" si="71"/>
        <v>0</v>
      </c>
      <c r="M866" s="2">
        <v>510</v>
      </c>
    </row>
    <row r="867" spans="2:13" ht="12.75">
      <c r="B867" s="10"/>
      <c r="H867" s="6">
        <f>H866-B867</f>
        <v>0</v>
      </c>
      <c r="I867" s="25">
        <f t="shared" si="71"/>
        <v>0</v>
      </c>
      <c r="M867" s="2">
        <v>510</v>
      </c>
    </row>
    <row r="868" spans="2:13" ht="12.75">
      <c r="B868" s="10"/>
      <c r="H868" s="6">
        <f>H867-B868</f>
        <v>0</v>
      </c>
      <c r="I868" s="25">
        <f t="shared" si="71"/>
        <v>0</v>
      </c>
      <c r="M868" s="2">
        <v>510</v>
      </c>
    </row>
    <row r="869" spans="2:13" ht="12.75">
      <c r="B869" s="10"/>
      <c r="H869" s="6">
        <f>H868-B869</f>
        <v>0</v>
      </c>
      <c r="I869" s="25">
        <f t="shared" si="71"/>
        <v>0</v>
      </c>
      <c r="M869" s="2">
        <v>510</v>
      </c>
    </row>
    <row r="870" spans="1:13" s="91" customFormat="1" ht="12.75">
      <c r="A870" s="87"/>
      <c r="B870" s="335">
        <f>+B878+B887+B895+B900+B906+B912</f>
        <v>48400</v>
      </c>
      <c r="C870" s="87" t="s">
        <v>90</v>
      </c>
      <c r="D870" s="87" t="s">
        <v>91</v>
      </c>
      <c r="E870" s="87" t="s">
        <v>39</v>
      </c>
      <c r="F870" s="107" t="s">
        <v>40</v>
      </c>
      <c r="G870" s="107" t="s">
        <v>41</v>
      </c>
      <c r="H870" s="88"/>
      <c r="I870" s="108">
        <f t="shared" si="71"/>
        <v>94.90196078431373</v>
      </c>
      <c r="J870" s="117"/>
      <c r="M870" s="2">
        <v>510</v>
      </c>
    </row>
    <row r="871" spans="2:13" ht="12.75">
      <c r="B871" s="10"/>
      <c r="H871" s="6">
        <f aca="true" t="shared" si="73" ref="H871:H877">H870-B871</f>
        <v>0</v>
      </c>
      <c r="I871" s="25">
        <f t="shared" si="71"/>
        <v>0</v>
      </c>
      <c r="M871" s="2">
        <v>510</v>
      </c>
    </row>
    <row r="872" spans="2:13" ht="12.75">
      <c r="B872" s="10">
        <v>2000</v>
      </c>
      <c r="C872" s="1" t="s">
        <v>27</v>
      </c>
      <c r="D872" s="1" t="s">
        <v>11</v>
      </c>
      <c r="E872" s="1" t="s">
        <v>399</v>
      </c>
      <c r="F872" s="416" t="s">
        <v>524</v>
      </c>
      <c r="G872" s="30" t="s">
        <v>510</v>
      </c>
      <c r="H872" s="6">
        <f t="shared" si="73"/>
        <v>-2000</v>
      </c>
      <c r="I872" s="25">
        <f t="shared" si="71"/>
        <v>3.9215686274509802</v>
      </c>
      <c r="K872" t="s">
        <v>27</v>
      </c>
      <c r="L872">
        <v>20</v>
      </c>
      <c r="M872" s="2">
        <v>510</v>
      </c>
    </row>
    <row r="873" spans="2:13" ht="12.75">
      <c r="B873" s="10">
        <v>2500</v>
      </c>
      <c r="C873" s="1" t="s">
        <v>27</v>
      </c>
      <c r="D873" s="1" t="s">
        <v>11</v>
      </c>
      <c r="E873" s="1" t="s">
        <v>265</v>
      </c>
      <c r="F873" s="403" t="s">
        <v>525</v>
      </c>
      <c r="G873" s="30" t="s">
        <v>526</v>
      </c>
      <c r="H873" s="6">
        <f t="shared" si="73"/>
        <v>-4500</v>
      </c>
      <c r="I873" s="25">
        <f t="shared" si="71"/>
        <v>4.901960784313726</v>
      </c>
      <c r="K873" t="s">
        <v>27</v>
      </c>
      <c r="L873">
        <v>20</v>
      </c>
      <c r="M873" s="2">
        <v>510</v>
      </c>
    </row>
    <row r="874" spans="2:13" ht="12.75">
      <c r="B874" s="10">
        <v>2500</v>
      </c>
      <c r="C874" s="1" t="s">
        <v>27</v>
      </c>
      <c r="D874" s="1" t="s">
        <v>11</v>
      </c>
      <c r="E874" s="1" t="s">
        <v>329</v>
      </c>
      <c r="F874" s="403" t="s">
        <v>527</v>
      </c>
      <c r="G874" s="30" t="s">
        <v>526</v>
      </c>
      <c r="H874" s="6">
        <f t="shared" si="73"/>
        <v>-7000</v>
      </c>
      <c r="I874" s="25">
        <f t="shared" si="71"/>
        <v>4.901960784313726</v>
      </c>
      <c r="K874" t="s">
        <v>27</v>
      </c>
      <c r="L874">
        <v>20</v>
      </c>
      <c r="M874" s="2">
        <v>510</v>
      </c>
    </row>
    <row r="875" spans="2:13" ht="12.75">
      <c r="B875" s="10">
        <v>2500</v>
      </c>
      <c r="C875" s="1" t="s">
        <v>27</v>
      </c>
      <c r="D875" s="1" t="s">
        <v>11</v>
      </c>
      <c r="E875" s="1" t="s">
        <v>265</v>
      </c>
      <c r="F875" s="403" t="s">
        <v>528</v>
      </c>
      <c r="G875" s="30" t="s">
        <v>369</v>
      </c>
      <c r="H875" s="6">
        <f t="shared" si="73"/>
        <v>-9500</v>
      </c>
      <c r="I875" s="25">
        <f t="shared" si="71"/>
        <v>4.901960784313726</v>
      </c>
      <c r="K875" t="s">
        <v>27</v>
      </c>
      <c r="L875">
        <v>20</v>
      </c>
      <c r="M875" s="2">
        <v>510</v>
      </c>
    </row>
    <row r="876" spans="2:13" ht="12.75">
      <c r="B876" s="10">
        <v>2500</v>
      </c>
      <c r="C876" s="1" t="s">
        <v>27</v>
      </c>
      <c r="D876" s="1" t="s">
        <v>11</v>
      </c>
      <c r="E876" s="1" t="s">
        <v>265</v>
      </c>
      <c r="F876" s="403" t="s">
        <v>529</v>
      </c>
      <c r="G876" s="30" t="s">
        <v>352</v>
      </c>
      <c r="H876" s="6">
        <f t="shared" si="73"/>
        <v>-12000</v>
      </c>
      <c r="I876" s="25">
        <f t="shared" si="71"/>
        <v>4.901960784313726</v>
      </c>
      <c r="K876" t="s">
        <v>27</v>
      </c>
      <c r="L876">
        <v>20</v>
      </c>
      <c r="M876" s="2">
        <v>510</v>
      </c>
    </row>
    <row r="877" spans="2:13" ht="12.75">
      <c r="B877" s="10">
        <v>2500</v>
      </c>
      <c r="C877" s="1" t="s">
        <v>27</v>
      </c>
      <c r="D877" s="1" t="s">
        <v>11</v>
      </c>
      <c r="E877" s="1" t="s">
        <v>265</v>
      </c>
      <c r="F877" s="403" t="s">
        <v>530</v>
      </c>
      <c r="G877" s="30" t="s">
        <v>531</v>
      </c>
      <c r="H877" s="6">
        <f t="shared" si="73"/>
        <v>-14500</v>
      </c>
      <c r="I877" s="25">
        <f t="shared" si="71"/>
        <v>4.901960784313726</v>
      </c>
      <c r="K877" t="s">
        <v>27</v>
      </c>
      <c r="L877">
        <v>20</v>
      </c>
      <c r="M877" s="2">
        <v>510</v>
      </c>
    </row>
    <row r="878" spans="1:13" s="99" customFormat="1" ht="12.75">
      <c r="A878" s="14"/>
      <c r="B878" s="337">
        <f>SUM(B872:B877)</f>
        <v>14500</v>
      </c>
      <c r="C878" s="14" t="s">
        <v>27</v>
      </c>
      <c r="D878" s="14"/>
      <c r="E878" s="14"/>
      <c r="F878" s="21"/>
      <c r="G878" s="21"/>
      <c r="H878" s="97">
        <v>0</v>
      </c>
      <c r="I878" s="98">
        <f t="shared" si="71"/>
        <v>28.431372549019606</v>
      </c>
      <c r="M878" s="2">
        <v>510</v>
      </c>
    </row>
    <row r="879" spans="2:13" ht="12.75">
      <c r="B879" s="10"/>
      <c r="H879" s="6">
        <f aca="true" t="shared" si="74" ref="H879:H886">H878-B879</f>
        <v>0</v>
      </c>
      <c r="I879" s="25">
        <f t="shared" si="71"/>
        <v>0</v>
      </c>
      <c r="M879" s="2">
        <v>510</v>
      </c>
    </row>
    <row r="880" spans="2:13" ht="12.75">
      <c r="B880" s="10"/>
      <c r="H880" s="6">
        <f t="shared" si="74"/>
        <v>0</v>
      </c>
      <c r="I880" s="25">
        <f t="shared" si="71"/>
        <v>0</v>
      </c>
      <c r="M880" s="2">
        <v>510</v>
      </c>
    </row>
    <row r="881" spans="2:13" ht="12.75">
      <c r="B881" s="10">
        <v>3000</v>
      </c>
      <c r="C881" s="80" t="s">
        <v>269</v>
      </c>
      <c r="D881" s="80" t="s">
        <v>11</v>
      </c>
      <c r="E881" s="80" t="s">
        <v>246</v>
      </c>
      <c r="F881" s="105" t="s">
        <v>532</v>
      </c>
      <c r="G881" s="105" t="s">
        <v>526</v>
      </c>
      <c r="H881" s="6">
        <f t="shared" si="74"/>
        <v>-3000</v>
      </c>
      <c r="I881" s="25">
        <f t="shared" si="71"/>
        <v>5.882352941176471</v>
      </c>
      <c r="K881" s="85" t="s">
        <v>265</v>
      </c>
      <c r="M881" s="2">
        <v>510</v>
      </c>
    </row>
    <row r="882" spans="2:13" ht="12.75">
      <c r="B882" s="10">
        <v>2000</v>
      </c>
      <c r="C882" s="36" t="s">
        <v>271</v>
      </c>
      <c r="D882" s="80" t="s">
        <v>11</v>
      </c>
      <c r="E882" s="80" t="s">
        <v>246</v>
      </c>
      <c r="F882" s="105" t="s">
        <v>533</v>
      </c>
      <c r="G882" s="105" t="s">
        <v>526</v>
      </c>
      <c r="H882" s="6">
        <f t="shared" si="74"/>
        <v>-5000</v>
      </c>
      <c r="I882" s="25">
        <f t="shared" si="71"/>
        <v>3.9215686274509802</v>
      </c>
      <c r="K882" s="85" t="s">
        <v>265</v>
      </c>
      <c r="M882" s="2">
        <v>510</v>
      </c>
    </row>
    <row r="883" spans="2:13" ht="12.75">
      <c r="B883" s="10">
        <v>2000</v>
      </c>
      <c r="C883" s="36" t="s">
        <v>273</v>
      </c>
      <c r="D883" s="80" t="s">
        <v>11</v>
      </c>
      <c r="E883" s="80" t="s">
        <v>246</v>
      </c>
      <c r="F883" s="105" t="s">
        <v>533</v>
      </c>
      <c r="G883" s="105" t="s">
        <v>526</v>
      </c>
      <c r="H883" s="6">
        <f t="shared" si="74"/>
        <v>-7000</v>
      </c>
      <c r="I883" s="25">
        <f t="shared" si="71"/>
        <v>3.9215686274509802</v>
      </c>
      <c r="K883" s="85" t="s">
        <v>265</v>
      </c>
      <c r="M883" s="2">
        <v>510</v>
      </c>
    </row>
    <row r="884" spans="2:13" ht="12.75">
      <c r="B884" s="10">
        <v>1500</v>
      </c>
      <c r="C884" s="36" t="s">
        <v>274</v>
      </c>
      <c r="D884" s="80" t="s">
        <v>11</v>
      </c>
      <c r="E884" s="80" t="s">
        <v>246</v>
      </c>
      <c r="F884" s="105" t="s">
        <v>533</v>
      </c>
      <c r="G884" s="105" t="s">
        <v>369</v>
      </c>
      <c r="H884" s="6">
        <f t="shared" si="74"/>
        <v>-8500</v>
      </c>
      <c r="I884" s="25">
        <f aca="true" t="shared" si="75" ref="I884:I915">+B884/M884</f>
        <v>2.9411764705882355</v>
      </c>
      <c r="K884" s="85" t="s">
        <v>265</v>
      </c>
      <c r="M884" s="2">
        <v>510</v>
      </c>
    </row>
    <row r="885" spans="2:13" ht="12.75">
      <c r="B885" s="10">
        <v>1500</v>
      </c>
      <c r="C885" s="36" t="s">
        <v>275</v>
      </c>
      <c r="D885" s="80" t="s">
        <v>11</v>
      </c>
      <c r="E885" s="80" t="s">
        <v>246</v>
      </c>
      <c r="F885" s="105" t="s">
        <v>533</v>
      </c>
      <c r="G885" s="105" t="s">
        <v>369</v>
      </c>
      <c r="H885" s="6">
        <f t="shared" si="74"/>
        <v>-10000</v>
      </c>
      <c r="I885" s="25">
        <f t="shared" si="75"/>
        <v>2.9411764705882355</v>
      </c>
      <c r="K885" s="85" t="s">
        <v>265</v>
      </c>
      <c r="M885" s="2">
        <v>510</v>
      </c>
    </row>
    <row r="886" spans="1:13" ht="12.75">
      <c r="A886" s="15"/>
      <c r="B886" s="10">
        <v>3000</v>
      </c>
      <c r="C886" s="80" t="s">
        <v>276</v>
      </c>
      <c r="D886" s="80" t="s">
        <v>11</v>
      </c>
      <c r="E886" s="80" t="s">
        <v>246</v>
      </c>
      <c r="F886" s="105" t="s">
        <v>533</v>
      </c>
      <c r="G886" s="105" t="s">
        <v>352</v>
      </c>
      <c r="H886" s="6">
        <f t="shared" si="74"/>
        <v>-13000</v>
      </c>
      <c r="I886" s="25">
        <f t="shared" si="75"/>
        <v>5.882352941176471</v>
      </c>
      <c r="K886" s="85" t="s">
        <v>265</v>
      </c>
      <c r="M886" s="2">
        <v>510</v>
      </c>
    </row>
    <row r="887" spans="1:13" s="104" customFormat="1" ht="12.75">
      <c r="A887" s="100"/>
      <c r="B887" s="341">
        <f>SUM(B881:B886)</f>
        <v>13000</v>
      </c>
      <c r="C887" s="106" t="s">
        <v>130</v>
      </c>
      <c r="D887" s="100"/>
      <c r="E887" s="100"/>
      <c r="F887" s="102"/>
      <c r="G887" s="102"/>
      <c r="H887" s="398">
        <v>0</v>
      </c>
      <c r="I887" s="103">
        <f t="shared" si="75"/>
        <v>25.49019607843137</v>
      </c>
      <c r="M887" s="2">
        <v>510</v>
      </c>
    </row>
    <row r="888" spans="2:13" ht="12.75">
      <c r="B888" s="10"/>
      <c r="H888" s="6">
        <f aca="true" t="shared" si="76" ref="H888:H894">H887-B888</f>
        <v>0</v>
      </c>
      <c r="I888" s="25">
        <f t="shared" si="75"/>
        <v>0</v>
      </c>
      <c r="M888" s="2">
        <v>510</v>
      </c>
    </row>
    <row r="889" spans="2:13" ht="12.75">
      <c r="B889" s="10"/>
      <c r="H889" s="6">
        <f t="shared" si="76"/>
        <v>0</v>
      </c>
      <c r="I889" s="25">
        <f t="shared" si="75"/>
        <v>0</v>
      </c>
      <c r="M889" s="2">
        <v>510</v>
      </c>
    </row>
    <row r="890" spans="2:13" ht="12.75">
      <c r="B890" s="10">
        <v>1400</v>
      </c>
      <c r="C890" s="80" t="s">
        <v>28</v>
      </c>
      <c r="D890" s="80" t="s">
        <v>11</v>
      </c>
      <c r="E890" s="80" t="s">
        <v>29</v>
      </c>
      <c r="F890" s="105" t="s">
        <v>533</v>
      </c>
      <c r="G890" s="105" t="s">
        <v>510</v>
      </c>
      <c r="H890" s="6">
        <f t="shared" si="76"/>
        <v>-1400</v>
      </c>
      <c r="I890" s="25">
        <f t="shared" si="75"/>
        <v>2.7450980392156863</v>
      </c>
      <c r="K890" s="85" t="s">
        <v>265</v>
      </c>
      <c r="M890" s="2">
        <v>510</v>
      </c>
    </row>
    <row r="891" spans="2:13" ht="12.75">
      <c r="B891" s="10">
        <v>1400</v>
      </c>
      <c r="C891" s="80" t="s">
        <v>28</v>
      </c>
      <c r="D891" s="80" t="s">
        <v>11</v>
      </c>
      <c r="E891" s="80" t="s">
        <v>29</v>
      </c>
      <c r="F891" s="105" t="s">
        <v>533</v>
      </c>
      <c r="G891" s="105" t="s">
        <v>526</v>
      </c>
      <c r="H891" s="6">
        <f t="shared" si="76"/>
        <v>-2800</v>
      </c>
      <c r="I891" s="25">
        <f t="shared" si="75"/>
        <v>2.7450980392156863</v>
      </c>
      <c r="K891" s="85" t="s">
        <v>265</v>
      </c>
      <c r="M891" s="2">
        <v>510</v>
      </c>
    </row>
    <row r="892" spans="2:13" ht="12.75">
      <c r="B892" s="10">
        <v>1500</v>
      </c>
      <c r="C892" s="80" t="s">
        <v>28</v>
      </c>
      <c r="D892" s="80" t="s">
        <v>11</v>
      </c>
      <c r="E892" s="80" t="s">
        <v>29</v>
      </c>
      <c r="F892" s="105" t="s">
        <v>533</v>
      </c>
      <c r="G892" s="105" t="s">
        <v>369</v>
      </c>
      <c r="H892" s="6">
        <f t="shared" si="76"/>
        <v>-4300</v>
      </c>
      <c r="I892" s="25">
        <f t="shared" si="75"/>
        <v>2.9411764705882355</v>
      </c>
      <c r="K892" s="85" t="s">
        <v>265</v>
      </c>
      <c r="M892" s="2">
        <v>510</v>
      </c>
    </row>
    <row r="893" spans="2:13" ht="12.75">
      <c r="B893" s="10">
        <v>700</v>
      </c>
      <c r="C893" s="80" t="s">
        <v>28</v>
      </c>
      <c r="D893" s="80" t="s">
        <v>11</v>
      </c>
      <c r="E893" s="80" t="s">
        <v>29</v>
      </c>
      <c r="F893" s="105" t="s">
        <v>533</v>
      </c>
      <c r="G893" s="105" t="s">
        <v>352</v>
      </c>
      <c r="H893" s="6">
        <f t="shared" si="76"/>
        <v>-5000</v>
      </c>
      <c r="I893" s="25">
        <f t="shared" si="75"/>
        <v>1.3725490196078431</v>
      </c>
      <c r="K893" s="85" t="s">
        <v>265</v>
      </c>
      <c r="M893" s="2">
        <v>510</v>
      </c>
    </row>
    <row r="894" spans="2:13" ht="12.75">
      <c r="B894" s="10">
        <v>1400</v>
      </c>
      <c r="C894" s="80" t="s">
        <v>28</v>
      </c>
      <c r="D894" s="80" t="s">
        <v>11</v>
      </c>
      <c r="E894" s="80" t="s">
        <v>29</v>
      </c>
      <c r="F894" s="105" t="s">
        <v>533</v>
      </c>
      <c r="G894" s="105" t="s">
        <v>531</v>
      </c>
      <c r="H894" s="6">
        <f t="shared" si="76"/>
        <v>-6400</v>
      </c>
      <c r="I894" s="25">
        <f t="shared" si="75"/>
        <v>2.7450980392156863</v>
      </c>
      <c r="K894" s="85" t="s">
        <v>265</v>
      </c>
      <c r="M894" s="2">
        <v>510</v>
      </c>
    </row>
    <row r="895" spans="1:13" s="104" customFormat="1" ht="12.75">
      <c r="A895" s="100"/>
      <c r="B895" s="341">
        <f>SUM(B890:B894)</f>
        <v>6400</v>
      </c>
      <c r="C895" s="100"/>
      <c r="D895" s="106"/>
      <c r="E895" s="106" t="s">
        <v>29</v>
      </c>
      <c r="F895" s="102"/>
      <c r="G895" s="102"/>
      <c r="H895" s="398">
        <v>0</v>
      </c>
      <c r="I895" s="103">
        <f t="shared" si="75"/>
        <v>12.549019607843137</v>
      </c>
      <c r="M895" s="2">
        <v>510</v>
      </c>
    </row>
    <row r="896" spans="2:13" ht="12.75">
      <c r="B896" s="10"/>
      <c r="D896" s="80"/>
      <c r="H896" s="6">
        <f>H895-B896</f>
        <v>0</v>
      </c>
      <c r="I896" s="25">
        <f t="shared" si="75"/>
        <v>0</v>
      </c>
      <c r="M896" s="2">
        <v>510</v>
      </c>
    </row>
    <row r="897" spans="2:13" ht="12.75">
      <c r="B897" s="10"/>
      <c r="D897" s="80"/>
      <c r="H897" s="6">
        <f>H896-B897</f>
        <v>0</v>
      </c>
      <c r="I897" s="25">
        <f t="shared" si="75"/>
        <v>0</v>
      </c>
      <c r="M897" s="2">
        <v>510</v>
      </c>
    </row>
    <row r="898" spans="1:13" ht="12.75">
      <c r="A898" s="15"/>
      <c r="B898" s="10">
        <v>3000</v>
      </c>
      <c r="C898" s="80" t="s">
        <v>30</v>
      </c>
      <c r="D898" s="80" t="s">
        <v>11</v>
      </c>
      <c r="E898" s="80" t="s">
        <v>246</v>
      </c>
      <c r="F898" s="105" t="s">
        <v>534</v>
      </c>
      <c r="G898" s="105" t="s">
        <v>526</v>
      </c>
      <c r="H898" s="6">
        <f>H897-B898</f>
        <v>-3000</v>
      </c>
      <c r="I898" s="25">
        <f t="shared" si="75"/>
        <v>5.882352941176471</v>
      </c>
      <c r="K898" s="85" t="s">
        <v>265</v>
      </c>
      <c r="M898" s="2">
        <v>510</v>
      </c>
    </row>
    <row r="899" spans="2:13" ht="12.75">
      <c r="B899" s="10">
        <v>3000</v>
      </c>
      <c r="C899" s="80" t="s">
        <v>30</v>
      </c>
      <c r="D899" s="80" t="s">
        <v>11</v>
      </c>
      <c r="E899" s="80" t="s">
        <v>246</v>
      </c>
      <c r="F899" s="105" t="s">
        <v>534</v>
      </c>
      <c r="G899" s="105" t="s">
        <v>369</v>
      </c>
      <c r="H899" s="6">
        <f>H898-B899</f>
        <v>-6000</v>
      </c>
      <c r="I899" s="25">
        <f t="shared" si="75"/>
        <v>5.882352941176471</v>
      </c>
      <c r="K899" s="85" t="s">
        <v>265</v>
      </c>
      <c r="M899" s="2">
        <v>510</v>
      </c>
    </row>
    <row r="900" spans="1:13" s="104" customFormat="1" ht="12.75">
      <c r="A900" s="100"/>
      <c r="B900" s="341">
        <f>SUM(B898:B899)</f>
        <v>6000</v>
      </c>
      <c r="C900" s="106" t="s">
        <v>30</v>
      </c>
      <c r="D900" s="106"/>
      <c r="E900" s="106"/>
      <c r="F900" s="102"/>
      <c r="G900" s="102"/>
      <c r="H900" s="398">
        <v>0</v>
      </c>
      <c r="I900" s="103">
        <f t="shared" si="75"/>
        <v>11.764705882352942</v>
      </c>
      <c r="M900" s="2">
        <v>510</v>
      </c>
    </row>
    <row r="901" spans="2:13" ht="12.75">
      <c r="B901" s="10"/>
      <c r="D901" s="80"/>
      <c r="H901" s="6">
        <f>H900-B901</f>
        <v>0</v>
      </c>
      <c r="I901" s="25">
        <f t="shared" si="75"/>
        <v>0</v>
      </c>
      <c r="M901" s="2">
        <v>510</v>
      </c>
    </row>
    <row r="902" spans="2:13" ht="12.75">
      <c r="B902" s="10"/>
      <c r="D902" s="80"/>
      <c r="H902" s="6">
        <f>H901-B902</f>
        <v>0</v>
      </c>
      <c r="I902" s="25">
        <f t="shared" si="75"/>
        <v>0</v>
      </c>
      <c r="M902" s="2">
        <v>510</v>
      </c>
    </row>
    <row r="903" spans="2:13" ht="12.75">
      <c r="B903" s="10">
        <v>2000</v>
      </c>
      <c r="C903" s="80" t="s">
        <v>31</v>
      </c>
      <c r="D903" s="80" t="s">
        <v>11</v>
      </c>
      <c r="E903" s="80" t="s">
        <v>246</v>
      </c>
      <c r="F903" s="105" t="s">
        <v>533</v>
      </c>
      <c r="G903" s="105" t="s">
        <v>526</v>
      </c>
      <c r="H903" s="6">
        <f>H902-B903</f>
        <v>-2000</v>
      </c>
      <c r="I903" s="25">
        <f t="shared" si="75"/>
        <v>3.9215686274509802</v>
      </c>
      <c r="K903" s="85" t="s">
        <v>265</v>
      </c>
      <c r="M903" s="2">
        <v>510</v>
      </c>
    </row>
    <row r="904" spans="2:13" ht="12.75">
      <c r="B904" s="10">
        <v>2000</v>
      </c>
      <c r="C904" s="80" t="s">
        <v>31</v>
      </c>
      <c r="D904" s="80" t="s">
        <v>11</v>
      </c>
      <c r="E904" s="80" t="s">
        <v>246</v>
      </c>
      <c r="F904" s="105" t="s">
        <v>533</v>
      </c>
      <c r="G904" s="105" t="s">
        <v>369</v>
      </c>
      <c r="H904" s="6">
        <f>H903-B904</f>
        <v>-4000</v>
      </c>
      <c r="I904" s="25">
        <f t="shared" si="75"/>
        <v>3.9215686274509802</v>
      </c>
      <c r="K904" s="85" t="s">
        <v>265</v>
      </c>
      <c r="M904" s="2">
        <v>510</v>
      </c>
    </row>
    <row r="905" spans="2:13" ht="12.75">
      <c r="B905" s="10">
        <v>2000</v>
      </c>
      <c r="C905" s="80" t="s">
        <v>31</v>
      </c>
      <c r="D905" s="80" t="s">
        <v>11</v>
      </c>
      <c r="E905" s="80" t="s">
        <v>246</v>
      </c>
      <c r="F905" s="105" t="s">
        <v>533</v>
      </c>
      <c r="G905" s="105" t="s">
        <v>352</v>
      </c>
      <c r="H905" s="6">
        <f>H904-B905</f>
        <v>-6000</v>
      </c>
      <c r="I905" s="25">
        <f t="shared" si="75"/>
        <v>3.9215686274509802</v>
      </c>
      <c r="K905" s="85" t="s">
        <v>265</v>
      </c>
      <c r="M905" s="2">
        <v>510</v>
      </c>
    </row>
    <row r="906" spans="1:13" s="104" customFormat="1" ht="12.75">
      <c r="A906" s="100"/>
      <c r="B906" s="341">
        <f>SUM(B903:B905)</f>
        <v>6000</v>
      </c>
      <c r="C906" s="106" t="s">
        <v>31</v>
      </c>
      <c r="D906" s="100"/>
      <c r="E906" s="100"/>
      <c r="F906" s="102"/>
      <c r="G906" s="102"/>
      <c r="H906" s="398">
        <v>0</v>
      </c>
      <c r="I906" s="103">
        <f t="shared" si="75"/>
        <v>11.764705882352942</v>
      </c>
      <c r="M906" s="2">
        <v>510</v>
      </c>
    </row>
    <row r="907" spans="2:13" ht="12.75">
      <c r="B907" s="10"/>
      <c r="H907" s="6">
        <f>H906-B907</f>
        <v>0</v>
      </c>
      <c r="I907" s="25">
        <f t="shared" si="75"/>
        <v>0</v>
      </c>
      <c r="M907" s="2">
        <v>510</v>
      </c>
    </row>
    <row r="908" spans="2:13" ht="12.75">
      <c r="B908" s="10"/>
      <c r="H908" s="6">
        <f>H907-B908</f>
        <v>0</v>
      </c>
      <c r="I908" s="25">
        <f t="shared" si="75"/>
        <v>0</v>
      </c>
      <c r="M908" s="2">
        <v>510</v>
      </c>
    </row>
    <row r="909" spans="2:13" ht="12.75">
      <c r="B909" s="10">
        <v>1000</v>
      </c>
      <c r="C909" s="80" t="s">
        <v>252</v>
      </c>
      <c r="D909" s="80" t="s">
        <v>11</v>
      </c>
      <c r="E909" s="80" t="s">
        <v>32</v>
      </c>
      <c r="F909" s="105" t="s">
        <v>533</v>
      </c>
      <c r="G909" s="105" t="s">
        <v>526</v>
      </c>
      <c r="H909" s="6">
        <f>H908-B909</f>
        <v>-1000</v>
      </c>
      <c r="I909" s="25">
        <f t="shared" si="75"/>
        <v>1.9607843137254901</v>
      </c>
      <c r="K909" s="85" t="s">
        <v>265</v>
      </c>
      <c r="M909" s="2">
        <v>510</v>
      </c>
    </row>
    <row r="910" spans="2:13" ht="12.75">
      <c r="B910" s="10">
        <v>1000</v>
      </c>
      <c r="C910" s="80" t="s">
        <v>252</v>
      </c>
      <c r="D910" s="80" t="s">
        <v>11</v>
      </c>
      <c r="E910" s="80" t="s">
        <v>32</v>
      </c>
      <c r="F910" s="105" t="s">
        <v>533</v>
      </c>
      <c r="G910" s="105" t="s">
        <v>369</v>
      </c>
      <c r="H910" s="6">
        <f>H909-B910</f>
        <v>-2000</v>
      </c>
      <c r="I910" s="25">
        <f t="shared" si="75"/>
        <v>1.9607843137254901</v>
      </c>
      <c r="K910" s="85" t="s">
        <v>265</v>
      </c>
      <c r="M910" s="2">
        <v>510</v>
      </c>
    </row>
    <row r="911" spans="2:13" ht="12.75">
      <c r="B911" s="10">
        <v>500</v>
      </c>
      <c r="C911" s="80" t="s">
        <v>252</v>
      </c>
      <c r="D911" s="80" t="s">
        <v>11</v>
      </c>
      <c r="E911" s="80" t="s">
        <v>32</v>
      </c>
      <c r="F911" s="105" t="s">
        <v>533</v>
      </c>
      <c r="G911" s="105" t="s">
        <v>352</v>
      </c>
      <c r="H911" s="6">
        <f>H910-B911</f>
        <v>-2500</v>
      </c>
      <c r="I911" s="25">
        <f t="shared" si="75"/>
        <v>0.9803921568627451</v>
      </c>
      <c r="K911" s="85" t="s">
        <v>265</v>
      </c>
      <c r="M911" s="2">
        <v>510</v>
      </c>
    </row>
    <row r="912" spans="1:13" s="104" customFormat="1" ht="12.75">
      <c r="A912" s="100"/>
      <c r="B912" s="341">
        <f>SUM(B909:B911)</f>
        <v>2500</v>
      </c>
      <c r="C912" s="100"/>
      <c r="D912" s="100"/>
      <c r="E912" s="106" t="s">
        <v>32</v>
      </c>
      <c r="F912" s="102"/>
      <c r="G912" s="102"/>
      <c r="H912" s="398">
        <v>0</v>
      </c>
      <c r="I912" s="103">
        <f t="shared" si="75"/>
        <v>4.901960784313726</v>
      </c>
      <c r="M912" s="2">
        <v>510</v>
      </c>
    </row>
    <row r="913" spans="2:13" ht="12.75">
      <c r="B913" s="10"/>
      <c r="H913" s="6">
        <f>H912-B913</f>
        <v>0</v>
      </c>
      <c r="I913" s="25">
        <f t="shared" si="75"/>
        <v>0</v>
      </c>
      <c r="M913" s="2">
        <v>510</v>
      </c>
    </row>
    <row r="914" spans="2:13" ht="12.75">
      <c r="B914" s="10"/>
      <c r="H914" s="6">
        <f>H913-B914</f>
        <v>0</v>
      </c>
      <c r="I914" s="25">
        <f t="shared" si="75"/>
        <v>0</v>
      </c>
      <c r="M914" s="2">
        <v>510</v>
      </c>
    </row>
    <row r="915" spans="2:13" ht="12.75">
      <c r="B915" s="10"/>
      <c r="H915" s="6">
        <f>H914-B915</f>
        <v>0</v>
      </c>
      <c r="I915" s="25">
        <f t="shared" si="75"/>
        <v>0</v>
      </c>
      <c r="M915" s="2">
        <v>510</v>
      </c>
    </row>
    <row r="916" spans="2:13" ht="12.75">
      <c r="B916" s="10"/>
      <c r="H916" s="6">
        <f>H915-B916</f>
        <v>0</v>
      </c>
      <c r="I916" s="25">
        <f aca="true" t="shared" si="77" ref="I916:I950">+B916/M916</f>
        <v>0</v>
      </c>
      <c r="M916" s="2">
        <v>510</v>
      </c>
    </row>
    <row r="917" spans="1:13" s="91" customFormat="1" ht="12.75">
      <c r="A917" s="87"/>
      <c r="B917" s="335">
        <f>+B922+B933+B940+B945+B951+B955</f>
        <v>43300</v>
      </c>
      <c r="C917" s="87" t="s">
        <v>92</v>
      </c>
      <c r="D917" s="87" t="s">
        <v>179</v>
      </c>
      <c r="E917" s="87" t="s">
        <v>25</v>
      </c>
      <c r="F917" s="107" t="s">
        <v>36</v>
      </c>
      <c r="G917" s="89" t="s">
        <v>178</v>
      </c>
      <c r="H917" s="88"/>
      <c r="I917" s="108">
        <f t="shared" si="77"/>
        <v>84.90196078431373</v>
      </c>
      <c r="M917" s="2">
        <v>510</v>
      </c>
    </row>
    <row r="918" spans="2:13" ht="12.75">
      <c r="B918" s="10"/>
      <c r="H918" s="6">
        <f>H917-B918</f>
        <v>0</v>
      </c>
      <c r="I918" s="25">
        <f t="shared" si="77"/>
        <v>0</v>
      </c>
      <c r="M918" s="2">
        <v>510</v>
      </c>
    </row>
    <row r="919" spans="2:13" ht="12.75">
      <c r="B919" s="10">
        <v>2500</v>
      </c>
      <c r="C919" s="1" t="s">
        <v>27</v>
      </c>
      <c r="D919" s="1" t="s">
        <v>237</v>
      </c>
      <c r="E919" s="1" t="s">
        <v>253</v>
      </c>
      <c r="F919" s="30" t="s">
        <v>535</v>
      </c>
      <c r="G919" s="30" t="s">
        <v>510</v>
      </c>
      <c r="H919" s="6">
        <f>H918-B919</f>
        <v>-2500</v>
      </c>
      <c r="I919" s="25">
        <f t="shared" si="77"/>
        <v>4.901960784313726</v>
      </c>
      <c r="K919" t="s">
        <v>27</v>
      </c>
      <c r="L919">
        <v>21</v>
      </c>
      <c r="M919" s="2">
        <v>510</v>
      </c>
    </row>
    <row r="920" spans="2:13" ht="12.75">
      <c r="B920" s="10">
        <v>2500</v>
      </c>
      <c r="C920" s="1" t="s">
        <v>27</v>
      </c>
      <c r="D920" s="1" t="s">
        <v>237</v>
      </c>
      <c r="E920" s="1" t="s">
        <v>253</v>
      </c>
      <c r="F920" s="403" t="s">
        <v>536</v>
      </c>
      <c r="G920" s="30" t="s">
        <v>526</v>
      </c>
      <c r="H920" s="6">
        <f>H919-B920</f>
        <v>-5000</v>
      </c>
      <c r="I920" s="25">
        <f t="shared" si="77"/>
        <v>4.901960784313726</v>
      </c>
      <c r="K920" t="s">
        <v>27</v>
      </c>
      <c r="L920">
        <v>21</v>
      </c>
      <c r="M920" s="2">
        <v>510</v>
      </c>
    </row>
    <row r="921" spans="2:13" ht="12.75">
      <c r="B921" s="10">
        <v>2500</v>
      </c>
      <c r="C921" s="1" t="s">
        <v>27</v>
      </c>
      <c r="D921" s="1" t="s">
        <v>237</v>
      </c>
      <c r="E921" s="1" t="s">
        <v>253</v>
      </c>
      <c r="F921" s="403" t="s">
        <v>537</v>
      </c>
      <c r="G921" s="30" t="s">
        <v>369</v>
      </c>
      <c r="H921" s="6">
        <f>H920-B921</f>
        <v>-7500</v>
      </c>
      <c r="I921" s="25">
        <f t="shared" si="77"/>
        <v>4.901960784313726</v>
      </c>
      <c r="K921" t="s">
        <v>27</v>
      </c>
      <c r="L921">
        <v>21</v>
      </c>
      <c r="M921" s="2">
        <v>510</v>
      </c>
    </row>
    <row r="922" spans="1:13" s="99" customFormat="1" ht="12.75">
      <c r="A922" s="14"/>
      <c r="B922" s="337">
        <f>SUM(B919:B921)</f>
        <v>7500</v>
      </c>
      <c r="C922" s="14" t="s">
        <v>27</v>
      </c>
      <c r="D922" s="14"/>
      <c r="E922" s="14"/>
      <c r="F922" s="21"/>
      <c r="G922" s="21"/>
      <c r="H922" s="97">
        <v>0</v>
      </c>
      <c r="I922" s="98">
        <f t="shared" si="77"/>
        <v>14.705882352941176</v>
      </c>
      <c r="M922" s="2">
        <v>510</v>
      </c>
    </row>
    <row r="923" spans="2:13" ht="12.75">
      <c r="B923" s="10"/>
      <c r="H923" s="6">
        <f aca="true" t="shared" si="78" ref="H923:H932">H922-B923</f>
        <v>0</v>
      </c>
      <c r="I923" s="25">
        <f t="shared" si="77"/>
        <v>0</v>
      </c>
      <c r="M923" s="2">
        <v>510</v>
      </c>
    </row>
    <row r="924" spans="2:13" ht="12.75">
      <c r="B924" s="10"/>
      <c r="H924" s="6">
        <f t="shared" si="78"/>
        <v>0</v>
      </c>
      <c r="I924" s="25">
        <f t="shared" si="77"/>
        <v>0</v>
      </c>
      <c r="M924" s="2">
        <v>510</v>
      </c>
    </row>
    <row r="925" spans="2:13" ht="12.75">
      <c r="B925" s="206">
        <v>2000</v>
      </c>
      <c r="C925" s="36" t="s">
        <v>538</v>
      </c>
      <c r="D925" s="15" t="s">
        <v>258</v>
      </c>
      <c r="E925" s="36" t="s">
        <v>246</v>
      </c>
      <c r="F925" s="105" t="s">
        <v>539</v>
      </c>
      <c r="G925" s="34" t="s">
        <v>526</v>
      </c>
      <c r="H925" s="6">
        <f t="shared" si="78"/>
        <v>-2000</v>
      </c>
      <c r="I925" s="25">
        <f t="shared" si="77"/>
        <v>3.9215686274509802</v>
      </c>
      <c r="K925" t="s">
        <v>253</v>
      </c>
      <c r="M925" s="2">
        <v>510</v>
      </c>
    </row>
    <row r="926" spans="2:13" ht="12.75">
      <c r="B926" s="206">
        <v>4000</v>
      </c>
      <c r="C926" s="36" t="s">
        <v>540</v>
      </c>
      <c r="D926" s="15" t="s">
        <v>258</v>
      </c>
      <c r="E926" s="36" t="s">
        <v>246</v>
      </c>
      <c r="F926" s="105" t="s">
        <v>541</v>
      </c>
      <c r="G926" s="34" t="s">
        <v>526</v>
      </c>
      <c r="H926" s="6">
        <f t="shared" si="78"/>
        <v>-6000</v>
      </c>
      <c r="I926" s="25">
        <f t="shared" si="77"/>
        <v>7.8431372549019605</v>
      </c>
      <c r="K926" t="s">
        <v>253</v>
      </c>
      <c r="M926" s="2">
        <v>510</v>
      </c>
    </row>
    <row r="927" spans="2:13" ht="12.75">
      <c r="B927" s="206">
        <v>4000</v>
      </c>
      <c r="C927" s="36" t="s">
        <v>542</v>
      </c>
      <c r="D927" s="15" t="s">
        <v>258</v>
      </c>
      <c r="E927" s="36" t="s">
        <v>246</v>
      </c>
      <c r="F927" s="105" t="s">
        <v>541</v>
      </c>
      <c r="G927" s="34" t="s">
        <v>526</v>
      </c>
      <c r="H927" s="6">
        <f t="shared" si="78"/>
        <v>-10000</v>
      </c>
      <c r="I927" s="25">
        <f t="shared" si="77"/>
        <v>7.8431372549019605</v>
      </c>
      <c r="K927" t="s">
        <v>253</v>
      </c>
      <c r="M927" s="2">
        <v>510</v>
      </c>
    </row>
    <row r="928" spans="2:14" ht="12.75">
      <c r="B928" s="206">
        <v>2000</v>
      </c>
      <c r="C928" s="36" t="s">
        <v>540</v>
      </c>
      <c r="D928" s="15" t="s">
        <v>258</v>
      </c>
      <c r="E928" s="36" t="s">
        <v>246</v>
      </c>
      <c r="F928" s="105" t="s">
        <v>541</v>
      </c>
      <c r="G928" s="34" t="s">
        <v>369</v>
      </c>
      <c r="H928" s="6">
        <f t="shared" si="78"/>
        <v>-12000</v>
      </c>
      <c r="I928" s="25">
        <f t="shared" si="77"/>
        <v>3.9215686274509802</v>
      </c>
      <c r="K928" t="s">
        <v>253</v>
      </c>
      <c r="L928" s="401"/>
      <c r="M928" s="2">
        <v>510</v>
      </c>
      <c r="N928" s="402"/>
    </row>
    <row r="929" spans="2:14" ht="12.75">
      <c r="B929" s="206">
        <v>2000</v>
      </c>
      <c r="C929" s="36" t="s">
        <v>542</v>
      </c>
      <c r="D929" s="15" t="s">
        <v>258</v>
      </c>
      <c r="E929" s="36" t="s">
        <v>246</v>
      </c>
      <c r="F929" s="105" t="s">
        <v>541</v>
      </c>
      <c r="G929" s="34" t="s">
        <v>369</v>
      </c>
      <c r="H929" s="6">
        <f t="shared" si="78"/>
        <v>-14000</v>
      </c>
      <c r="I929" s="25">
        <f t="shared" si="77"/>
        <v>3.9215686274509802</v>
      </c>
      <c r="K929" t="s">
        <v>253</v>
      </c>
      <c r="L929" s="401"/>
      <c r="M929" s="2">
        <v>510</v>
      </c>
      <c r="N929" s="402"/>
    </row>
    <row r="930" spans="2:14" ht="12.75">
      <c r="B930" s="206">
        <v>1000</v>
      </c>
      <c r="C930" s="36" t="s">
        <v>543</v>
      </c>
      <c r="D930" s="15" t="s">
        <v>258</v>
      </c>
      <c r="E930" s="36" t="s">
        <v>246</v>
      </c>
      <c r="F930" s="105" t="s">
        <v>541</v>
      </c>
      <c r="G930" s="34" t="s">
        <v>352</v>
      </c>
      <c r="H930" s="6">
        <f t="shared" si="78"/>
        <v>-15000</v>
      </c>
      <c r="I930" s="25">
        <f t="shared" si="77"/>
        <v>1.9607843137254901</v>
      </c>
      <c r="K930" t="s">
        <v>253</v>
      </c>
      <c r="L930" s="401"/>
      <c r="M930" s="2">
        <v>510</v>
      </c>
      <c r="N930" s="402"/>
    </row>
    <row r="931" spans="2:14" ht="12.75">
      <c r="B931" s="206">
        <v>1000</v>
      </c>
      <c r="C931" s="36" t="s">
        <v>544</v>
      </c>
      <c r="D931" s="15" t="s">
        <v>258</v>
      </c>
      <c r="E931" s="36" t="s">
        <v>246</v>
      </c>
      <c r="F931" s="105" t="s">
        <v>541</v>
      </c>
      <c r="G931" s="34" t="s">
        <v>352</v>
      </c>
      <c r="H931" s="6">
        <f t="shared" si="78"/>
        <v>-16000</v>
      </c>
      <c r="I931" s="25">
        <f t="shared" si="77"/>
        <v>1.9607843137254901</v>
      </c>
      <c r="K931" t="s">
        <v>253</v>
      </c>
      <c r="L931" s="401"/>
      <c r="M931" s="2">
        <v>510</v>
      </c>
      <c r="N931" s="402"/>
    </row>
    <row r="932" spans="2:14" ht="12.75">
      <c r="B932" s="206">
        <v>2000</v>
      </c>
      <c r="C932" s="36" t="s">
        <v>263</v>
      </c>
      <c r="D932" s="15" t="s">
        <v>258</v>
      </c>
      <c r="E932" s="36" t="s">
        <v>246</v>
      </c>
      <c r="F932" s="105" t="s">
        <v>541</v>
      </c>
      <c r="G932" s="34" t="s">
        <v>545</v>
      </c>
      <c r="H932" s="6">
        <f t="shared" si="78"/>
        <v>-18000</v>
      </c>
      <c r="I932" s="25">
        <f t="shared" si="77"/>
        <v>3.9215686274509802</v>
      </c>
      <c r="K932" t="s">
        <v>253</v>
      </c>
      <c r="L932" s="401"/>
      <c r="M932" s="2">
        <v>510</v>
      </c>
      <c r="N932" s="402"/>
    </row>
    <row r="933" spans="1:13" s="104" customFormat="1" ht="12.75">
      <c r="A933" s="100"/>
      <c r="B933" s="341">
        <v>18000</v>
      </c>
      <c r="C933" s="106" t="s">
        <v>546</v>
      </c>
      <c r="D933" s="100"/>
      <c r="E933" s="100"/>
      <c r="F933" s="102"/>
      <c r="G933" s="102"/>
      <c r="H933" s="97">
        <v>0</v>
      </c>
      <c r="I933" s="98">
        <f t="shared" si="77"/>
        <v>35.294117647058826</v>
      </c>
      <c r="M933" s="2">
        <v>510</v>
      </c>
    </row>
    <row r="934" spans="1:13" s="18" customFormat="1" ht="12.75">
      <c r="A934" s="15"/>
      <c r="B934" s="206"/>
      <c r="C934" s="36"/>
      <c r="D934" s="15"/>
      <c r="E934" s="15"/>
      <c r="F934" s="33"/>
      <c r="G934" s="33"/>
      <c r="H934" s="6">
        <f aca="true" t="shared" si="79" ref="H934:H939">H933-B934</f>
        <v>0</v>
      </c>
      <c r="I934" s="25">
        <f t="shared" si="77"/>
        <v>0</v>
      </c>
      <c r="M934" s="2">
        <v>510</v>
      </c>
    </row>
    <row r="935" spans="1:13" s="18" customFormat="1" ht="12.75">
      <c r="A935" s="15"/>
      <c r="B935" s="206"/>
      <c r="C935" s="36"/>
      <c r="D935" s="15"/>
      <c r="E935" s="15"/>
      <c r="F935" s="33"/>
      <c r="G935" s="33"/>
      <c r="H935" s="6">
        <f t="shared" si="79"/>
        <v>0</v>
      </c>
      <c r="I935" s="25">
        <f t="shared" si="77"/>
        <v>0</v>
      </c>
      <c r="M935" s="2">
        <v>510</v>
      </c>
    </row>
    <row r="936" spans="1:13" s="18" customFormat="1" ht="12.75">
      <c r="A936" s="15"/>
      <c r="B936" s="206">
        <v>800</v>
      </c>
      <c r="C936" s="36" t="s">
        <v>28</v>
      </c>
      <c r="D936" s="15" t="s">
        <v>237</v>
      </c>
      <c r="E936" s="1" t="s">
        <v>29</v>
      </c>
      <c r="F936" s="105" t="s">
        <v>541</v>
      </c>
      <c r="G936" s="33" t="s">
        <v>510</v>
      </c>
      <c r="H936" s="6">
        <f t="shared" si="79"/>
        <v>-800</v>
      </c>
      <c r="I936" s="25">
        <f t="shared" si="77"/>
        <v>1.5686274509803921</v>
      </c>
      <c r="K936" s="18" t="s">
        <v>253</v>
      </c>
      <c r="M936" s="2">
        <v>510</v>
      </c>
    </row>
    <row r="937" spans="2:13" ht="12.75">
      <c r="B937" s="10">
        <v>1300</v>
      </c>
      <c r="C937" s="36" t="s">
        <v>28</v>
      </c>
      <c r="D937" s="15" t="s">
        <v>237</v>
      </c>
      <c r="E937" s="1" t="s">
        <v>29</v>
      </c>
      <c r="F937" s="105" t="s">
        <v>541</v>
      </c>
      <c r="G937" s="30" t="s">
        <v>526</v>
      </c>
      <c r="H937" s="6">
        <f t="shared" si="79"/>
        <v>-2100</v>
      </c>
      <c r="I937" s="25">
        <f t="shared" si="77"/>
        <v>2.549019607843137</v>
      </c>
      <c r="K937" t="s">
        <v>253</v>
      </c>
      <c r="M937" s="2">
        <v>510</v>
      </c>
    </row>
    <row r="938" spans="2:13" ht="12.75">
      <c r="B938" s="10">
        <v>1400</v>
      </c>
      <c r="C938" s="36" t="s">
        <v>28</v>
      </c>
      <c r="D938" s="15" t="s">
        <v>237</v>
      </c>
      <c r="E938" s="1" t="s">
        <v>29</v>
      </c>
      <c r="F938" s="105" t="s">
        <v>541</v>
      </c>
      <c r="G938" s="30" t="s">
        <v>369</v>
      </c>
      <c r="H938" s="6">
        <f t="shared" si="79"/>
        <v>-3500</v>
      </c>
      <c r="I938" s="25">
        <f t="shared" si="77"/>
        <v>2.7450980392156863</v>
      </c>
      <c r="K938" t="s">
        <v>253</v>
      </c>
      <c r="M938" s="2">
        <v>510</v>
      </c>
    </row>
    <row r="939" spans="2:13" ht="12.75">
      <c r="B939" s="10">
        <v>1800</v>
      </c>
      <c r="C939" s="36" t="s">
        <v>28</v>
      </c>
      <c r="D939" s="15" t="s">
        <v>237</v>
      </c>
      <c r="E939" s="1" t="s">
        <v>29</v>
      </c>
      <c r="F939" s="105" t="s">
        <v>541</v>
      </c>
      <c r="G939" s="30" t="s">
        <v>352</v>
      </c>
      <c r="H939" s="6">
        <f t="shared" si="79"/>
        <v>-5300</v>
      </c>
      <c r="I939" s="25">
        <f t="shared" si="77"/>
        <v>3.5294117647058822</v>
      </c>
      <c r="J939" s="18"/>
      <c r="K939" t="s">
        <v>253</v>
      </c>
      <c r="M939" s="2">
        <v>510</v>
      </c>
    </row>
    <row r="940" spans="1:13" s="104" customFormat="1" ht="12.75">
      <c r="A940" s="100"/>
      <c r="B940" s="341">
        <f>SUM(B936:B939)</f>
        <v>5300</v>
      </c>
      <c r="C940" s="106"/>
      <c r="D940" s="100"/>
      <c r="E940" s="100" t="s">
        <v>29</v>
      </c>
      <c r="F940" s="102"/>
      <c r="G940" s="102"/>
      <c r="H940" s="398">
        <v>0</v>
      </c>
      <c r="I940" s="103">
        <f t="shared" si="77"/>
        <v>10.392156862745098</v>
      </c>
      <c r="M940" s="2">
        <v>510</v>
      </c>
    </row>
    <row r="941" spans="2:13" ht="12.75">
      <c r="B941" s="10"/>
      <c r="C941" s="36"/>
      <c r="D941" s="15"/>
      <c r="H941" s="6">
        <f>H940-B941</f>
        <v>0</v>
      </c>
      <c r="I941" s="25">
        <f t="shared" si="77"/>
        <v>0</v>
      </c>
      <c r="M941" s="2">
        <v>510</v>
      </c>
    </row>
    <row r="942" spans="2:13" ht="12.75">
      <c r="B942" s="10"/>
      <c r="D942" s="15"/>
      <c r="H942" s="6">
        <f>H941-B942</f>
        <v>0</v>
      </c>
      <c r="I942" s="25">
        <f t="shared" si="77"/>
        <v>0</v>
      </c>
      <c r="M942" s="2">
        <v>510</v>
      </c>
    </row>
    <row r="943" spans="1:13" ht="12.75">
      <c r="A943" s="15"/>
      <c r="B943" s="10">
        <v>3000</v>
      </c>
      <c r="C943" s="1" t="s">
        <v>30</v>
      </c>
      <c r="D943" s="15" t="s">
        <v>237</v>
      </c>
      <c r="E943" s="1" t="s">
        <v>246</v>
      </c>
      <c r="F943" s="105" t="s">
        <v>547</v>
      </c>
      <c r="G943" s="30" t="s">
        <v>526</v>
      </c>
      <c r="H943" s="6">
        <f>H942-B943</f>
        <v>-3000</v>
      </c>
      <c r="I943" s="25">
        <f t="shared" si="77"/>
        <v>5.882352941176471</v>
      </c>
      <c r="K943" t="s">
        <v>253</v>
      </c>
      <c r="M943" s="2">
        <v>510</v>
      </c>
    </row>
    <row r="944" spans="1:13" s="18" customFormat="1" ht="12.75">
      <c r="A944" s="15"/>
      <c r="B944" s="10">
        <v>3000</v>
      </c>
      <c r="C944" s="15" t="s">
        <v>30</v>
      </c>
      <c r="D944" s="15" t="s">
        <v>237</v>
      </c>
      <c r="E944" s="1" t="s">
        <v>246</v>
      </c>
      <c r="F944" s="105" t="s">
        <v>547</v>
      </c>
      <c r="G944" s="30" t="s">
        <v>369</v>
      </c>
      <c r="H944" s="6">
        <f>H943-B944</f>
        <v>-6000</v>
      </c>
      <c r="I944" s="25">
        <f t="shared" si="77"/>
        <v>5.882352941176471</v>
      </c>
      <c r="K944" s="18" t="s">
        <v>253</v>
      </c>
      <c r="M944" s="2">
        <v>510</v>
      </c>
    </row>
    <row r="945" spans="1:13" s="104" customFormat="1" ht="12.75">
      <c r="A945" s="100"/>
      <c r="B945" s="341">
        <f>SUM(B943:B944)</f>
        <v>6000</v>
      </c>
      <c r="C945" s="100" t="s">
        <v>30</v>
      </c>
      <c r="D945" s="100"/>
      <c r="E945" s="100"/>
      <c r="F945" s="102"/>
      <c r="G945" s="102"/>
      <c r="H945" s="398">
        <v>0</v>
      </c>
      <c r="I945" s="103">
        <f t="shared" si="77"/>
        <v>11.764705882352942</v>
      </c>
      <c r="M945" s="2">
        <v>510</v>
      </c>
    </row>
    <row r="946" spans="2:13" ht="12.75">
      <c r="B946" s="10"/>
      <c r="D946" s="15"/>
      <c r="H946" s="6">
        <f>H945-B946</f>
        <v>0</v>
      </c>
      <c r="I946" s="25">
        <f t="shared" si="77"/>
        <v>0</v>
      </c>
      <c r="M946" s="2">
        <v>510</v>
      </c>
    </row>
    <row r="947" spans="2:13" ht="12.75">
      <c r="B947" s="10"/>
      <c r="D947" s="15"/>
      <c r="H947" s="6">
        <f>H946-B947</f>
        <v>0</v>
      </c>
      <c r="I947" s="25">
        <f t="shared" si="77"/>
        <v>0</v>
      </c>
      <c r="M947" s="2">
        <v>510</v>
      </c>
    </row>
    <row r="948" spans="2:13" ht="12.75">
      <c r="B948" s="10">
        <v>2000</v>
      </c>
      <c r="C948" s="1" t="s">
        <v>31</v>
      </c>
      <c r="D948" s="15" t="s">
        <v>11</v>
      </c>
      <c r="E948" s="1" t="s">
        <v>246</v>
      </c>
      <c r="F948" s="105" t="s">
        <v>541</v>
      </c>
      <c r="G948" s="30" t="s">
        <v>526</v>
      </c>
      <c r="H948" s="6">
        <f>H947-B948</f>
        <v>-2000</v>
      </c>
      <c r="I948" s="25">
        <f t="shared" si="77"/>
        <v>3.9215686274509802</v>
      </c>
      <c r="J948" s="18"/>
      <c r="K948" t="s">
        <v>253</v>
      </c>
      <c r="M948" s="2">
        <v>510</v>
      </c>
    </row>
    <row r="949" spans="2:13" ht="12.75">
      <c r="B949" s="10">
        <v>2000</v>
      </c>
      <c r="C949" s="1" t="s">
        <v>31</v>
      </c>
      <c r="D949" s="15" t="s">
        <v>11</v>
      </c>
      <c r="E949" s="1" t="s">
        <v>246</v>
      </c>
      <c r="F949" s="105" t="s">
        <v>541</v>
      </c>
      <c r="G949" s="30" t="s">
        <v>369</v>
      </c>
      <c r="H949" s="6">
        <f>H948-B949</f>
        <v>-4000</v>
      </c>
      <c r="I949" s="25">
        <f t="shared" si="77"/>
        <v>3.9215686274509802</v>
      </c>
      <c r="K949" t="s">
        <v>253</v>
      </c>
      <c r="M949" s="2">
        <v>510</v>
      </c>
    </row>
    <row r="950" spans="2:13" ht="12.75">
      <c r="B950" s="10">
        <v>2000</v>
      </c>
      <c r="C950" s="1" t="s">
        <v>31</v>
      </c>
      <c r="D950" s="15" t="s">
        <v>11</v>
      </c>
      <c r="E950" s="1" t="s">
        <v>246</v>
      </c>
      <c r="F950" s="105" t="s">
        <v>541</v>
      </c>
      <c r="G950" s="30" t="s">
        <v>352</v>
      </c>
      <c r="H950" s="6">
        <f>H949-B950</f>
        <v>-6000</v>
      </c>
      <c r="I950" s="25">
        <f t="shared" si="77"/>
        <v>3.9215686274509802</v>
      </c>
      <c r="K950" t="s">
        <v>253</v>
      </c>
      <c r="M950" s="2">
        <v>510</v>
      </c>
    </row>
    <row r="951" spans="1:13" s="104" customFormat="1" ht="12.75">
      <c r="A951" s="100"/>
      <c r="B951" s="341">
        <f>SUM(B948:B950)</f>
        <v>6000</v>
      </c>
      <c r="C951" s="100" t="s">
        <v>31</v>
      </c>
      <c r="D951" s="100"/>
      <c r="E951" s="100"/>
      <c r="F951" s="102"/>
      <c r="G951" s="102"/>
      <c r="H951" s="398">
        <v>0</v>
      </c>
      <c r="I951" s="103">
        <v>0</v>
      </c>
      <c r="M951" s="2">
        <v>510</v>
      </c>
    </row>
    <row r="952" spans="2:13" ht="12.75">
      <c r="B952" s="10"/>
      <c r="D952" s="15"/>
      <c r="H952" s="6">
        <f>H951-B952</f>
        <v>0</v>
      </c>
      <c r="I952" s="25">
        <f aca="true" t="shared" si="80" ref="I952:I983">+B952/M952</f>
        <v>0</v>
      </c>
      <c r="M952" s="2">
        <v>510</v>
      </c>
    </row>
    <row r="953" spans="2:13" ht="12.75">
      <c r="B953" s="10"/>
      <c r="D953" s="15"/>
      <c r="H953" s="6">
        <f>H952-B953</f>
        <v>0</v>
      </c>
      <c r="I953" s="25">
        <f t="shared" si="80"/>
        <v>0</v>
      </c>
      <c r="M953" s="2">
        <v>510</v>
      </c>
    </row>
    <row r="954" spans="2:13" ht="12.75">
      <c r="B954" s="10">
        <v>500</v>
      </c>
      <c r="C954" s="1" t="s">
        <v>252</v>
      </c>
      <c r="D954" s="15" t="s">
        <v>11</v>
      </c>
      <c r="E954" s="1" t="s">
        <v>32</v>
      </c>
      <c r="F954" s="105" t="s">
        <v>541</v>
      </c>
      <c r="G954" s="30" t="s">
        <v>526</v>
      </c>
      <c r="H954" s="6">
        <f>H953-B954</f>
        <v>-500</v>
      </c>
      <c r="I954" s="25">
        <f t="shared" si="80"/>
        <v>0.9803921568627451</v>
      </c>
      <c r="K954" t="s">
        <v>253</v>
      </c>
      <c r="M954" s="2">
        <v>510</v>
      </c>
    </row>
    <row r="955" spans="1:13" s="104" customFormat="1" ht="12.75">
      <c r="A955" s="100"/>
      <c r="B955" s="341">
        <f>SUM(B954:B954)</f>
        <v>500</v>
      </c>
      <c r="C955" s="100"/>
      <c r="D955" s="100"/>
      <c r="E955" s="100" t="s">
        <v>32</v>
      </c>
      <c r="F955" s="102"/>
      <c r="G955" s="102"/>
      <c r="H955" s="398">
        <v>0</v>
      </c>
      <c r="I955" s="103">
        <f t="shared" si="80"/>
        <v>0.9803921568627451</v>
      </c>
      <c r="M955" s="2">
        <v>510</v>
      </c>
    </row>
    <row r="956" spans="2:13" ht="12.75">
      <c r="B956" s="10"/>
      <c r="D956" s="15"/>
      <c r="H956" s="6">
        <f>H955-B956</f>
        <v>0</v>
      </c>
      <c r="I956" s="25">
        <f t="shared" si="80"/>
        <v>0</v>
      </c>
      <c r="M956" s="2">
        <v>510</v>
      </c>
    </row>
    <row r="957" spans="2:13" ht="12.75">
      <c r="B957" s="10"/>
      <c r="H957" s="6">
        <f>H956-B957</f>
        <v>0</v>
      </c>
      <c r="I957" s="25">
        <f t="shared" si="80"/>
        <v>0</v>
      </c>
      <c r="M957" s="2">
        <v>510</v>
      </c>
    </row>
    <row r="958" spans="2:13" ht="12.75">
      <c r="B958" s="10"/>
      <c r="H958" s="6">
        <f>H957-B958</f>
        <v>0</v>
      </c>
      <c r="I958" s="25">
        <f t="shared" si="80"/>
        <v>0</v>
      </c>
      <c r="M958" s="2">
        <v>510</v>
      </c>
    </row>
    <row r="959" spans="2:13" ht="12.75">
      <c r="B959" s="10"/>
      <c r="H959" s="6">
        <f>H958-B959</f>
        <v>0</v>
      </c>
      <c r="I959" s="25">
        <f t="shared" si="80"/>
        <v>0</v>
      </c>
      <c r="M959" s="2">
        <v>510</v>
      </c>
    </row>
    <row r="960" spans="1:13" s="96" customFormat="1" ht="12.75">
      <c r="A960" s="92"/>
      <c r="B960" s="340">
        <f>+B965+B975+B984+B995+B1000+B1006+B1011</f>
        <v>71300</v>
      </c>
      <c r="C960" s="92" t="s">
        <v>93</v>
      </c>
      <c r="D960" s="92" t="s">
        <v>94</v>
      </c>
      <c r="E960" s="92" t="s">
        <v>95</v>
      </c>
      <c r="F960" s="109" t="s">
        <v>96</v>
      </c>
      <c r="G960" s="109" t="s">
        <v>97</v>
      </c>
      <c r="H960" s="93"/>
      <c r="I960" s="95">
        <f t="shared" si="80"/>
        <v>139.80392156862746</v>
      </c>
      <c r="M960" s="2">
        <v>510</v>
      </c>
    </row>
    <row r="961" spans="2:13" ht="12.75">
      <c r="B961" s="10"/>
      <c r="H961" s="6">
        <f>H960-B961</f>
        <v>0</v>
      </c>
      <c r="I961" s="25">
        <f t="shared" si="80"/>
        <v>0</v>
      </c>
      <c r="M961" s="2">
        <v>510</v>
      </c>
    </row>
    <row r="962" spans="2:13" ht="12.75">
      <c r="B962" s="10">
        <v>5000</v>
      </c>
      <c r="C962" s="1" t="s">
        <v>27</v>
      </c>
      <c r="D962" s="1" t="s">
        <v>237</v>
      </c>
      <c r="E962" s="1" t="s">
        <v>238</v>
      </c>
      <c r="F962" s="416" t="s">
        <v>548</v>
      </c>
      <c r="G962" s="30" t="s">
        <v>369</v>
      </c>
      <c r="H962" s="6">
        <f>H961-B962</f>
        <v>-5000</v>
      </c>
      <c r="I962" s="25">
        <f t="shared" si="80"/>
        <v>9.803921568627452</v>
      </c>
      <c r="K962" t="s">
        <v>27</v>
      </c>
      <c r="L962">
        <v>22</v>
      </c>
      <c r="M962" s="2">
        <v>510</v>
      </c>
    </row>
    <row r="963" spans="2:13" ht="12.75">
      <c r="B963" s="10">
        <v>5000</v>
      </c>
      <c r="C963" s="1" t="s">
        <v>27</v>
      </c>
      <c r="D963" s="1" t="s">
        <v>237</v>
      </c>
      <c r="E963" s="1" t="s">
        <v>238</v>
      </c>
      <c r="F963" s="416" t="s">
        <v>549</v>
      </c>
      <c r="G963" s="30" t="s">
        <v>352</v>
      </c>
      <c r="H963" s="6">
        <f>H962-B963</f>
        <v>-10000</v>
      </c>
      <c r="I963" s="25">
        <f t="shared" si="80"/>
        <v>9.803921568627452</v>
      </c>
      <c r="K963" t="s">
        <v>27</v>
      </c>
      <c r="L963">
        <v>22</v>
      </c>
      <c r="M963" s="2">
        <v>510</v>
      </c>
    </row>
    <row r="964" spans="2:13" ht="12.75">
      <c r="B964" s="10">
        <v>5000</v>
      </c>
      <c r="C964" s="1" t="s">
        <v>27</v>
      </c>
      <c r="D964" s="1" t="s">
        <v>237</v>
      </c>
      <c r="E964" s="1" t="s">
        <v>238</v>
      </c>
      <c r="F964" s="416" t="s">
        <v>550</v>
      </c>
      <c r="G964" s="30" t="s">
        <v>531</v>
      </c>
      <c r="H964" s="6">
        <f>H963-B964</f>
        <v>-15000</v>
      </c>
      <c r="I964" s="25">
        <f t="shared" si="80"/>
        <v>9.803921568627452</v>
      </c>
      <c r="K964" t="s">
        <v>27</v>
      </c>
      <c r="L964">
        <v>22</v>
      </c>
      <c r="M964" s="2">
        <v>510</v>
      </c>
    </row>
    <row r="965" spans="1:13" s="99" customFormat="1" ht="12.75">
      <c r="A965" s="14"/>
      <c r="B965" s="337">
        <f>SUM(B962:B964)</f>
        <v>15000</v>
      </c>
      <c r="C965" s="14" t="s">
        <v>27</v>
      </c>
      <c r="D965" s="14"/>
      <c r="E965" s="14"/>
      <c r="F965" s="21"/>
      <c r="G965" s="21"/>
      <c r="H965" s="97">
        <v>0</v>
      </c>
      <c r="I965" s="98">
        <f t="shared" si="80"/>
        <v>29.41176470588235</v>
      </c>
      <c r="M965" s="2">
        <v>510</v>
      </c>
    </row>
    <row r="966" spans="2:13" ht="12.75">
      <c r="B966" s="10"/>
      <c r="H966" s="6">
        <f aca="true" t="shared" si="81" ref="H966:H974">H965-B966</f>
        <v>0</v>
      </c>
      <c r="I966" s="25">
        <f t="shared" si="80"/>
        <v>0</v>
      </c>
      <c r="M966" s="2">
        <v>510</v>
      </c>
    </row>
    <row r="967" spans="2:13" ht="12.75">
      <c r="B967" s="10"/>
      <c r="H967" s="6">
        <f t="shared" si="81"/>
        <v>0</v>
      </c>
      <c r="I967" s="25">
        <f t="shared" si="80"/>
        <v>0</v>
      </c>
      <c r="M967" s="2">
        <v>510</v>
      </c>
    </row>
    <row r="968" spans="2:13" ht="12.75">
      <c r="B968" s="10">
        <v>1000</v>
      </c>
      <c r="C968" s="80" t="s">
        <v>551</v>
      </c>
      <c r="D968" s="80" t="s">
        <v>11</v>
      </c>
      <c r="E968" s="80" t="s">
        <v>423</v>
      </c>
      <c r="F968" s="105" t="s">
        <v>552</v>
      </c>
      <c r="G968" s="105" t="s">
        <v>369</v>
      </c>
      <c r="H968" s="6">
        <f t="shared" si="81"/>
        <v>-1000</v>
      </c>
      <c r="I968" s="25">
        <f t="shared" si="80"/>
        <v>1.9607843137254901</v>
      </c>
      <c r="K968" s="85" t="s">
        <v>238</v>
      </c>
      <c r="L968">
        <v>22</v>
      </c>
      <c r="M968" s="2">
        <v>510</v>
      </c>
    </row>
    <row r="969" spans="2:13" ht="12.75">
      <c r="B969" s="10">
        <v>2000</v>
      </c>
      <c r="C969" s="80" t="s">
        <v>553</v>
      </c>
      <c r="D969" s="80" t="s">
        <v>11</v>
      </c>
      <c r="E969" s="80" t="s">
        <v>423</v>
      </c>
      <c r="F969" s="105" t="s">
        <v>554</v>
      </c>
      <c r="G969" s="105" t="s">
        <v>369</v>
      </c>
      <c r="H969" s="6">
        <f t="shared" si="81"/>
        <v>-3000</v>
      </c>
      <c r="I969" s="25">
        <f t="shared" si="80"/>
        <v>3.9215686274509802</v>
      </c>
      <c r="K969" s="85" t="s">
        <v>238</v>
      </c>
      <c r="L969">
        <v>22</v>
      </c>
      <c r="M969" s="2">
        <v>510</v>
      </c>
    </row>
    <row r="970" spans="2:13" ht="12.75">
      <c r="B970" s="10">
        <v>1000</v>
      </c>
      <c r="C970" s="80" t="s">
        <v>551</v>
      </c>
      <c r="D970" s="80" t="s">
        <v>11</v>
      </c>
      <c r="E970" s="80" t="s">
        <v>423</v>
      </c>
      <c r="F970" s="105" t="s">
        <v>552</v>
      </c>
      <c r="G970" s="105" t="s">
        <v>352</v>
      </c>
      <c r="H970" s="6">
        <f t="shared" si="81"/>
        <v>-4000</v>
      </c>
      <c r="I970" s="25">
        <f t="shared" si="80"/>
        <v>1.9607843137254901</v>
      </c>
      <c r="K970" s="85" t="s">
        <v>238</v>
      </c>
      <c r="L970">
        <v>22</v>
      </c>
      <c r="M970" s="2">
        <v>510</v>
      </c>
    </row>
    <row r="971" spans="2:13" ht="12.75">
      <c r="B971" s="10">
        <v>2000</v>
      </c>
      <c r="C971" s="80" t="s">
        <v>553</v>
      </c>
      <c r="D971" s="80" t="s">
        <v>11</v>
      </c>
      <c r="E971" s="80" t="s">
        <v>423</v>
      </c>
      <c r="F971" s="105" t="s">
        <v>554</v>
      </c>
      <c r="G971" s="105" t="s">
        <v>352</v>
      </c>
      <c r="H971" s="6">
        <f t="shared" si="81"/>
        <v>-6000</v>
      </c>
      <c r="I971" s="25">
        <f t="shared" si="80"/>
        <v>3.9215686274509802</v>
      </c>
      <c r="K971" s="85" t="s">
        <v>238</v>
      </c>
      <c r="L971">
        <v>22</v>
      </c>
      <c r="M971" s="2">
        <v>510</v>
      </c>
    </row>
    <row r="972" spans="2:13" ht="12.75">
      <c r="B972" s="10">
        <v>2000</v>
      </c>
      <c r="C972" s="80" t="s">
        <v>553</v>
      </c>
      <c r="D972" s="80" t="s">
        <v>11</v>
      </c>
      <c r="E972" s="80" t="s">
        <v>423</v>
      </c>
      <c r="F972" s="105" t="s">
        <v>554</v>
      </c>
      <c r="G972" s="105" t="s">
        <v>531</v>
      </c>
      <c r="H972" s="6">
        <f t="shared" si="81"/>
        <v>-8000</v>
      </c>
      <c r="I972" s="25">
        <f t="shared" si="80"/>
        <v>3.9215686274509802</v>
      </c>
      <c r="K972" s="85" t="s">
        <v>238</v>
      </c>
      <c r="L972">
        <v>22</v>
      </c>
      <c r="M972" s="2">
        <v>510</v>
      </c>
    </row>
    <row r="973" spans="2:13" ht="12.75">
      <c r="B973" s="10">
        <v>2000</v>
      </c>
      <c r="C973" s="80" t="s">
        <v>553</v>
      </c>
      <c r="D973" s="80" t="s">
        <v>11</v>
      </c>
      <c r="E973" s="80" t="s">
        <v>423</v>
      </c>
      <c r="F973" s="105" t="s">
        <v>554</v>
      </c>
      <c r="G973" s="105" t="s">
        <v>98</v>
      </c>
      <c r="H973" s="6">
        <f t="shared" si="81"/>
        <v>-10000</v>
      </c>
      <c r="I973" s="25">
        <f t="shared" si="80"/>
        <v>3.9215686274509802</v>
      </c>
      <c r="K973" s="85" t="s">
        <v>238</v>
      </c>
      <c r="L973">
        <v>22</v>
      </c>
      <c r="M973" s="2">
        <v>510</v>
      </c>
    </row>
    <row r="974" spans="2:13" ht="12.75">
      <c r="B974" s="10">
        <v>2000</v>
      </c>
      <c r="C974" s="80" t="s">
        <v>553</v>
      </c>
      <c r="D974" s="80" t="s">
        <v>11</v>
      </c>
      <c r="E974" s="80" t="s">
        <v>423</v>
      </c>
      <c r="F974" s="105" t="s">
        <v>554</v>
      </c>
      <c r="G974" s="105" t="s">
        <v>555</v>
      </c>
      <c r="H974" s="6">
        <f t="shared" si="81"/>
        <v>-12000</v>
      </c>
      <c r="I974" s="25">
        <f t="shared" si="80"/>
        <v>3.9215686274509802</v>
      </c>
      <c r="K974" s="85" t="s">
        <v>238</v>
      </c>
      <c r="L974">
        <v>22</v>
      </c>
      <c r="M974" s="2">
        <v>510</v>
      </c>
    </row>
    <row r="975" spans="1:13" s="104" customFormat="1" ht="12.75">
      <c r="A975" s="100"/>
      <c r="B975" s="341">
        <f>SUM(B968:B974)</f>
        <v>12000</v>
      </c>
      <c r="C975" s="100"/>
      <c r="D975" s="100"/>
      <c r="E975" s="106" t="s">
        <v>423</v>
      </c>
      <c r="F975" s="102"/>
      <c r="G975" s="102"/>
      <c r="H975" s="398">
        <v>0</v>
      </c>
      <c r="I975" s="103">
        <f t="shared" si="80"/>
        <v>23.529411764705884</v>
      </c>
      <c r="M975" s="2">
        <v>510</v>
      </c>
    </row>
    <row r="976" spans="2:13" ht="12.75">
      <c r="B976" s="10"/>
      <c r="H976" s="6">
        <f aca="true" t="shared" si="82" ref="H976:H983">H975-B976</f>
        <v>0</v>
      </c>
      <c r="I976" s="25">
        <f t="shared" si="80"/>
        <v>0</v>
      </c>
      <c r="M976" s="2">
        <v>510</v>
      </c>
    </row>
    <row r="977" spans="2:13" ht="12.75">
      <c r="B977" s="10"/>
      <c r="H977" s="6">
        <f t="shared" si="82"/>
        <v>0</v>
      </c>
      <c r="I977" s="25">
        <f t="shared" si="80"/>
        <v>0</v>
      </c>
      <c r="M977" s="2">
        <v>510</v>
      </c>
    </row>
    <row r="978" spans="2:13" ht="12.75">
      <c r="B978" s="10">
        <v>4000</v>
      </c>
      <c r="C978" s="80" t="s">
        <v>334</v>
      </c>
      <c r="D978" s="80" t="s">
        <v>11</v>
      </c>
      <c r="E978" s="80" t="s">
        <v>246</v>
      </c>
      <c r="F978" s="105" t="s">
        <v>556</v>
      </c>
      <c r="G978" s="105" t="s">
        <v>369</v>
      </c>
      <c r="H978" s="6">
        <f t="shared" si="82"/>
        <v>-4000</v>
      </c>
      <c r="I978" s="25">
        <f t="shared" si="80"/>
        <v>7.8431372549019605</v>
      </c>
      <c r="K978" s="85" t="s">
        <v>238</v>
      </c>
      <c r="L978">
        <v>22</v>
      </c>
      <c r="M978" s="2">
        <v>510</v>
      </c>
    </row>
    <row r="979" spans="2:13" ht="12.75">
      <c r="B979" s="10">
        <v>2000</v>
      </c>
      <c r="C979" s="80" t="s">
        <v>557</v>
      </c>
      <c r="D979" s="80" t="s">
        <v>11</v>
      </c>
      <c r="E979" s="80" t="s">
        <v>246</v>
      </c>
      <c r="F979" s="105" t="s">
        <v>552</v>
      </c>
      <c r="G979" s="105" t="s">
        <v>352</v>
      </c>
      <c r="H979" s="6">
        <f t="shared" si="82"/>
        <v>-6000</v>
      </c>
      <c r="I979" s="25">
        <f t="shared" si="80"/>
        <v>3.9215686274509802</v>
      </c>
      <c r="K979" s="85" t="s">
        <v>238</v>
      </c>
      <c r="L979">
        <v>22</v>
      </c>
      <c r="M979" s="2">
        <v>510</v>
      </c>
    </row>
    <row r="980" spans="2:13" ht="12.75">
      <c r="B980" s="10">
        <v>2000</v>
      </c>
      <c r="C980" s="80" t="s">
        <v>558</v>
      </c>
      <c r="D980" s="80" t="s">
        <v>11</v>
      </c>
      <c r="E980" s="80" t="s">
        <v>246</v>
      </c>
      <c r="F980" s="105" t="s">
        <v>552</v>
      </c>
      <c r="G980" s="105" t="s">
        <v>352</v>
      </c>
      <c r="H980" s="6">
        <f t="shared" si="82"/>
        <v>-8000</v>
      </c>
      <c r="I980" s="25">
        <f t="shared" si="80"/>
        <v>3.9215686274509802</v>
      </c>
      <c r="K980" s="85" t="s">
        <v>238</v>
      </c>
      <c r="L980">
        <v>22</v>
      </c>
      <c r="M980" s="2">
        <v>510</v>
      </c>
    </row>
    <row r="981" spans="2:13" ht="12.75">
      <c r="B981" s="10">
        <v>1000</v>
      </c>
      <c r="C981" s="80" t="s">
        <v>559</v>
      </c>
      <c r="D981" s="80" t="s">
        <v>11</v>
      </c>
      <c r="E981" s="80" t="s">
        <v>246</v>
      </c>
      <c r="F981" s="105" t="s">
        <v>552</v>
      </c>
      <c r="G981" s="105" t="s">
        <v>531</v>
      </c>
      <c r="H981" s="6">
        <f t="shared" si="82"/>
        <v>-9000</v>
      </c>
      <c r="I981" s="25">
        <f t="shared" si="80"/>
        <v>1.9607843137254901</v>
      </c>
      <c r="K981" s="85" t="s">
        <v>238</v>
      </c>
      <c r="L981">
        <v>22</v>
      </c>
      <c r="M981" s="2">
        <v>510</v>
      </c>
    </row>
    <row r="982" spans="2:13" ht="12.75">
      <c r="B982" s="10">
        <v>1000</v>
      </c>
      <c r="C982" s="80" t="s">
        <v>560</v>
      </c>
      <c r="D982" s="80" t="s">
        <v>11</v>
      </c>
      <c r="E982" s="80" t="s">
        <v>246</v>
      </c>
      <c r="F982" s="105" t="s">
        <v>552</v>
      </c>
      <c r="G982" s="105" t="s">
        <v>531</v>
      </c>
      <c r="H982" s="6">
        <f t="shared" si="82"/>
        <v>-10000</v>
      </c>
      <c r="I982" s="25">
        <f t="shared" si="80"/>
        <v>1.9607843137254901</v>
      </c>
      <c r="K982" s="85" t="s">
        <v>238</v>
      </c>
      <c r="L982">
        <v>22</v>
      </c>
      <c r="M982" s="2">
        <v>510</v>
      </c>
    </row>
    <row r="983" spans="2:13" ht="12.75">
      <c r="B983" s="10">
        <v>4000</v>
      </c>
      <c r="C983" s="80" t="s">
        <v>341</v>
      </c>
      <c r="D983" s="80" t="s">
        <v>11</v>
      </c>
      <c r="E983" s="80" t="s">
        <v>246</v>
      </c>
      <c r="F983" s="105" t="s">
        <v>561</v>
      </c>
      <c r="G983" s="105" t="s">
        <v>531</v>
      </c>
      <c r="H983" s="6">
        <f t="shared" si="82"/>
        <v>-14000</v>
      </c>
      <c r="I983" s="25">
        <f t="shared" si="80"/>
        <v>7.8431372549019605</v>
      </c>
      <c r="K983" s="85" t="s">
        <v>238</v>
      </c>
      <c r="L983">
        <v>22</v>
      </c>
      <c r="M983" s="2">
        <v>510</v>
      </c>
    </row>
    <row r="984" spans="1:13" s="104" customFormat="1" ht="12.75">
      <c r="A984" s="100"/>
      <c r="B984" s="341">
        <f>SUM(B978:B983)</f>
        <v>14000</v>
      </c>
      <c r="C984" s="100" t="s">
        <v>130</v>
      </c>
      <c r="D984" s="100"/>
      <c r="E984" s="106"/>
      <c r="F984" s="102"/>
      <c r="G984" s="102"/>
      <c r="H984" s="398">
        <v>0</v>
      </c>
      <c r="I984" s="103">
        <f aca="true" t="shared" si="83" ref="I984:I1015">+B984/M984</f>
        <v>27.45098039215686</v>
      </c>
      <c r="M984" s="2">
        <v>510</v>
      </c>
    </row>
    <row r="985" spans="2:13" ht="12.75">
      <c r="B985" s="10"/>
      <c r="H985" s="6">
        <f aca="true" t="shared" si="84" ref="H985:H994">H984-B985</f>
        <v>0</v>
      </c>
      <c r="I985" s="25">
        <f t="shared" si="83"/>
        <v>0</v>
      </c>
      <c r="M985" s="2">
        <v>510</v>
      </c>
    </row>
    <row r="986" spans="2:13" ht="12.75">
      <c r="B986" s="10"/>
      <c r="H986" s="6">
        <f t="shared" si="84"/>
        <v>0</v>
      </c>
      <c r="I986" s="25">
        <f t="shared" si="83"/>
        <v>0</v>
      </c>
      <c r="M986" s="2">
        <v>510</v>
      </c>
    </row>
    <row r="987" spans="2:13" ht="12.75">
      <c r="B987" s="10">
        <v>1800</v>
      </c>
      <c r="C987" s="80" t="s">
        <v>28</v>
      </c>
      <c r="D987" s="80" t="s">
        <v>11</v>
      </c>
      <c r="E987" s="80" t="s">
        <v>29</v>
      </c>
      <c r="F987" s="105" t="s">
        <v>552</v>
      </c>
      <c r="G987" s="105" t="s">
        <v>369</v>
      </c>
      <c r="H987" s="6">
        <f t="shared" si="84"/>
        <v>-1800</v>
      </c>
      <c r="I987" s="25">
        <f t="shared" si="83"/>
        <v>3.5294117647058822</v>
      </c>
      <c r="K987" s="85" t="s">
        <v>238</v>
      </c>
      <c r="L987">
        <v>22</v>
      </c>
      <c r="M987" s="2">
        <v>510</v>
      </c>
    </row>
    <row r="988" spans="2:13" ht="12.75">
      <c r="B988" s="10">
        <v>1000</v>
      </c>
      <c r="C988" s="80" t="s">
        <v>28</v>
      </c>
      <c r="D988" s="80" t="s">
        <v>11</v>
      </c>
      <c r="E988" s="80" t="s">
        <v>29</v>
      </c>
      <c r="F988" s="105" t="s">
        <v>562</v>
      </c>
      <c r="G988" s="105" t="s">
        <v>369</v>
      </c>
      <c r="H988" s="6">
        <f t="shared" si="84"/>
        <v>-2800</v>
      </c>
      <c r="I988" s="25">
        <f t="shared" si="83"/>
        <v>1.9607843137254901</v>
      </c>
      <c r="K988" s="85" t="s">
        <v>238</v>
      </c>
      <c r="L988">
        <v>22</v>
      </c>
      <c r="M988" s="2">
        <v>510</v>
      </c>
    </row>
    <row r="989" spans="2:13" ht="12.75">
      <c r="B989" s="10">
        <v>1600</v>
      </c>
      <c r="C989" s="80" t="s">
        <v>28</v>
      </c>
      <c r="D989" s="80" t="s">
        <v>11</v>
      </c>
      <c r="E989" s="80" t="s">
        <v>29</v>
      </c>
      <c r="F989" s="105" t="s">
        <v>552</v>
      </c>
      <c r="G989" s="105" t="s">
        <v>352</v>
      </c>
      <c r="H989" s="6">
        <f t="shared" si="84"/>
        <v>-4400</v>
      </c>
      <c r="I989" s="25">
        <f t="shared" si="83"/>
        <v>3.1372549019607843</v>
      </c>
      <c r="K989" s="85" t="s">
        <v>238</v>
      </c>
      <c r="L989">
        <v>22</v>
      </c>
      <c r="M989" s="2">
        <v>510</v>
      </c>
    </row>
    <row r="990" spans="2:13" ht="12.75">
      <c r="B990" s="10">
        <v>1000</v>
      </c>
      <c r="C990" s="80" t="s">
        <v>28</v>
      </c>
      <c r="D990" s="80" t="s">
        <v>11</v>
      </c>
      <c r="E990" s="80" t="s">
        <v>29</v>
      </c>
      <c r="F990" s="105" t="s">
        <v>562</v>
      </c>
      <c r="G990" s="105" t="s">
        <v>352</v>
      </c>
      <c r="H990" s="6">
        <f t="shared" si="84"/>
        <v>-5400</v>
      </c>
      <c r="I990" s="25">
        <f t="shared" si="83"/>
        <v>1.9607843137254901</v>
      </c>
      <c r="K990" s="85" t="s">
        <v>238</v>
      </c>
      <c r="L990">
        <v>22</v>
      </c>
      <c r="M990" s="2">
        <v>510</v>
      </c>
    </row>
    <row r="991" spans="2:13" ht="12.75">
      <c r="B991" s="10">
        <v>1900</v>
      </c>
      <c r="C991" s="80" t="s">
        <v>28</v>
      </c>
      <c r="D991" s="80" t="s">
        <v>11</v>
      </c>
      <c r="E991" s="80" t="s">
        <v>29</v>
      </c>
      <c r="F991" s="105" t="s">
        <v>552</v>
      </c>
      <c r="G991" s="105" t="s">
        <v>531</v>
      </c>
      <c r="H991" s="6">
        <f t="shared" si="84"/>
        <v>-7300</v>
      </c>
      <c r="I991" s="25">
        <f t="shared" si="83"/>
        <v>3.7254901960784315</v>
      </c>
      <c r="K991" s="85" t="s">
        <v>238</v>
      </c>
      <c r="L991">
        <v>22</v>
      </c>
      <c r="M991" s="2">
        <v>510</v>
      </c>
    </row>
    <row r="992" spans="2:13" ht="12.75">
      <c r="B992" s="10">
        <v>1000</v>
      </c>
      <c r="C992" s="80" t="s">
        <v>28</v>
      </c>
      <c r="D992" s="80" t="s">
        <v>11</v>
      </c>
      <c r="E992" s="80" t="s">
        <v>29</v>
      </c>
      <c r="F992" s="105" t="s">
        <v>562</v>
      </c>
      <c r="G992" s="105" t="s">
        <v>531</v>
      </c>
      <c r="H992" s="6">
        <f t="shared" si="84"/>
        <v>-8300</v>
      </c>
      <c r="I992" s="25">
        <f t="shared" si="83"/>
        <v>1.9607843137254901</v>
      </c>
      <c r="K992" s="85" t="s">
        <v>238</v>
      </c>
      <c r="L992">
        <v>22</v>
      </c>
      <c r="M992" s="2">
        <v>510</v>
      </c>
    </row>
    <row r="993" spans="2:13" ht="12.75">
      <c r="B993" s="10">
        <v>1000</v>
      </c>
      <c r="C993" s="80" t="s">
        <v>28</v>
      </c>
      <c r="D993" s="80" t="s">
        <v>11</v>
      </c>
      <c r="E993" s="80" t="s">
        <v>29</v>
      </c>
      <c r="F993" s="105" t="s">
        <v>562</v>
      </c>
      <c r="G993" s="105" t="s">
        <v>98</v>
      </c>
      <c r="H993" s="6">
        <f t="shared" si="84"/>
        <v>-9300</v>
      </c>
      <c r="I993" s="25">
        <f t="shared" si="83"/>
        <v>1.9607843137254901</v>
      </c>
      <c r="K993" s="85" t="s">
        <v>238</v>
      </c>
      <c r="L993">
        <v>22</v>
      </c>
      <c r="M993" s="2">
        <v>510</v>
      </c>
    </row>
    <row r="994" spans="2:13" ht="12.75">
      <c r="B994" s="10">
        <v>1000</v>
      </c>
      <c r="C994" s="80" t="s">
        <v>28</v>
      </c>
      <c r="D994" s="80" t="s">
        <v>11</v>
      </c>
      <c r="E994" s="80" t="s">
        <v>29</v>
      </c>
      <c r="F994" s="105" t="s">
        <v>562</v>
      </c>
      <c r="G994" s="105" t="s">
        <v>555</v>
      </c>
      <c r="H994" s="6">
        <f t="shared" si="84"/>
        <v>-10300</v>
      </c>
      <c r="I994" s="25">
        <f t="shared" si="83"/>
        <v>1.9607843137254901</v>
      </c>
      <c r="K994" s="85" t="s">
        <v>238</v>
      </c>
      <c r="L994">
        <v>22</v>
      </c>
      <c r="M994" s="2">
        <v>510</v>
      </c>
    </row>
    <row r="995" spans="1:13" s="104" customFormat="1" ht="12.75">
      <c r="A995" s="100"/>
      <c r="B995" s="341">
        <f>SUM(B987:B994)</f>
        <v>10300</v>
      </c>
      <c r="C995" s="100"/>
      <c r="D995" s="100"/>
      <c r="E995" s="106" t="s">
        <v>29</v>
      </c>
      <c r="F995" s="102"/>
      <c r="G995" s="102"/>
      <c r="H995" s="398">
        <v>0</v>
      </c>
      <c r="I995" s="103">
        <f t="shared" si="83"/>
        <v>20.19607843137255</v>
      </c>
      <c r="M995" s="2">
        <v>510</v>
      </c>
    </row>
    <row r="996" spans="2:13" ht="12.75">
      <c r="B996" s="10"/>
      <c r="H996" s="6">
        <f>H995-B996</f>
        <v>0</v>
      </c>
      <c r="I996" s="25">
        <f t="shared" si="83"/>
        <v>0</v>
      </c>
      <c r="M996" s="2">
        <v>510</v>
      </c>
    </row>
    <row r="997" spans="2:13" ht="12.75">
      <c r="B997" s="10"/>
      <c r="H997" s="6">
        <f>H996-B997</f>
        <v>0</v>
      </c>
      <c r="I997" s="25">
        <f t="shared" si="83"/>
        <v>0</v>
      </c>
      <c r="M997" s="2">
        <v>510</v>
      </c>
    </row>
    <row r="998" spans="2:13" ht="12.75">
      <c r="B998" s="10">
        <v>6000</v>
      </c>
      <c r="C998" s="80" t="s">
        <v>30</v>
      </c>
      <c r="D998" s="80" t="s">
        <v>11</v>
      </c>
      <c r="E998" s="80" t="s">
        <v>246</v>
      </c>
      <c r="F998" s="105" t="s">
        <v>563</v>
      </c>
      <c r="G998" s="105" t="s">
        <v>369</v>
      </c>
      <c r="H998" s="6">
        <f>H997-B998</f>
        <v>-6000</v>
      </c>
      <c r="I998" s="25">
        <f t="shared" si="83"/>
        <v>11.764705882352942</v>
      </c>
      <c r="K998" s="85" t="s">
        <v>238</v>
      </c>
      <c r="L998">
        <v>22</v>
      </c>
      <c r="M998" s="2">
        <v>510</v>
      </c>
    </row>
    <row r="999" spans="2:13" ht="12.75">
      <c r="B999" s="10">
        <v>6000</v>
      </c>
      <c r="C999" s="80" t="s">
        <v>30</v>
      </c>
      <c r="D999" s="80" t="s">
        <v>11</v>
      </c>
      <c r="E999" s="80" t="s">
        <v>246</v>
      </c>
      <c r="F999" s="105" t="s">
        <v>563</v>
      </c>
      <c r="G999" s="105" t="s">
        <v>352</v>
      </c>
      <c r="H999" s="6">
        <f>H998-B999</f>
        <v>-12000</v>
      </c>
      <c r="I999" s="25">
        <f t="shared" si="83"/>
        <v>11.764705882352942</v>
      </c>
      <c r="K999" s="85" t="s">
        <v>238</v>
      </c>
      <c r="L999">
        <v>22</v>
      </c>
      <c r="M999" s="2">
        <v>510</v>
      </c>
    </row>
    <row r="1000" spans="1:13" s="104" customFormat="1" ht="12.75">
      <c r="A1000" s="100"/>
      <c r="B1000" s="341">
        <f>SUM(B998:B999)</f>
        <v>12000</v>
      </c>
      <c r="C1000" s="100" t="s">
        <v>30</v>
      </c>
      <c r="D1000" s="100"/>
      <c r="E1000" s="106"/>
      <c r="F1000" s="102"/>
      <c r="G1000" s="102"/>
      <c r="H1000" s="398">
        <v>0</v>
      </c>
      <c r="I1000" s="103">
        <f t="shared" si="83"/>
        <v>23.529411764705884</v>
      </c>
      <c r="M1000" s="2">
        <v>510</v>
      </c>
    </row>
    <row r="1001" spans="2:13" ht="12.75">
      <c r="B1001" s="10"/>
      <c r="H1001" s="6">
        <f>H1000-B1001</f>
        <v>0</v>
      </c>
      <c r="I1001" s="25">
        <f t="shared" si="83"/>
        <v>0</v>
      </c>
      <c r="M1001" s="2">
        <v>510</v>
      </c>
    </row>
    <row r="1002" spans="2:13" ht="12.75">
      <c r="B1002" s="10"/>
      <c r="H1002" s="6">
        <f>H1001-B1002</f>
        <v>0</v>
      </c>
      <c r="I1002" s="25">
        <f t="shared" si="83"/>
        <v>0</v>
      </c>
      <c r="M1002" s="2">
        <v>510</v>
      </c>
    </row>
    <row r="1003" spans="2:13" ht="12.75">
      <c r="B1003" s="10">
        <v>2000</v>
      </c>
      <c r="C1003" s="80" t="s">
        <v>31</v>
      </c>
      <c r="D1003" s="80" t="s">
        <v>11</v>
      </c>
      <c r="E1003" s="80" t="s">
        <v>246</v>
      </c>
      <c r="F1003" s="105" t="s">
        <v>552</v>
      </c>
      <c r="G1003" s="105" t="s">
        <v>369</v>
      </c>
      <c r="H1003" s="6">
        <f>H1002-B1003</f>
        <v>-2000</v>
      </c>
      <c r="I1003" s="25">
        <f t="shared" si="83"/>
        <v>3.9215686274509802</v>
      </c>
      <c r="K1003" s="85" t="s">
        <v>238</v>
      </c>
      <c r="L1003">
        <v>22</v>
      </c>
      <c r="M1003" s="2">
        <v>510</v>
      </c>
    </row>
    <row r="1004" spans="2:13" ht="12.75">
      <c r="B1004" s="10">
        <v>2000</v>
      </c>
      <c r="C1004" s="80" t="s">
        <v>31</v>
      </c>
      <c r="D1004" s="80" t="s">
        <v>11</v>
      </c>
      <c r="E1004" s="80" t="s">
        <v>246</v>
      </c>
      <c r="F1004" s="105" t="s">
        <v>552</v>
      </c>
      <c r="G1004" s="105" t="s">
        <v>352</v>
      </c>
      <c r="H1004" s="6">
        <f>H1003-B1004</f>
        <v>-4000</v>
      </c>
      <c r="I1004" s="25">
        <f t="shared" si="83"/>
        <v>3.9215686274509802</v>
      </c>
      <c r="K1004" s="85" t="s">
        <v>238</v>
      </c>
      <c r="L1004">
        <v>22</v>
      </c>
      <c r="M1004" s="2">
        <v>510</v>
      </c>
    </row>
    <row r="1005" spans="2:13" ht="12.75">
      <c r="B1005" s="10">
        <v>2000</v>
      </c>
      <c r="C1005" s="80" t="s">
        <v>31</v>
      </c>
      <c r="D1005" s="80" t="s">
        <v>11</v>
      </c>
      <c r="E1005" s="80" t="s">
        <v>246</v>
      </c>
      <c r="F1005" s="105" t="s">
        <v>552</v>
      </c>
      <c r="G1005" s="105" t="s">
        <v>531</v>
      </c>
      <c r="H1005" s="6">
        <f>H1004-B1005</f>
        <v>-6000</v>
      </c>
      <c r="I1005" s="25">
        <f t="shared" si="83"/>
        <v>3.9215686274509802</v>
      </c>
      <c r="K1005" s="85" t="s">
        <v>238</v>
      </c>
      <c r="L1005">
        <v>22</v>
      </c>
      <c r="M1005" s="2">
        <v>510</v>
      </c>
    </row>
    <row r="1006" spans="1:13" s="104" customFormat="1" ht="12.75">
      <c r="A1006" s="100"/>
      <c r="B1006" s="409">
        <f>SUM(B1003:B1005)</f>
        <v>6000</v>
      </c>
      <c r="C1006" s="100" t="s">
        <v>31</v>
      </c>
      <c r="D1006" s="100"/>
      <c r="E1006" s="106"/>
      <c r="F1006" s="102"/>
      <c r="G1006" s="102"/>
      <c r="H1006" s="398">
        <v>0</v>
      </c>
      <c r="I1006" s="103">
        <f t="shared" si="83"/>
        <v>11.764705882352942</v>
      </c>
      <c r="M1006" s="2">
        <v>510</v>
      </c>
    </row>
    <row r="1007" spans="2:13" ht="12.75">
      <c r="B1007" s="338"/>
      <c r="H1007" s="6">
        <f>H1006-B1007</f>
        <v>0</v>
      </c>
      <c r="I1007" s="25">
        <f t="shared" si="83"/>
        <v>0</v>
      </c>
      <c r="M1007" s="2">
        <v>510</v>
      </c>
    </row>
    <row r="1008" spans="2:13" ht="12.75">
      <c r="B1008" s="338"/>
      <c r="H1008" s="6">
        <f>H1007-B1008</f>
        <v>0</v>
      </c>
      <c r="I1008" s="25">
        <f t="shared" si="83"/>
        <v>0</v>
      </c>
      <c r="M1008" s="2">
        <v>510</v>
      </c>
    </row>
    <row r="1009" spans="2:13" ht="12.75">
      <c r="B1009" s="10">
        <v>1000</v>
      </c>
      <c r="C1009" s="80" t="s">
        <v>436</v>
      </c>
      <c r="D1009" s="80" t="s">
        <v>11</v>
      </c>
      <c r="E1009" s="80" t="s">
        <v>32</v>
      </c>
      <c r="F1009" s="105" t="s">
        <v>552</v>
      </c>
      <c r="G1009" s="105" t="s">
        <v>352</v>
      </c>
      <c r="H1009" s="6">
        <f>H1008-B1009</f>
        <v>-1000</v>
      </c>
      <c r="I1009" s="25">
        <f t="shared" si="83"/>
        <v>1.9607843137254901</v>
      </c>
      <c r="K1009" s="85" t="s">
        <v>238</v>
      </c>
      <c r="L1009">
        <v>22</v>
      </c>
      <c r="M1009" s="2">
        <v>510</v>
      </c>
    </row>
    <row r="1010" spans="2:13" ht="12.75">
      <c r="B1010" s="10">
        <v>1000</v>
      </c>
      <c r="C1010" s="80" t="s">
        <v>436</v>
      </c>
      <c r="D1010" s="80" t="s">
        <v>11</v>
      </c>
      <c r="E1010" s="80" t="s">
        <v>32</v>
      </c>
      <c r="F1010" s="105" t="s">
        <v>552</v>
      </c>
      <c r="G1010" s="105" t="s">
        <v>531</v>
      </c>
      <c r="H1010" s="6">
        <f>H1009-B1010</f>
        <v>-2000</v>
      </c>
      <c r="I1010" s="25">
        <f t="shared" si="83"/>
        <v>1.9607843137254901</v>
      </c>
      <c r="K1010" s="85" t="s">
        <v>238</v>
      </c>
      <c r="L1010">
        <v>22</v>
      </c>
      <c r="M1010" s="2">
        <v>510</v>
      </c>
    </row>
    <row r="1011" spans="1:13" s="104" customFormat="1" ht="12.75">
      <c r="A1011" s="100"/>
      <c r="B1011" s="341">
        <f>SUM(B1009:B1010)</f>
        <v>2000</v>
      </c>
      <c r="C1011" s="100"/>
      <c r="D1011" s="100"/>
      <c r="E1011" s="106" t="s">
        <v>32</v>
      </c>
      <c r="F1011" s="102"/>
      <c r="G1011" s="102"/>
      <c r="H1011" s="398">
        <v>0</v>
      </c>
      <c r="I1011" s="103">
        <f t="shared" si="83"/>
        <v>3.9215686274509802</v>
      </c>
      <c r="M1011" s="2">
        <v>510</v>
      </c>
    </row>
    <row r="1012" spans="2:13" ht="12.75">
      <c r="B1012" s="10"/>
      <c r="H1012" s="6">
        <f>H1011-B1012</f>
        <v>0</v>
      </c>
      <c r="I1012" s="25">
        <f t="shared" si="83"/>
        <v>0</v>
      </c>
      <c r="M1012" s="2">
        <v>510</v>
      </c>
    </row>
    <row r="1013" spans="2:13" ht="12.75">
      <c r="B1013" s="10"/>
      <c r="H1013" s="6">
        <f>H1012-B1013</f>
        <v>0</v>
      </c>
      <c r="I1013" s="25">
        <f t="shared" si="83"/>
        <v>0</v>
      </c>
      <c r="M1013" s="2">
        <v>510</v>
      </c>
    </row>
    <row r="1014" spans="2:13" ht="12.75">
      <c r="B1014" s="10"/>
      <c r="H1014" s="6">
        <f>H1013-B1014</f>
        <v>0</v>
      </c>
      <c r="I1014" s="25">
        <f t="shared" si="83"/>
        <v>0</v>
      </c>
      <c r="M1014" s="2">
        <v>510</v>
      </c>
    </row>
    <row r="1015" spans="2:13" ht="12.75">
      <c r="B1015" s="10"/>
      <c r="H1015" s="6">
        <f>H1014-B1015</f>
        <v>0</v>
      </c>
      <c r="I1015" s="25">
        <f t="shared" si="83"/>
        <v>0</v>
      </c>
      <c r="M1015" s="2">
        <v>510</v>
      </c>
    </row>
    <row r="1016" spans="1:13" s="91" customFormat="1" ht="12.75">
      <c r="A1016" s="87"/>
      <c r="B1016" s="335">
        <f>+B1020+B1027+B1031+B1035+B1039</f>
        <v>17400</v>
      </c>
      <c r="C1016" s="87" t="s">
        <v>99</v>
      </c>
      <c r="D1016" s="87" t="s">
        <v>100</v>
      </c>
      <c r="E1016" s="87" t="s">
        <v>25</v>
      </c>
      <c r="F1016" s="107" t="s">
        <v>36</v>
      </c>
      <c r="G1016" s="89" t="s">
        <v>178</v>
      </c>
      <c r="H1016" s="97"/>
      <c r="I1016" s="98">
        <v>0</v>
      </c>
      <c r="M1016" s="2">
        <v>510</v>
      </c>
    </row>
    <row r="1017" spans="2:13" ht="12.75">
      <c r="B1017" s="10"/>
      <c r="H1017" s="6">
        <f>H1016-B1017</f>
        <v>0</v>
      </c>
      <c r="I1017" s="25">
        <f aca="true" t="shared" si="85" ref="I1017:I1048">+B1017/M1017</f>
        <v>0</v>
      </c>
      <c r="M1017" s="2">
        <v>510</v>
      </c>
    </row>
    <row r="1018" spans="2:13" ht="12.75">
      <c r="B1018" s="10">
        <v>2500</v>
      </c>
      <c r="C1018" s="1" t="s">
        <v>27</v>
      </c>
      <c r="D1018" s="1" t="s">
        <v>237</v>
      </c>
      <c r="E1018" s="1" t="s">
        <v>253</v>
      </c>
      <c r="F1018" s="403" t="s">
        <v>564</v>
      </c>
      <c r="G1018" s="30" t="s">
        <v>352</v>
      </c>
      <c r="H1018" s="6">
        <f>H1017-B1018</f>
        <v>-2500</v>
      </c>
      <c r="I1018" s="25">
        <f t="shared" si="85"/>
        <v>4.901960784313726</v>
      </c>
      <c r="K1018" t="s">
        <v>27</v>
      </c>
      <c r="L1018">
        <v>23</v>
      </c>
      <c r="M1018" s="2">
        <v>510</v>
      </c>
    </row>
    <row r="1019" spans="2:13" ht="12.75">
      <c r="B1019" s="10">
        <v>2500</v>
      </c>
      <c r="C1019" s="1" t="s">
        <v>27</v>
      </c>
      <c r="D1019" s="1" t="s">
        <v>237</v>
      </c>
      <c r="E1019" s="1" t="s">
        <v>253</v>
      </c>
      <c r="F1019" s="403" t="s">
        <v>565</v>
      </c>
      <c r="G1019" s="30" t="s">
        <v>531</v>
      </c>
      <c r="H1019" s="6">
        <f>H1018-B1019</f>
        <v>-5000</v>
      </c>
      <c r="I1019" s="25">
        <f t="shared" si="85"/>
        <v>4.901960784313726</v>
      </c>
      <c r="K1019" t="s">
        <v>27</v>
      </c>
      <c r="L1019">
        <v>23</v>
      </c>
      <c r="M1019" s="2">
        <v>510</v>
      </c>
    </row>
    <row r="1020" spans="1:13" s="99" customFormat="1" ht="12.75">
      <c r="A1020" s="14"/>
      <c r="B1020" s="337">
        <f>SUM(B1018:B1019)</f>
        <v>5000</v>
      </c>
      <c r="C1020" s="14" t="s">
        <v>27</v>
      </c>
      <c r="D1020" s="14"/>
      <c r="E1020" s="14"/>
      <c r="F1020" s="21"/>
      <c r="G1020" s="21"/>
      <c r="H1020" s="97">
        <v>0</v>
      </c>
      <c r="I1020" s="98">
        <f t="shared" si="85"/>
        <v>9.803921568627452</v>
      </c>
      <c r="M1020" s="2">
        <v>510</v>
      </c>
    </row>
    <row r="1021" spans="2:13" ht="12.75">
      <c r="B1021" s="10"/>
      <c r="H1021" s="6">
        <f aca="true" t="shared" si="86" ref="H1021:H1026">H1020-B1021</f>
        <v>0</v>
      </c>
      <c r="I1021" s="25">
        <f t="shared" si="85"/>
        <v>0</v>
      </c>
      <c r="M1021" s="2">
        <v>510</v>
      </c>
    </row>
    <row r="1022" spans="2:13" ht="12.75">
      <c r="B1022" s="10"/>
      <c r="H1022" s="6">
        <f t="shared" si="86"/>
        <v>0</v>
      </c>
      <c r="I1022" s="25">
        <f t="shared" si="85"/>
        <v>0</v>
      </c>
      <c r="M1022" s="2">
        <v>510</v>
      </c>
    </row>
    <row r="1023" spans="2:13" ht="12.75">
      <c r="B1023" s="206">
        <v>2000</v>
      </c>
      <c r="C1023" s="36" t="s">
        <v>538</v>
      </c>
      <c r="D1023" s="15" t="s">
        <v>258</v>
      </c>
      <c r="E1023" s="36" t="s">
        <v>246</v>
      </c>
      <c r="F1023" s="105" t="s">
        <v>566</v>
      </c>
      <c r="G1023" s="34" t="s">
        <v>531</v>
      </c>
      <c r="H1023" s="6">
        <f t="shared" si="86"/>
        <v>-2000</v>
      </c>
      <c r="I1023" s="25">
        <f t="shared" si="85"/>
        <v>3.9215686274509802</v>
      </c>
      <c r="K1023" t="s">
        <v>253</v>
      </c>
      <c r="M1023" s="2">
        <v>510</v>
      </c>
    </row>
    <row r="1024" spans="2:13" ht="12.75">
      <c r="B1024" s="206">
        <v>2000</v>
      </c>
      <c r="C1024" s="36" t="s">
        <v>540</v>
      </c>
      <c r="D1024" s="15" t="s">
        <v>258</v>
      </c>
      <c r="E1024" s="36" t="s">
        <v>246</v>
      </c>
      <c r="F1024" s="105" t="s">
        <v>567</v>
      </c>
      <c r="G1024" s="34" t="s">
        <v>531</v>
      </c>
      <c r="H1024" s="6">
        <f t="shared" si="86"/>
        <v>-4000</v>
      </c>
      <c r="I1024" s="25">
        <f t="shared" si="85"/>
        <v>3.9215686274509802</v>
      </c>
      <c r="K1024" t="s">
        <v>253</v>
      </c>
      <c r="M1024" s="2">
        <v>510</v>
      </c>
    </row>
    <row r="1025" spans="2:13" ht="12.75">
      <c r="B1025" s="206">
        <v>2000</v>
      </c>
      <c r="C1025" s="36" t="s">
        <v>542</v>
      </c>
      <c r="D1025" s="15" t="s">
        <v>258</v>
      </c>
      <c r="E1025" s="36" t="s">
        <v>246</v>
      </c>
      <c r="F1025" s="105" t="s">
        <v>567</v>
      </c>
      <c r="G1025" s="34" t="s">
        <v>531</v>
      </c>
      <c r="H1025" s="6">
        <f t="shared" si="86"/>
        <v>-6000</v>
      </c>
      <c r="I1025" s="25">
        <f t="shared" si="85"/>
        <v>3.9215686274509802</v>
      </c>
      <c r="K1025" t="s">
        <v>253</v>
      </c>
      <c r="M1025" s="2">
        <v>510</v>
      </c>
    </row>
    <row r="1026" spans="2:14" ht="12.75">
      <c r="B1026" s="206">
        <v>2000</v>
      </c>
      <c r="C1026" s="36" t="s">
        <v>263</v>
      </c>
      <c r="D1026" s="15" t="s">
        <v>258</v>
      </c>
      <c r="E1026" s="36" t="s">
        <v>246</v>
      </c>
      <c r="F1026" s="105" t="s">
        <v>567</v>
      </c>
      <c r="G1026" s="34" t="s">
        <v>531</v>
      </c>
      <c r="H1026" s="6">
        <f t="shared" si="86"/>
        <v>-8000</v>
      </c>
      <c r="I1026" s="25">
        <f t="shared" si="85"/>
        <v>3.9215686274509802</v>
      </c>
      <c r="K1026" t="s">
        <v>253</v>
      </c>
      <c r="L1026" s="401"/>
      <c r="M1026" s="2">
        <v>510</v>
      </c>
      <c r="N1026" s="402"/>
    </row>
    <row r="1027" spans="1:13" s="104" customFormat="1" ht="12.75">
      <c r="A1027" s="100"/>
      <c r="B1027" s="341">
        <f>SUM(B1023:B1026)</f>
        <v>8000</v>
      </c>
      <c r="C1027" s="106" t="s">
        <v>130</v>
      </c>
      <c r="D1027" s="100"/>
      <c r="E1027" s="100"/>
      <c r="F1027" s="102"/>
      <c r="G1027" s="102"/>
      <c r="H1027" s="97">
        <v>0</v>
      </c>
      <c r="I1027" s="98">
        <f t="shared" si="85"/>
        <v>15.686274509803921</v>
      </c>
      <c r="M1027" s="2">
        <v>510</v>
      </c>
    </row>
    <row r="1028" spans="2:14" ht="12.75">
      <c r="B1028" s="399"/>
      <c r="C1028" s="36"/>
      <c r="D1028" s="15"/>
      <c r="E1028" s="400"/>
      <c r="H1028" s="6">
        <f>H1027-B1028</f>
        <v>0</v>
      </c>
      <c r="I1028" s="25">
        <f t="shared" si="85"/>
        <v>0</v>
      </c>
      <c r="J1028" s="401"/>
      <c r="L1028" s="401"/>
      <c r="M1028" s="2">
        <v>510</v>
      </c>
      <c r="N1028" s="402"/>
    </row>
    <row r="1029" spans="2:13" ht="12.75">
      <c r="B1029" s="10"/>
      <c r="C1029" s="36"/>
      <c r="D1029" s="15"/>
      <c r="H1029" s="6">
        <f>H1028-B1029</f>
        <v>0</v>
      </c>
      <c r="I1029" s="25">
        <f t="shared" si="85"/>
        <v>0</v>
      </c>
      <c r="M1029" s="2">
        <v>510</v>
      </c>
    </row>
    <row r="1030" spans="1:13" ht="12.75">
      <c r="A1030" s="15"/>
      <c r="B1030" s="10">
        <v>1400</v>
      </c>
      <c r="C1030" s="36" t="s">
        <v>28</v>
      </c>
      <c r="D1030" s="15" t="s">
        <v>237</v>
      </c>
      <c r="E1030" s="1" t="s">
        <v>29</v>
      </c>
      <c r="F1030" s="105" t="s">
        <v>567</v>
      </c>
      <c r="G1030" s="30" t="s">
        <v>531</v>
      </c>
      <c r="H1030" s="6">
        <v>-7000</v>
      </c>
      <c r="I1030" s="25">
        <f t="shared" si="85"/>
        <v>2.7450980392156863</v>
      </c>
      <c r="J1030" s="18"/>
      <c r="K1030" t="s">
        <v>253</v>
      </c>
      <c r="M1030" s="2">
        <v>510</v>
      </c>
    </row>
    <row r="1031" spans="1:13" s="104" customFormat="1" ht="12.75">
      <c r="A1031" s="100"/>
      <c r="B1031" s="341">
        <f>SUM(B1030:B1030)</f>
        <v>1400</v>
      </c>
      <c r="C1031" s="106"/>
      <c r="D1031" s="100"/>
      <c r="E1031" s="100" t="s">
        <v>29</v>
      </c>
      <c r="F1031" s="102"/>
      <c r="G1031" s="102"/>
      <c r="H1031" s="97">
        <v>0</v>
      </c>
      <c r="I1031" s="98">
        <f t="shared" si="85"/>
        <v>2.7450980392156863</v>
      </c>
      <c r="M1031" s="2">
        <v>510</v>
      </c>
    </row>
    <row r="1032" spans="2:13" ht="12.75">
      <c r="B1032" s="10"/>
      <c r="D1032" s="15"/>
      <c r="F1032" s="105" t="s">
        <v>568</v>
      </c>
      <c r="H1032" s="6">
        <f>H1031-B1032</f>
        <v>0</v>
      </c>
      <c r="I1032" s="25">
        <f t="shared" si="85"/>
        <v>0</v>
      </c>
      <c r="M1032" s="2">
        <v>510</v>
      </c>
    </row>
    <row r="1033" spans="2:13" ht="12.75">
      <c r="B1033" s="10"/>
      <c r="D1033" s="15"/>
      <c r="H1033" s="6">
        <f>H1032-B1033</f>
        <v>0</v>
      </c>
      <c r="I1033" s="25">
        <f t="shared" si="85"/>
        <v>0</v>
      </c>
      <c r="M1033" s="2">
        <v>510</v>
      </c>
    </row>
    <row r="1034" spans="1:13" s="18" customFormat="1" ht="12.75">
      <c r="A1034" s="15"/>
      <c r="B1034" s="206">
        <v>2000</v>
      </c>
      <c r="C1034" s="15" t="s">
        <v>31</v>
      </c>
      <c r="D1034" s="15" t="s">
        <v>11</v>
      </c>
      <c r="E1034" s="15" t="s">
        <v>246</v>
      </c>
      <c r="F1034" s="105" t="s">
        <v>567</v>
      </c>
      <c r="G1034" s="33" t="s">
        <v>531</v>
      </c>
      <c r="H1034" s="6">
        <f>H1033-B1034</f>
        <v>-2000</v>
      </c>
      <c r="I1034" s="25">
        <f t="shared" si="85"/>
        <v>3.9215686274509802</v>
      </c>
      <c r="K1034" s="18" t="s">
        <v>253</v>
      </c>
      <c r="M1034" s="2">
        <v>510</v>
      </c>
    </row>
    <row r="1035" spans="1:13" s="104" customFormat="1" ht="12.75">
      <c r="A1035" s="100"/>
      <c r="B1035" s="341">
        <f>SUM(B1034)</f>
        <v>2000</v>
      </c>
      <c r="C1035" s="100" t="s">
        <v>31</v>
      </c>
      <c r="D1035" s="100"/>
      <c r="E1035" s="100"/>
      <c r="F1035" s="102"/>
      <c r="G1035" s="102"/>
      <c r="H1035" s="97">
        <v>0</v>
      </c>
      <c r="I1035" s="98">
        <f t="shared" si="85"/>
        <v>3.9215686274509802</v>
      </c>
      <c r="M1035" s="2">
        <v>510</v>
      </c>
    </row>
    <row r="1036" spans="1:13" s="121" customFormat="1" ht="12.75">
      <c r="A1036" s="119"/>
      <c r="B1036" s="386"/>
      <c r="C1036" s="119"/>
      <c r="D1036" s="119"/>
      <c r="E1036" s="119"/>
      <c r="F1036" s="120"/>
      <c r="G1036" s="120"/>
      <c r="H1036" s="6">
        <f>H1035-B1036</f>
        <v>0</v>
      </c>
      <c r="I1036" s="25">
        <f t="shared" si="85"/>
        <v>0</v>
      </c>
      <c r="M1036" s="2">
        <v>510</v>
      </c>
    </row>
    <row r="1037" spans="2:13" ht="12.75">
      <c r="B1037" s="10"/>
      <c r="D1037" s="15"/>
      <c r="H1037" s="6">
        <f>H1036-B1037</f>
        <v>0</v>
      </c>
      <c r="I1037" s="25">
        <f t="shared" si="85"/>
        <v>0</v>
      </c>
      <c r="M1037" s="2">
        <v>510</v>
      </c>
    </row>
    <row r="1038" spans="2:256" ht="12.75">
      <c r="B1038" s="206">
        <v>1000</v>
      </c>
      <c r="C1038" s="1" t="s">
        <v>252</v>
      </c>
      <c r="D1038" s="15" t="s">
        <v>11</v>
      </c>
      <c r="E1038" s="1" t="s">
        <v>32</v>
      </c>
      <c r="F1038" s="105" t="s">
        <v>567</v>
      </c>
      <c r="G1038" s="30" t="s">
        <v>531</v>
      </c>
      <c r="H1038" s="6">
        <f>H1037-B1038</f>
        <v>-1000</v>
      </c>
      <c r="I1038" s="25">
        <f t="shared" si="85"/>
        <v>1.9607843137254901</v>
      </c>
      <c r="K1038" t="s">
        <v>253</v>
      </c>
      <c r="M1038" s="2">
        <v>510</v>
      </c>
      <c r="IV1038" s="1">
        <f>SUM(A1038:IU1038)</f>
        <v>511.96078431372547</v>
      </c>
    </row>
    <row r="1039" spans="1:13" s="104" customFormat="1" ht="12.75">
      <c r="A1039" s="100"/>
      <c r="B1039" s="341">
        <f>SUM(B1038:B1038)</f>
        <v>1000</v>
      </c>
      <c r="C1039" s="100"/>
      <c r="D1039" s="100"/>
      <c r="E1039" s="100" t="s">
        <v>32</v>
      </c>
      <c r="F1039" s="102"/>
      <c r="G1039" s="102"/>
      <c r="H1039" s="97">
        <v>0</v>
      </c>
      <c r="I1039" s="98">
        <f t="shared" si="85"/>
        <v>1.9607843137254901</v>
      </c>
      <c r="M1039" s="2">
        <v>510</v>
      </c>
    </row>
    <row r="1040" spans="2:13" ht="12.75">
      <c r="B1040" s="10"/>
      <c r="D1040" s="15"/>
      <c r="H1040" s="6">
        <f>H1039-B1040</f>
        <v>0</v>
      </c>
      <c r="I1040" s="25">
        <f t="shared" si="85"/>
        <v>0</v>
      </c>
      <c r="M1040" s="2">
        <v>510</v>
      </c>
    </row>
    <row r="1041" spans="2:13" ht="12.75">
      <c r="B1041" s="10"/>
      <c r="H1041" s="6">
        <f>H1040-B1041</f>
        <v>0</v>
      </c>
      <c r="I1041" s="25">
        <f t="shared" si="85"/>
        <v>0</v>
      </c>
      <c r="M1041" s="2">
        <v>510</v>
      </c>
    </row>
    <row r="1042" spans="2:13" ht="12.75">
      <c r="B1042" s="10"/>
      <c r="H1042" s="6">
        <f>H1041-B1042</f>
        <v>0</v>
      </c>
      <c r="I1042" s="25">
        <f t="shared" si="85"/>
        <v>0</v>
      </c>
      <c r="M1042" s="2">
        <v>510</v>
      </c>
    </row>
    <row r="1043" spans="2:13" ht="12.75">
      <c r="B1043" s="10"/>
      <c r="H1043" s="6">
        <f>H1042-B1043</f>
        <v>0</v>
      </c>
      <c r="I1043" s="25">
        <f t="shared" si="85"/>
        <v>0</v>
      </c>
      <c r="M1043" s="2">
        <v>510</v>
      </c>
    </row>
    <row r="1044" spans="1:13" s="111" customFormat="1" ht="12.75">
      <c r="A1044" s="87"/>
      <c r="B1044" s="335">
        <f>+B1048+B1052+B1057+B1063+B1068</f>
        <v>75000</v>
      </c>
      <c r="C1044" s="87" t="s">
        <v>101</v>
      </c>
      <c r="D1044" s="87" t="s">
        <v>102</v>
      </c>
      <c r="E1044" s="87" t="s">
        <v>57</v>
      </c>
      <c r="F1044" s="89" t="s">
        <v>103</v>
      </c>
      <c r="G1044" s="89" t="s">
        <v>85</v>
      </c>
      <c r="H1044" s="88"/>
      <c r="I1044" s="108">
        <f t="shared" si="85"/>
        <v>147.05882352941177</v>
      </c>
      <c r="J1044" s="91"/>
      <c r="K1044" s="91"/>
      <c r="L1044" s="91"/>
      <c r="M1044" s="2">
        <v>510</v>
      </c>
    </row>
    <row r="1045" spans="2:13" ht="12.75">
      <c r="B1045" s="10"/>
      <c r="H1045" s="6">
        <f>H1044-B1045</f>
        <v>0</v>
      </c>
      <c r="I1045" s="25">
        <f t="shared" si="85"/>
        <v>0</v>
      </c>
      <c r="M1045" s="2">
        <v>510</v>
      </c>
    </row>
    <row r="1046" spans="2:13" ht="12.75">
      <c r="B1046" s="10">
        <v>2000</v>
      </c>
      <c r="C1046" s="1" t="s">
        <v>27</v>
      </c>
      <c r="D1046" s="1" t="s">
        <v>237</v>
      </c>
      <c r="E1046" s="1" t="s">
        <v>399</v>
      </c>
      <c r="F1046" s="70" t="s">
        <v>569</v>
      </c>
      <c r="G1046" s="30" t="s">
        <v>467</v>
      </c>
      <c r="H1046" s="6">
        <f>H1045-B1046</f>
        <v>-2000</v>
      </c>
      <c r="I1046" s="25">
        <f t="shared" si="85"/>
        <v>3.9215686274509802</v>
      </c>
      <c r="K1046" t="s">
        <v>27</v>
      </c>
      <c r="L1046">
        <v>24</v>
      </c>
      <c r="M1046" s="2">
        <v>510</v>
      </c>
    </row>
    <row r="1047" spans="2:13" ht="12.75">
      <c r="B1047" s="10">
        <v>2500</v>
      </c>
      <c r="C1047" s="1" t="s">
        <v>27</v>
      </c>
      <c r="D1047" s="1" t="s">
        <v>237</v>
      </c>
      <c r="E1047" s="1" t="s">
        <v>329</v>
      </c>
      <c r="F1047" s="403" t="s">
        <v>570</v>
      </c>
      <c r="G1047" s="30" t="s">
        <v>531</v>
      </c>
      <c r="H1047" s="6">
        <f>H1046-B1047</f>
        <v>-4500</v>
      </c>
      <c r="I1047" s="25">
        <f t="shared" si="85"/>
        <v>4.901960784313726</v>
      </c>
      <c r="K1047" t="s">
        <v>27</v>
      </c>
      <c r="L1047">
        <v>24</v>
      </c>
      <c r="M1047" s="2">
        <v>510</v>
      </c>
    </row>
    <row r="1048" spans="1:13" s="99" customFormat="1" ht="12.75">
      <c r="A1048" s="14"/>
      <c r="B1048" s="337">
        <f>SUM(B1046:B1047)</f>
        <v>4500</v>
      </c>
      <c r="C1048" s="14" t="s">
        <v>27</v>
      </c>
      <c r="D1048" s="14"/>
      <c r="E1048" s="14"/>
      <c r="F1048" s="21"/>
      <c r="G1048" s="21"/>
      <c r="H1048" s="97">
        <v>0</v>
      </c>
      <c r="I1048" s="98">
        <f t="shared" si="85"/>
        <v>8.823529411764707</v>
      </c>
      <c r="M1048" s="2">
        <v>510</v>
      </c>
    </row>
    <row r="1049" spans="2:13" ht="12.75">
      <c r="B1049" s="10"/>
      <c r="H1049" s="6">
        <f>H1048-B1049</f>
        <v>0</v>
      </c>
      <c r="I1049" s="25">
        <f aca="true" t="shared" si="87" ref="I1049:I1080">+B1049/M1049</f>
        <v>0</v>
      </c>
      <c r="M1049" s="2">
        <v>510</v>
      </c>
    </row>
    <row r="1050" spans="2:13" ht="12.75">
      <c r="B1050" s="10"/>
      <c r="H1050" s="6">
        <f>H1049-B1050</f>
        <v>0</v>
      </c>
      <c r="I1050" s="25">
        <f t="shared" si="87"/>
        <v>0</v>
      </c>
      <c r="M1050" s="2">
        <v>510</v>
      </c>
    </row>
    <row r="1051" spans="1:13" ht="12.75">
      <c r="A1051" s="15"/>
      <c r="B1051" s="10">
        <v>50000</v>
      </c>
      <c r="C1051" s="1" t="s">
        <v>571</v>
      </c>
      <c r="D1051" s="15" t="s">
        <v>11</v>
      </c>
      <c r="E1051" s="1" t="s">
        <v>246</v>
      </c>
      <c r="F1051" s="403" t="s">
        <v>572</v>
      </c>
      <c r="G1051" s="403" t="s">
        <v>531</v>
      </c>
      <c r="H1051" s="6">
        <f>H1050-B1051</f>
        <v>-50000</v>
      </c>
      <c r="I1051" s="405">
        <f t="shared" si="87"/>
        <v>98.03921568627452</v>
      </c>
      <c r="K1051" t="s">
        <v>329</v>
      </c>
      <c r="M1051" s="2">
        <v>510</v>
      </c>
    </row>
    <row r="1052" spans="1:13" s="99" customFormat="1" ht="12.75">
      <c r="A1052" s="14"/>
      <c r="B1052" s="337">
        <f>SUM(B1051:B1051)</f>
        <v>50000</v>
      </c>
      <c r="C1052" s="14" t="s">
        <v>130</v>
      </c>
      <c r="D1052" s="14"/>
      <c r="E1052" s="14"/>
      <c r="F1052" s="21"/>
      <c r="G1052" s="21"/>
      <c r="H1052" s="97">
        <v>0</v>
      </c>
      <c r="I1052" s="406">
        <f t="shared" si="87"/>
        <v>98.03921568627452</v>
      </c>
      <c r="M1052" s="2">
        <v>510</v>
      </c>
    </row>
    <row r="1053" spans="2:13" ht="12.75">
      <c r="B1053" s="10"/>
      <c r="D1053" s="15"/>
      <c r="H1053" s="6">
        <f>H1052-B1053</f>
        <v>0</v>
      </c>
      <c r="I1053" s="405">
        <f t="shared" si="87"/>
        <v>0</v>
      </c>
      <c r="M1053" s="2">
        <v>510</v>
      </c>
    </row>
    <row r="1054" spans="1:13" ht="12.75">
      <c r="A1054" s="80"/>
      <c r="B1054" s="10"/>
      <c r="C1054" s="80"/>
      <c r="D1054" s="36"/>
      <c r="E1054" s="80"/>
      <c r="F1054" s="105"/>
      <c r="G1054" s="105"/>
      <c r="H1054" s="6">
        <f>H1053-B1054</f>
        <v>0</v>
      </c>
      <c r="I1054" s="405">
        <f t="shared" si="87"/>
        <v>0</v>
      </c>
      <c r="J1054" s="85"/>
      <c r="K1054" s="85"/>
      <c r="L1054" s="85"/>
      <c r="M1054" s="2">
        <v>510</v>
      </c>
    </row>
    <row r="1055" spans="1:13" ht="12.75">
      <c r="A1055" s="80"/>
      <c r="B1055" s="10">
        <v>5000</v>
      </c>
      <c r="C1055" s="80" t="s">
        <v>30</v>
      </c>
      <c r="D1055" s="15" t="s">
        <v>11</v>
      </c>
      <c r="E1055" s="80" t="s">
        <v>246</v>
      </c>
      <c r="F1055" s="403" t="s">
        <v>573</v>
      </c>
      <c r="G1055" s="403" t="s">
        <v>531</v>
      </c>
      <c r="H1055" s="6">
        <f>H1054-B1055</f>
        <v>-5000</v>
      </c>
      <c r="I1055" s="405">
        <f t="shared" si="87"/>
        <v>9.803921568627452</v>
      </c>
      <c r="J1055" s="85"/>
      <c r="K1055" s="85" t="s">
        <v>329</v>
      </c>
      <c r="L1055" s="85"/>
      <c r="M1055" s="2">
        <v>510</v>
      </c>
    </row>
    <row r="1056" spans="1:13" s="18" customFormat="1" ht="12.75">
      <c r="A1056" s="36"/>
      <c r="B1056" s="206">
        <v>5000</v>
      </c>
      <c r="C1056" s="36" t="s">
        <v>30</v>
      </c>
      <c r="D1056" s="15" t="s">
        <v>11</v>
      </c>
      <c r="E1056" s="36" t="s">
        <v>246</v>
      </c>
      <c r="F1056" s="38" t="s">
        <v>573</v>
      </c>
      <c r="G1056" s="33" t="s">
        <v>98</v>
      </c>
      <c r="H1056" s="32">
        <f>H1055-B1056</f>
        <v>-10000</v>
      </c>
      <c r="I1056" s="407">
        <f t="shared" si="87"/>
        <v>9.803921568627452</v>
      </c>
      <c r="J1056" s="110"/>
      <c r="K1056" s="110" t="s">
        <v>329</v>
      </c>
      <c r="L1056" s="110"/>
      <c r="M1056" s="2">
        <v>510</v>
      </c>
    </row>
    <row r="1057" spans="1:13" s="99" customFormat="1" ht="12.75">
      <c r="A1057" s="112"/>
      <c r="B1057" s="337">
        <f>SUM(B1055:B1056)</f>
        <v>10000</v>
      </c>
      <c r="C1057" s="112" t="s">
        <v>30</v>
      </c>
      <c r="D1057" s="112"/>
      <c r="E1057" s="112"/>
      <c r="F1057" s="113"/>
      <c r="G1057" s="113"/>
      <c r="H1057" s="97">
        <v>0</v>
      </c>
      <c r="I1057" s="406">
        <f t="shared" si="87"/>
        <v>19.607843137254903</v>
      </c>
      <c r="J1057" s="114"/>
      <c r="K1057" s="114"/>
      <c r="L1057" s="114"/>
      <c r="M1057" s="2">
        <v>510</v>
      </c>
    </row>
    <row r="1058" spans="1:13" ht="12.75">
      <c r="A1058" s="80"/>
      <c r="B1058" s="10"/>
      <c r="C1058" s="80"/>
      <c r="D1058" s="36"/>
      <c r="E1058" s="80"/>
      <c r="F1058" s="105"/>
      <c r="G1058" s="105"/>
      <c r="H1058" s="6">
        <f>H1057-B1058</f>
        <v>0</v>
      </c>
      <c r="I1058" s="405">
        <f t="shared" si="87"/>
        <v>0</v>
      </c>
      <c r="J1058" s="85"/>
      <c r="K1058" s="85"/>
      <c r="L1058" s="85"/>
      <c r="M1058" s="2">
        <v>510</v>
      </c>
    </row>
    <row r="1059" spans="1:13" ht="12.75">
      <c r="A1059" s="80"/>
      <c r="B1059" s="10"/>
      <c r="C1059" s="80"/>
      <c r="D1059" s="36"/>
      <c r="E1059" s="80"/>
      <c r="F1059" s="105"/>
      <c r="G1059" s="105"/>
      <c r="H1059" s="6">
        <f>H1058-B1059</f>
        <v>0</v>
      </c>
      <c r="I1059" s="405">
        <f t="shared" si="87"/>
        <v>0</v>
      </c>
      <c r="J1059" s="85"/>
      <c r="K1059" s="85"/>
      <c r="L1059" s="85"/>
      <c r="M1059" s="2">
        <v>510</v>
      </c>
    </row>
    <row r="1060" spans="1:13" s="18" customFormat="1" ht="12.75">
      <c r="A1060" s="36"/>
      <c r="B1060" s="206">
        <v>2000</v>
      </c>
      <c r="C1060" s="36" t="s">
        <v>31</v>
      </c>
      <c r="D1060" s="15" t="s">
        <v>11</v>
      </c>
      <c r="E1060" s="36" t="s">
        <v>246</v>
      </c>
      <c r="F1060" s="38" t="s">
        <v>574</v>
      </c>
      <c r="G1060" s="38" t="s">
        <v>531</v>
      </c>
      <c r="H1060" s="6">
        <f>H1059-B1060</f>
        <v>-2000</v>
      </c>
      <c r="I1060" s="405">
        <f t="shared" si="87"/>
        <v>3.9215686274509802</v>
      </c>
      <c r="J1060" s="110"/>
      <c r="K1060" s="110" t="s">
        <v>329</v>
      </c>
      <c r="L1060" s="110"/>
      <c r="M1060" s="2">
        <v>510</v>
      </c>
    </row>
    <row r="1061" spans="1:13" ht="12.75">
      <c r="A1061" s="80"/>
      <c r="B1061" s="10">
        <v>2000</v>
      </c>
      <c r="C1061" s="80" t="s">
        <v>31</v>
      </c>
      <c r="D1061" s="15" t="s">
        <v>11</v>
      </c>
      <c r="E1061" s="80" t="s">
        <v>246</v>
      </c>
      <c r="F1061" s="403" t="s">
        <v>574</v>
      </c>
      <c r="G1061" s="30" t="s">
        <v>98</v>
      </c>
      <c r="H1061" s="6">
        <f>H1060-B1061</f>
        <v>-4000</v>
      </c>
      <c r="I1061" s="405">
        <f t="shared" si="87"/>
        <v>3.9215686274509802</v>
      </c>
      <c r="J1061" s="85"/>
      <c r="K1061" s="85" t="s">
        <v>329</v>
      </c>
      <c r="L1061" s="85"/>
      <c r="M1061" s="2">
        <v>510</v>
      </c>
    </row>
    <row r="1062" spans="1:13" ht="12.75">
      <c r="A1062" s="80"/>
      <c r="B1062" s="10">
        <v>2000</v>
      </c>
      <c r="C1062" s="80" t="s">
        <v>31</v>
      </c>
      <c r="D1062" s="15" t="s">
        <v>11</v>
      </c>
      <c r="E1062" s="80" t="s">
        <v>246</v>
      </c>
      <c r="F1062" s="403" t="s">
        <v>574</v>
      </c>
      <c r="G1062" s="403" t="s">
        <v>555</v>
      </c>
      <c r="H1062" s="6">
        <f>H1061-B1062</f>
        <v>-6000</v>
      </c>
      <c r="I1062" s="405">
        <f t="shared" si="87"/>
        <v>3.9215686274509802</v>
      </c>
      <c r="J1062" s="85"/>
      <c r="K1062" s="85" t="s">
        <v>329</v>
      </c>
      <c r="L1062" s="85"/>
      <c r="M1062" s="2">
        <v>510</v>
      </c>
    </row>
    <row r="1063" spans="1:13" s="99" customFormat="1" ht="12.75">
      <c r="A1063" s="112"/>
      <c r="B1063" s="337">
        <f>SUM(B1060:B1062)</f>
        <v>6000</v>
      </c>
      <c r="C1063" s="112" t="s">
        <v>31</v>
      </c>
      <c r="D1063" s="112"/>
      <c r="E1063" s="112"/>
      <c r="F1063" s="115"/>
      <c r="G1063" s="21"/>
      <c r="H1063" s="97">
        <v>0</v>
      </c>
      <c r="I1063" s="406">
        <f t="shared" si="87"/>
        <v>11.764705882352942</v>
      </c>
      <c r="J1063" s="114"/>
      <c r="K1063" s="114"/>
      <c r="L1063" s="114"/>
      <c r="M1063" s="2">
        <v>510</v>
      </c>
    </row>
    <row r="1064" spans="2:13" ht="12.75">
      <c r="B1064" s="10"/>
      <c r="H1064" s="6">
        <f>H1063-B1064</f>
        <v>0</v>
      </c>
      <c r="I1064" s="407">
        <f t="shared" si="87"/>
        <v>0</v>
      </c>
      <c r="M1064" s="2">
        <v>510</v>
      </c>
    </row>
    <row r="1065" spans="2:13" ht="12.75">
      <c r="B1065" s="10"/>
      <c r="D1065" s="15"/>
      <c r="H1065" s="6">
        <f>H1064-B1065</f>
        <v>0</v>
      </c>
      <c r="I1065" s="407">
        <f t="shared" si="87"/>
        <v>0</v>
      </c>
      <c r="M1065" s="2">
        <v>510</v>
      </c>
    </row>
    <row r="1066" spans="1:13" ht="12.75">
      <c r="A1066" s="15"/>
      <c r="B1066" s="10">
        <v>2000</v>
      </c>
      <c r="C1066" s="1" t="s">
        <v>252</v>
      </c>
      <c r="D1066" s="15" t="s">
        <v>11</v>
      </c>
      <c r="E1066" s="80" t="s">
        <v>32</v>
      </c>
      <c r="F1066" s="403" t="s">
        <v>574</v>
      </c>
      <c r="G1066" s="403" t="s">
        <v>531</v>
      </c>
      <c r="H1066" s="6">
        <f>H1065-B1066</f>
        <v>-2000</v>
      </c>
      <c r="I1066" s="407">
        <f t="shared" si="87"/>
        <v>3.9215686274509802</v>
      </c>
      <c r="K1066" s="85" t="s">
        <v>329</v>
      </c>
      <c r="M1066" s="2">
        <v>510</v>
      </c>
    </row>
    <row r="1067" spans="2:13" ht="12.75">
      <c r="B1067" s="10">
        <v>2500</v>
      </c>
      <c r="C1067" s="1" t="s">
        <v>252</v>
      </c>
      <c r="D1067" s="15" t="s">
        <v>11</v>
      </c>
      <c r="E1067" s="80" t="s">
        <v>32</v>
      </c>
      <c r="F1067" s="403" t="s">
        <v>574</v>
      </c>
      <c r="G1067" s="30" t="s">
        <v>98</v>
      </c>
      <c r="H1067" s="6">
        <f>H1066-B1067</f>
        <v>-4500</v>
      </c>
      <c r="I1067" s="407">
        <f t="shared" si="87"/>
        <v>4.901960784313726</v>
      </c>
      <c r="K1067" s="85" t="s">
        <v>329</v>
      </c>
      <c r="M1067" s="2">
        <v>510</v>
      </c>
    </row>
    <row r="1068" spans="1:13" s="99" customFormat="1" ht="12.75">
      <c r="A1068" s="14"/>
      <c r="B1068" s="337">
        <f>SUM(B1066:B1067)</f>
        <v>4500</v>
      </c>
      <c r="C1068" s="14"/>
      <c r="D1068" s="14"/>
      <c r="E1068" s="14" t="s">
        <v>32</v>
      </c>
      <c r="F1068" s="21"/>
      <c r="G1068" s="21"/>
      <c r="H1068" s="97">
        <v>0</v>
      </c>
      <c r="I1068" s="406">
        <f t="shared" si="87"/>
        <v>8.823529411764707</v>
      </c>
      <c r="M1068" s="2">
        <v>510</v>
      </c>
    </row>
    <row r="1069" spans="2:13" ht="12.75">
      <c r="B1069" s="10"/>
      <c r="H1069" s="6">
        <f>H1068-B1069</f>
        <v>0</v>
      </c>
      <c r="I1069" s="407">
        <f t="shared" si="87"/>
        <v>0</v>
      </c>
      <c r="M1069" s="2">
        <v>510</v>
      </c>
    </row>
    <row r="1070" spans="2:13" ht="12.75">
      <c r="B1070" s="10"/>
      <c r="H1070" s="6">
        <f>H1069-B1070</f>
        <v>0</v>
      </c>
      <c r="I1070" s="407">
        <f t="shared" si="87"/>
        <v>0</v>
      </c>
      <c r="M1070" s="2">
        <v>510</v>
      </c>
    </row>
    <row r="1071" spans="2:13" ht="12.75">
      <c r="B1071" s="10"/>
      <c r="H1071" s="6">
        <f>H1070-B1071</f>
        <v>0</v>
      </c>
      <c r="I1071" s="25">
        <f t="shared" si="87"/>
        <v>0</v>
      </c>
      <c r="M1071" s="2">
        <v>510</v>
      </c>
    </row>
    <row r="1072" spans="2:13" ht="12.75">
      <c r="B1072" s="10"/>
      <c r="H1072" s="6">
        <f>H1071-B1072</f>
        <v>0</v>
      </c>
      <c r="I1072" s="25">
        <f t="shared" si="87"/>
        <v>0</v>
      </c>
      <c r="M1072" s="2">
        <v>510</v>
      </c>
    </row>
    <row r="1073" spans="1:13" s="96" customFormat="1" ht="12.75">
      <c r="A1073" s="92"/>
      <c r="B1073" s="340">
        <f>+B1087+B1100+B1104</f>
        <v>73900</v>
      </c>
      <c r="C1073" s="92" t="s">
        <v>104</v>
      </c>
      <c r="D1073" s="92" t="s">
        <v>1332</v>
      </c>
      <c r="E1073" s="92" t="s">
        <v>78</v>
      </c>
      <c r="F1073" s="94" t="s">
        <v>45</v>
      </c>
      <c r="G1073" s="94" t="s">
        <v>19</v>
      </c>
      <c r="H1073" s="93"/>
      <c r="I1073" s="95">
        <f t="shared" si="87"/>
        <v>144.90196078431373</v>
      </c>
      <c r="M1073" s="2">
        <v>510</v>
      </c>
    </row>
    <row r="1074" spans="2:13" ht="12.75">
      <c r="B1074" s="10"/>
      <c r="H1074" s="6">
        <f aca="true" t="shared" si="88" ref="H1074:H1086">H1073-B1074</f>
        <v>0</v>
      </c>
      <c r="I1074" s="25">
        <f t="shared" si="87"/>
        <v>0</v>
      </c>
      <c r="M1074" s="2">
        <v>510</v>
      </c>
    </row>
    <row r="1075" spans="2:13" ht="12.75">
      <c r="B1075" s="10">
        <v>5000</v>
      </c>
      <c r="C1075" s="1" t="s">
        <v>27</v>
      </c>
      <c r="D1075" s="15" t="s">
        <v>237</v>
      </c>
      <c r="E1075" s="1" t="s">
        <v>238</v>
      </c>
      <c r="F1075" s="70" t="s">
        <v>575</v>
      </c>
      <c r="G1075" s="30" t="s">
        <v>279</v>
      </c>
      <c r="H1075" s="6">
        <f t="shared" si="88"/>
        <v>-5000</v>
      </c>
      <c r="I1075" s="25">
        <f t="shared" si="87"/>
        <v>9.803921568627452</v>
      </c>
      <c r="K1075" t="s">
        <v>27</v>
      </c>
      <c r="L1075">
        <v>25</v>
      </c>
      <c r="M1075" s="2">
        <v>510</v>
      </c>
    </row>
    <row r="1076" spans="2:13" ht="12.75">
      <c r="B1076" s="10">
        <v>5000</v>
      </c>
      <c r="C1076" s="1" t="s">
        <v>27</v>
      </c>
      <c r="D1076" s="15" t="s">
        <v>237</v>
      </c>
      <c r="E1076" s="1" t="s">
        <v>238</v>
      </c>
      <c r="F1076" s="70" t="s">
        <v>576</v>
      </c>
      <c r="G1076" s="30" t="s">
        <v>281</v>
      </c>
      <c r="H1076" s="6">
        <f t="shared" si="88"/>
        <v>-10000</v>
      </c>
      <c r="I1076" s="25">
        <f t="shared" si="87"/>
        <v>9.803921568627452</v>
      </c>
      <c r="K1076" t="s">
        <v>27</v>
      </c>
      <c r="L1076">
        <v>25</v>
      </c>
      <c r="M1076" s="2">
        <v>510</v>
      </c>
    </row>
    <row r="1077" spans="2:13" ht="12.75">
      <c r="B1077" s="10">
        <v>5000</v>
      </c>
      <c r="C1077" s="1" t="s">
        <v>27</v>
      </c>
      <c r="D1077" s="1" t="s">
        <v>237</v>
      </c>
      <c r="E1077" s="1" t="s">
        <v>238</v>
      </c>
      <c r="F1077" s="70" t="s">
        <v>577</v>
      </c>
      <c r="G1077" s="30" t="s">
        <v>285</v>
      </c>
      <c r="H1077" s="6">
        <f t="shared" si="88"/>
        <v>-15000</v>
      </c>
      <c r="I1077" s="25">
        <f t="shared" si="87"/>
        <v>9.803921568627452</v>
      </c>
      <c r="K1077" t="s">
        <v>27</v>
      </c>
      <c r="L1077">
        <v>25</v>
      </c>
      <c r="M1077" s="2">
        <v>510</v>
      </c>
    </row>
    <row r="1078" spans="2:13" ht="12.75">
      <c r="B1078" s="10">
        <v>5000</v>
      </c>
      <c r="C1078" s="1" t="s">
        <v>27</v>
      </c>
      <c r="D1078" s="1" t="s">
        <v>237</v>
      </c>
      <c r="E1078" s="1" t="s">
        <v>238</v>
      </c>
      <c r="F1078" s="70" t="s">
        <v>578</v>
      </c>
      <c r="G1078" s="30" t="s">
        <v>306</v>
      </c>
      <c r="H1078" s="6">
        <f t="shared" si="88"/>
        <v>-20000</v>
      </c>
      <c r="I1078" s="25">
        <f t="shared" si="87"/>
        <v>9.803921568627452</v>
      </c>
      <c r="K1078" t="s">
        <v>27</v>
      </c>
      <c r="L1078">
        <v>25</v>
      </c>
      <c r="M1078" s="2">
        <v>510</v>
      </c>
    </row>
    <row r="1079" spans="2:13" ht="12.75">
      <c r="B1079" s="10">
        <v>5000</v>
      </c>
      <c r="C1079" s="1" t="s">
        <v>27</v>
      </c>
      <c r="D1079" s="1" t="s">
        <v>237</v>
      </c>
      <c r="E1079" s="1" t="s">
        <v>238</v>
      </c>
      <c r="F1079" s="70" t="s">
        <v>579</v>
      </c>
      <c r="G1079" s="30" t="s">
        <v>372</v>
      </c>
      <c r="H1079" s="6">
        <f t="shared" si="88"/>
        <v>-25000</v>
      </c>
      <c r="I1079" s="25">
        <f t="shared" si="87"/>
        <v>9.803921568627452</v>
      </c>
      <c r="K1079" t="s">
        <v>27</v>
      </c>
      <c r="L1079">
        <v>25</v>
      </c>
      <c r="M1079" s="2">
        <v>510</v>
      </c>
    </row>
    <row r="1080" spans="2:13" ht="12.75">
      <c r="B1080" s="10">
        <v>5000</v>
      </c>
      <c r="C1080" s="1" t="s">
        <v>27</v>
      </c>
      <c r="D1080" s="1" t="s">
        <v>237</v>
      </c>
      <c r="E1080" s="1" t="s">
        <v>238</v>
      </c>
      <c r="F1080" s="416" t="s">
        <v>580</v>
      </c>
      <c r="G1080" s="30" t="s">
        <v>374</v>
      </c>
      <c r="H1080" s="6">
        <f t="shared" si="88"/>
        <v>-30000</v>
      </c>
      <c r="I1080" s="25">
        <f t="shared" si="87"/>
        <v>9.803921568627452</v>
      </c>
      <c r="K1080" t="s">
        <v>27</v>
      </c>
      <c r="L1080">
        <v>25</v>
      </c>
      <c r="M1080" s="2">
        <v>510</v>
      </c>
    </row>
    <row r="1081" spans="2:13" ht="12.75">
      <c r="B1081" s="10">
        <v>5000</v>
      </c>
      <c r="C1081" s="1" t="s">
        <v>27</v>
      </c>
      <c r="D1081" s="1" t="s">
        <v>237</v>
      </c>
      <c r="E1081" s="1" t="s">
        <v>238</v>
      </c>
      <c r="F1081" s="70" t="s">
        <v>581</v>
      </c>
      <c r="G1081" s="30" t="s">
        <v>376</v>
      </c>
      <c r="H1081" s="6">
        <f t="shared" si="88"/>
        <v>-35000</v>
      </c>
      <c r="I1081" s="25">
        <f aca="true" t="shared" si="89" ref="I1081:I1112">+B1081/M1081</f>
        <v>9.803921568627452</v>
      </c>
      <c r="K1081" t="s">
        <v>27</v>
      </c>
      <c r="L1081">
        <v>25</v>
      </c>
      <c r="M1081" s="2">
        <v>510</v>
      </c>
    </row>
    <row r="1082" spans="2:13" ht="12.75">
      <c r="B1082" s="338">
        <v>5000</v>
      </c>
      <c r="C1082" s="1" t="s">
        <v>27</v>
      </c>
      <c r="D1082" s="1" t="s">
        <v>237</v>
      </c>
      <c r="E1082" s="1" t="s">
        <v>238</v>
      </c>
      <c r="F1082" s="70" t="s">
        <v>582</v>
      </c>
      <c r="G1082" s="30" t="s">
        <v>379</v>
      </c>
      <c r="H1082" s="6">
        <f t="shared" si="88"/>
        <v>-40000</v>
      </c>
      <c r="I1082" s="25">
        <f t="shared" si="89"/>
        <v>9.803921568627452</v>
      </c>
      <c r="K1082" t="s">
        <v>27</v>
      </c>
      <c r="L1082">
        <v>25</v>
      </c>
      <c r="M1082" s="2">
        <v>510</v>
      </c>
    </row>
    <row r="1083" spans="2:13" ht="12.75">
      <c r="B1083" s="10">
        <v>2500</v>
      </c>
      <c r="C1083" s="1" t="s">
        <v>27</v>
      </c>
      <c r="D1083" s="1" t="s">
        <v>237</v>
      </c>
      <c r="E1083" s="1" t="s">
        <v>238</v>
      </c>
      <c r="F1083" s="70" t="s">
        <v>583</v>
      </c>
      <c r="G1083" s="30" t="s">
        <v>467</v>
      </c>
      <c r="H1083" s="6">
        <f t="shared" si="88"/>
        <v>-42500</v>
      </c>
      <c r="I1083" s="25">
        <f t="shared" si="89"/>
        <v>4.901960784313726</v>
      </c>
      <c r="K1083" t="s">
        <v>27</v>
      </c>
      <c r="L1083">
        <v>25</v>
      </c>
      <c r="M1083" s="2">
        <v>510</v>
      </c>
    </row>
    <row r="1084" spans="2:13" ht="12.75">
      <c r="B1084" s="10">
        <v>5000</v>
      </c>
      <c r="C1084" s="1" t="s">
        <v>27</v>
      </c>
      <c r="D1084" s="1" t="s">
        <v>237</v>
      </c>
      <c r="E1084" s="1" t="s">
        <v>238</v>
      </c>
      <c r="F1084" s="70" t="s">
        <v>584</v>
      </c>
      <c r="G1084" s="30" t="s">
        <v>510</v>
      </c>
      <c r="H1084" s="6">
        <f t="shared" si="88"/>
        <v>-47500</v>
      </c>
      <c r="I1084" s="25">
        <f t="shared" si="89"/>
        <v>9.803921568627452</v>
      </c>
      <c r="K1084" t="s">
        <v>27</v>
      </c>
      <c r="L1084">
        <v>25</v>
      </c>
      <c r="M1084" s="2">
        <v>510</v>
      </c>
    </row>
    <row r="1085" spans="2:13" ht="12.75">
      <c r="B1085" s="10">
        <v>2500</v>
      </c>
      <c r="C1085" s="1" t="s">
        <v>27</v>
      </c>
      <c r="D1085" s="1" t="s">
        <v>237</v>
      </c>
      <c r="E1085" s="1" t="s">
        <v>238</v>
      </c>
      <c r="F1085" s="70" t="s">
        <v>585</v>
      </c>
      <c r="G1085" s="30" t="s">
        <v>510</v>
      </c>
      <c r="H1085" s="6">
        <f t="shared" si="88"/>
        <v>-50000</v>
      </c>
      <c r="I1085" s="25">
        <f t="shared" si="89"/>
        <v>4.901960784313726</v>
      </c>
      <c r="K1085" t="s">
        <v>27</v>
      </c>
      <c r="L1085">
        <v>25</v>
      </c>
      <c r="M1085" s="2">
        <v>510</v>
      </c>
    </row>
    <row r="1086" spans="2:13" ht="12.75">
      <c r="B1086" s="10">
        <v>5000</v>
      </c>
      <c r="C1086" s="1" t="s">
        <v>27</v>
      </c>
      <c r="D1086" s="1" t="s">
        <v>237</v>
      </c>
      <c r="E1086" s="1" t="s">
        <v>238</v>
      </c>
      <c r="F1086" s="416" t="s">
        <v>586</v>
      </c>
      <c r="G1086" s="30" t="s">
        <v>526</v>
      </c>
      <c r="H1086" s="6">
        <f t="shared" si="88"/>
        <v>-55000</v>
      </c>
      <c r="I1086" s="25">
        <f t="shared" si="89"/>
        <v>9.803921568627452</v>
      </c>
      <c r="K1086" t="s">
        <v>27</v>
      </c>
      <c r="L1086">
        <v>25</v>
      </c>
      <c r="M1086" s="2">
        <v>510</v>
      </c>
    </row>
    <row r="1087" spans="1:13" s="99" customFormat="1" ht="12.75">
      <c r="A1087" s="14"/>
      <c r="B1087" s="337">
        <f>SUM(B1075:B1086)</f>
        <v>55000</v>
      </c>
      <c r="C1087" s="14" t="s">
        <v>27</v>
      </c>
      <c r="D1087" s="14"/>
      <c r="E1087" s="14"/>
      <c r="F1087" s="21"/>
      <c r="G1087" s="21"/>
      <c r="H1087" s="97">
        <v>0</v>
      </c>
      <c r="I1087" s="98">
        <f t="shared" si="89"/>
        <v>107.84313725490196</v>
      </c>
      <c r="M1087" s="2">
        <v>510</v>
      </c>
    </row>
    <row r="1088" spans="2:13" ht="12.75">
      <c r="B1088" s="10"/>
      <c r="H1088" s="6">
        <f aca="true" t="shared" si="90" ref="H1088:H1099">H1087-B1088</f>
        <v>0</v>
      </c>
      <c r="I1088" s="25">
        <f t="shared" si="89"/>
        <v>0</v>
      </c>
      <c r="M1088" s="2">
        <v>510</v>
      </c>
    </row>
    <row r="1089" spans="2:13" ht="12.75">
      <c r="B1089" s="10"/>
      <c r="H1089" s="6">
        <f t="shared" si="90"/>
        <v>0</v>
      </c>
      <c r="I1089" s="25">
        <f t="shared" si="89"/>
        <v>0</v>
      </c>
      <c r="M1089" s="2">
        <v>510</v>
      </c>
    </row>
    <row r="1090" spans="2:13" ht="12.75">
      <c r="B1090" s="10">
        <v>1400</v>
      </c>
      <c r="C1090" s="80" t="s">
        <v>28</v>
      </c>
      <c r="D1090" s="80" t="s">
        <v>11</v>
      </c>
      <c r="E1090" s="80" t="s">
        <v>29</v>
      </c>
      <c r="F1090" s="105" t="s">
        <v>587</v>
      </c>
      <c r="G1090" s="105" t="s">
        <v>279</v>
      </c>
      <c r="H1090" s="6">
        <f t="shared" si="90"/>
        <v>-1400</v>
      </c>
      <c r="I1090" s="25">
        <f t="shared" si="89"/>
        <v>2.7450980392156863</v>
      </c>
      <c r="K1090" s="85" t="s">
        <v>238</v>
      </c>
      <c r="L1090">
        <v>25</v>
      </c>
      <c r="M1090" s="2">
        <v>510</v>
      </c>
    </row>
    <row r="1091" spans="2:13" ht="12.75">
      <c r="B1091" s="10">
        <v>1200</v>
      </c>
      <c r="C1091" s="80" t="s">
        <v>28</v>
      </c>
      <c r="D1091" s="80" t="s">
        <v>11</v>
      </c>
      <c r="E1091" s="80" t="s">
        <v>29</v>
      </c>
      <c r="F1091" s="105" t="s">
        <v>587</v>
      </c>
      <c r="G1091" s="105" t="s">
        <v>281</v>
      </c>
      <c r="H1091" s="6">
        <f t="shared" si="90"/>
        <v>-2600</v>
      </c>
      <c r="I1091" s="25">
        <f t="shared" si="89"/>
        <v>2.3529411764705883</v>
      </c>
      <c r="K1091" s="85" t="s">
        <v>238</v>
      </c>
      <c r="L1091">
        <v>25</v>
      </c>
      <c r="M1091" s="2">
        <v>510</v>
      </c>
    </row>
    <row r="1092" spans="2:13" ht="12.75">
      <c r="B1092" s="10">
        <v>1700</v>
      </c>
      <c r="C1092" s="80" t="s">
        <v>28</v>
      </c>
      <c r="D1092" s="80" t="s">
        <v>11</v>
      </c>
      <c r="E1092" s="80" t="s">
        <v>29</v>
      </c>
      <c r="F1092" s="105" t="s">
        <v>587</v>
      </c>
      <c r="G1092" s="105" t="s">
        <v>285</v>
      </c>
      <c r="H1092" s="6">
        <f t="shared" si="90"/>
        <v>-4300</v>
      </c>
      <c r="I1092" s="25">
        <f t="shared" si="89"/>
        <v>3.3333333333333335</v>
      </c>
      <c r="K1092" s="85" t="s">
        <v>238</v>
      </c>
      <c r="L1092">
        <v>25</v>
      </c>
      <c r="M1092" s="2">
        <v>510</v>
      </c>
    </row>
    <row r="1093" spans="2:13" ht="12.75">
      <c r="B1093" s="10">
        <v>1300</v>
      </c>
      <c r="C1093" s="80" t="s">
        <v>28</v>
      </c>
      <c r="D1093" s="80" t="s">
        <v>11</v>
      </c>
      <c r="E1093" s="80" t="s">
        <v>29</v>
      </c>
      <c r="F1093" s="105" t="s">
        <v>587</v>
      </c>
      <c r="G1093" s="105" t="s">
        <v>306</v>
      </c>
      <c r="H1093" s="6">
        <f t="shared" si="90"/>
        <v>-5600</v>
      </c>
      <c r="I1093" s="25">
        <f t="shared" si="89"/>
        <v>2.549019607843137</v>
      </c>
      <c r="K1093" s="85" t="s">
        <v>238</v>
      </c>
      <c r="L1093">
        <v>25</v>
      </c>
      <c r="M1093" s="2">
        <v>510</v>
      </c>
    </row>
    <row r="1094" spans="2:13" ht="12.75">
      <c r="B1094" s="10">
        <v>1800</v>
      </c>
      <c r="C1094" s="80" t="s">
        <v>28</v>
      </c>
      <c r="D1094" s="80" t="s">
        <v>11</v>
      </c>
      <c r="E1094" s="80" t="s">
        <v>29</v>
      </c>
      <c r="F1094" s="105" t="s">
        <v>587</v>
      </c>
      <c r="G1094" s="105" t="s">
        <v>372</v>
      </c>
      <c r="H1094" s="6">
        <f t="shared" si="90"/>
        <v>-7400</v>
      </c>
      <c r="I1094" s="25">
        <f t="shared" si="89"/>
        <v>3.5294117647058822</v>
      </c>
      <c r="K1094" s="85" t="s">
        <v>238</v>
      </c>
      <c r="L1094">
        <v>25</v>
      </c>
      <c r="M1094" s="2">
        <v>510</v>
      </c>
    </row>
    <row r="1095" spans="2:13" ht="12.75">
      <c r="B1095" s="10">
        <v>1100</v>
      </c>
      <c r="C1095" s="80" t="s">
        <v>28</v>
      </c>
      <c r="D1095" s="80" t="s">
        <v>11</v>
      </c>
      <c r="E1095" s="80" t="s">
        <v>29</v>
      </c>
      <c r="F1095" s="105" t="s">
        <v>587</v>
      </c>
      <c r="G1095" s="105" t="s">
        <v>374</v>
      </c>
      <c r="H1095" s="6">
        <f t="shared" si="90"/>
        <v>-8500</v>
      </c>
      <c r="I1095" s="25">
        <f t="shared" si="89"/>
        <v>2.156862745098039</v>
      </c>
      <c r="K1095" s="85" t="s">
        <v>238</v>
      </c>
      <c r="L1095">
        <v>25</v>
      </c>
      <c r="M1095" s="2">
        <v>510</v>
      </c>
    </row>
    <row r="1096" spans="2:13" ht="12.75">
      <c r="B1096" s="10">
        <v>1500</v>
      </c>
      <c r="C1096" s="80" t="s">
        <v>28</v>
      </c>
      <c r="D1096" s="80" t="s">
        <v>11</v>
      </c>
      <c r="E1096" s="80" t="s">
        <v>29</v>
      </c>
      <c r="F1096" s="105" t="s">
        <v>587</v>
      </c>
      <c r="G1096" s="105" t="s">
        <v>376</v>
      </c>
      <c r="H1096" s="6">
        <f t="shared" si="90"/>
        <v>-10000</v>
      </c>
      <c r="I1096" s="25">
        <f t="shared" si="89"/>
        <v>2.9411764705882355</v>
      </c>
      <c r="K1096" s="85" t="s">
        <v>238</v>
      </c>
      <c r="L1096">
        <v>25</v>
      </c>
      <c r="M1096" s="2">
        <v>510</v>
      </c>
    </row>
    <row r="1097" spans="2:13" ht="12.75">
      <c r="B1097" s="10">
        <v>1600</v>
      </c>
      <c r="C1097" s="80" t="s">
        <v>28</v>
      </c>
      <c r="D1097" s="80" t="s">
        <v>11</v>
      </c>
      <c r="E1097" s="80" t="s">
        <v>29</v>
      </c>
      <c r="F1097" s="105" t="s">
        <v>587</v>
      </c>
      <c r="G1097" s="105" t="s">
        <v>379</v>
      </c>
      <c r="H1097" s="6">
        <f t="shared" si="90"/>
        <v>-11600</v>
      </c>
      <c r="I1097" s="25">
        <f t="shared" si="89"/>
        <v>3.1372549019607843</v>
      </c>
      <c r="K1097" s="85" t="s">
        <v>238</v>
      </c>
      <c r="L1097">
        <v>25</v>
      </c>
      <c r="M1097" s="2">
        <v>510</v>
      </c>
    </row>
    <row r="1098" spans="2:13" ht="12.75">
      <c r="B1098" s="10">
        <v>1300</v>
      </c>
      <c r="C1098" s="80" t="s">
        <v>28</v>
      </c>
      <c r="D1098" s="80" t="s">
        <v>11</v>
      </c>
      <c r="E1098" s="80" t="s">
        <v>29</v>
      </c>
      <c r="F1098" s="105" t="s">
        <v>587</v>
      </c>
      <c r="G1098" s="105" t="s">
        <v>510</v>
      </c>
      <c r="H1098" s="6">
        <f t="shared" si="90"/>
        <v>-12900</v>
      </c>
      <c r="I1098" s="25">
        <f t="shared" si="89"/>
        <v>2.549019607843137</v>
      </c>
      <c r="K1098" s="85" t="s">
        <v>238</v>
      </c>
      <c r="L1098">
        <v>25</v>
      </c>
      <c r="M1098" s="2">
        <v>510</v>
      </c>
    </row>
    <row r="1099" spans="2:13" ht="12.75">
      <c r="B1099" s="10">
        <v>1000</v>
      </c>
      <c r="C1099" s="80" t="s">
        <v>28</v>
      </c>
      <c r="D1099" s="80" t="s">
        <v>11</v>
      </c>
      <c r="E1099" s="80" t="s">
        <v>29</v>
      </c>
      <c r="F1099" s="105" t="s">
        <v>587</v>
      </c>
      <c r="G1099" s="105" t="s">
        <v>526</v>
      </c>
      <c r="H1099" s="6">
        <f t="shared" si="90"/>
        <v>-13900</v>
      </c>
      <c r="I1099" s="25">
        <f t="shared" si="89"/>
        <v>1.9607843137254901</v>
      </c>
      <c r="K1099" s="85" t="s">
        <v>238</v>
      </c>
      <c r="L1099" s="85" t="s">
        <v>588</v>
      </c>
      <c r="M1099" s="2">
        <v>510</v>
      </c>
    </row>
    <row r="1100" spans="1:13" s="104" customFormat="1" ht="12.75">
      <c r="A1100" s="100"/>
      <c r="B1100" s="409">
        <f>SUM(B1090:B1099)</f>
        <v>13900</v>
      </c>
      <c r="C1100" s="100"/>
      <c r="D1100" s="100"/>
      <c r="E1100" s="106" t="s">
        <v>29</v>
      </c>
      <c r="F1100" s="102"/>
      <c r="G1100" s="102"/>
      <c r="H1100" s="398">
        <v>0</v>
      </c>
      <c r="I1100" s="103">
        <f t="shared" si="89"/>
        <v>27.254901960784313</v>
      </c>
      <c r="M1100" s="2">
        <v>510</v>
      </c>
    </row>
    <row r="1101" spans="2:13" ht="12.75">
      <c r="B1101" s="10"/>
      <c r="H1101" s="6">
        <f>H1100-B1101</f>
        <v>0</v>
      </c>
      <c r="I1101" s="25">
        <f t="shared" si="89"/>
        <v>0</v>
      </c>
      <c r="M1101" s="2">
        <v>510</v>
      </c>
    </row>
    <row r="1102" spans="2:13" ht="12.75">
      <c r="B1102" s="10"/>
      <c r="H1102" s="6">
        <f>H1101-B1102</f>
        <v>0</v>
      </c>
      <c r="I1102" s="25">
        <f t="shared" si="89"/>
        <v>0</v>
      </c>
      <c r="M1102" s="2">
        <v>510</v>
      </c>
    </row>
    <row r="1103" spans="2:13" ht="12.75">
      <c r="B1103" s="10">
        <v>5000</v>
      </c>
      <c r="C1103" s="80" t="s">
        <v>589</v>
      </c>
      <c r="D1103" s="80" t="s">
        <v>11</v>
      </c>
      <c r="E1103" s="80" t="s">
        <v>106</v>
      </c>
      <c r="F1103" s="105" t="s">
        <v>590</v>
      </c>
      <c r="G1103" s="105" t="s">
        <v>306</v>
      </c>
      <c r="H1103" s="6">
        <f>H1102-B1103</f>
        <v>-5000</v>
      </c>
      <c r="I1103" s="25">
        <f t="shared" si="89"/>
        <v>9.803921568627452</v>
      </c>
      <c r="K1103" s="85" t="s">
        <v>238</v>
      </c>
      <c r="L1103">
        <v>25</v>
      </c>
      <c r="M1103" s="2">
        <v>510</v>
      </c>
    </row>
    <row r="1104" spans="1:13" s="104" customFormat="1" ht="12.75">
      <c r="A1104" s="100"/>
      <c r="B1104" s="341">
        <f>SUM(B1103)</f>
        <v>5000</v>
      </c>
      <c r="C1104" s="100"/>
      <c r="D1104" s="100"/>
      <c r="E1104" s="106" t="s">
        <v>106</v>
      </c>
      <c r="F1104" s="102"/>
      <c r="G1104" s="102"/>
      <c r="H1104" s="398">
        <v>0</v>
      </c>
      <c r="I1104" s="103">
        <f t="shared" si="89"/>
        <v>9.803921568627452</v>
      </c>
      <c r="M1104" s="2">
        <v>510</v>
      </c>
    </row>
    <row r="1105" spans="2:13" ht="12.75">
      <c r="B1105" s="10"/>
      <c r="H1105" s="6">
        <f>H1104-B1105</f>
        <v>0</v>
      </c>
      <c r="I1105" s="25">
        <f t="shared" si="89"/>
        <v>0</v>
      </c>
      <c r="M1105" s="2">
        <v>510</v>
      </c>
    </row>
    <row r="1106" spans="2:13" ht="12.75">
      <c r="B1106" s="10"/>
      <c r="H1106" s="6">
        <f>H1105-B1106</f>
        <v>0</v>
      </c>
      <c r="I1106" s="25">
        <f t="shared" si="89"/>
        <v>0</v>
      </c>
      <c r="M1106" s="2">
        <v>510</v>
      </c>
    </row>
    <row r="1107" spans="2:13" ht="12.75">
      <c r="B1107" s="10"/>
      <c r="H1107" s="6">
        <f>H1106-B1107</f>
        <v>0</v>
      </c>
      <c r="I1107" s="25">
        <f t="shared" si="89"/>
        <v>0</v>
      </c>
      <c r="M1107" s="2">
        <v>510</v>
      </c>
    </row>
    <row r="1108" spans="2:13" ht="12.75">
      <c r="B1108" s="10"/>
      <c r="H1108" s="6">
        <f>H1107-B1108</f>
        <v>0</v>
      </c>
      <c r="I1108" s="25">
        <f t="shared" si="89"/>
        <v>0</v>
      </c>
      <c r="M1108" s="2">
        <v>510</v>
      </c>
    </row>
    <row r="1109" spans="1:13" s="111" customFormat="1" ht="12.75">
      <c r="A1109" s="87"/>
      <c r="B1109" s="335">
        <f>+B1114+B1123+B1129+B1134+B1140+B1146</f>
        <v>56400</v>
      </c>
      <c r="C1109" s="87" t="s">
        <v>107</v>
      </c>
      <c r="D1109" s="87" t="s">
        <v>108</v>
      </c>
      <c r="E1109" s="87" t="s">
        <v>61</v>
      </c>
      <c r="F1109" s="89" t="s">
        <v>109</v>
      </c>
      <c r="G1109" s="89" t="s">
        <v>59</v>
      </c>
      <c r="H1109" s="88"/>
      <c r="I1109" s="103">
        <f t="shared" si="89"/>
        <v>110.58823529411765</v>
      </c>
      <c r="J1109" s="91"/>
      <c r="K1109" s="91"/>
      <c r="L1109" s="91"/>
      <c r="M1109" s="2">
        <v>510</v>
      </c>
    </row>
    <row r="1110" spans="2:13" ht="12.75">
      <c r="B1110" s="10"/>
      <c r="H1110" s="6">
        <f>H1109-B1110</f>
        <v>0</v>
      </c>
      <c r="I1110" s="25">
        <f t="shared" si="89"/>
        <v>0</v>
      </c>
      <c r="M1110" s="2">
        <v>510</v>
      </c>
    </row>
    <row r="1111" spans="2:13" ht="12.75">
      <c r="B1111" s="10">
        <v>2500</v>
      </c>
      <c r="C1111" s="1" t="s">
        <v>27</v>
      </c>
      <c r="D1111" s="15" t="s">
        <v>11</v>
      </c>
      <c r="E1111" s="1" t="s">
        <v>329</v>
      </c>
      <c r="F1111" s="30" t="s">
        <v>591</v>
      </c>
      <c r="G1111" s="30" t="s">
        <v>242</v>
      </c>
      <c r="H1111" s="6">
        <f>H1110-B1111</f>
        <v>-2500</v>
      </c>
      <c r="I1111" s="25">
        <f t="shared" si="89"/>
        <v>4.901960784313726</v>
      </c>
      <c r="K1111" t="s">
        <v>27</v>
      </c>
      <c r="L1111">
        <v>26</v>
      </c>
      <c r="M1111" s="2">
        <v>510</v>
      </c>
    </row>
    <row r="1112" spans="2:13" ht="12.75">
      <c r="B1112" s="10">
        <v>2500</v>
      </c>
      <c r="C1112" s="1" t="s">
        <v>27</v>
      </c>
      <c r="D1112" s="15" t="s">
        <v>11</v>
      </c>
      <c r="E1112" s="1" t="s">
        <v>329</v>
      </c>
      <c r="F1112" s="30" t="s">
        <v>592</v>
      </c>
      <c r="G1112" s="30" t="s">
        <v>244</v>
      </c>
      <c r="H1112" s="6">
        <f>H1111-B1112</f>
        <v>-5000</v>
      </c>
      <c r="I1112" s="25">
        <f t="shared" si="89"/>
        <v>4.901960784313726</v>
      </c>
      <c r="K1112" t="s">
        <v>27</v>
      </c>
      <c r="L1112">
        <v>26</v>
      </c>
      <c r="M1112" s="2">
        <v>510</v>
      </c>
    </row>
    <row r="1113" spans="2:13" ht="12.75">
      <c r="B1113" s="10">
        <v>2500</v>
      </c>
      <c r="C1113" s="1" t="s">
        <v>27</v>
      </c>
      <c r="D1113" s="15" t="s">
        <v>11</v>
      </c>
      <c r="E1113" s="1" t="s">
        <v>329</v>
      </c>
      <c r="F1113" s="30" t="s">
        <v>593</v>
      </c>
      <c r="G1113" s="30" t="s">
        <v>594</v>
      </c>
      <c r="H1113" s="6">
        <f>H1112-B1113</f>
        <v>-7500</v>
      </c>
      <c r="I1113" s="25">
        <f aca="true" t="shared" si="91" ref="I1113:I1144">+B1113/M1113</f>
        <v>4.901960784313726</v>
      </c>
      <c r="K1113" t="s">
        <v>27</v>
      </c>
      <c r="L1113">
        <v>26</v>
      </c>
      <c r="M1113" s="2">
        <v>510</v>
      </c>
    </row>
    <row r="1114" spans="1:13" s="99" customFormat="1" ht="12.75">
      <c r="A1114" s="14"/>
      <c r="B1114" s="337">
        <f>SUM(B1111:B1113)</f>
        <v>7500</v>
      </c>
      <c r="C1114" s="14" t="s">
        <v>27</v>
      </c>
      <c r="D1114" s="14"/>
      <c r="E1114" s="14"/>
      <c r="F1114" s="21"/>
      <c r="G1114" s="21"/>
      <c r="H1114" s="97">
        <v>0</v>
      </c>
      <c r="I1114" s="98">
        <f t="shared" si="91"/>
        <v>14.705882352941176</v>
      </c>
      <c r="M1114" s="2">
        <v>510</v>
      </c>
    </row>
    <row r="1115" spans="2:13" ht="12.75">
      <c r="B1115" s="10"/>
      <c r="H1115" s="6">
        <f aca="true" t="shared" si="92" ref="H1115:H1122">H1114-B1115</f>
        <v>0</v>
      </c>
      <c r="I1115" s="25">
        <f t="shared" si="91"/>
        <v>0</v>
      </c>
      <c r="M1115" s="2">
        <v>510</v>
      </c>
    </row>
    <row r="1116" spans="2:13" ht="12.75">
      <c r="B1116" s="10"/>
      <c r="H1116" s="6">
        <f t="shared" si="92"/>
        <v>0</v>
      </c>
      <c r="I1116" s="25">
        <f t="shared" si="91"/>
        <v>0</v>
      </c>
      <c r="M1116" s="2">
        <v>510</v>
      </c>
    </row>
    <row r="1117" spans="2:13" ht="12.75">
      <c r="B1117" s="10">
        <v>2500</v>
      </c>
      <c r="C1117" s="1" t="s">
        <v>353</v>
      </c>
      <c r="D1117" s="15" t="s">
        <v>11</v>
      </c>
      <c r="E1117" s="1" t="s">
        <v>246</v>
      </c>
      <c r="F1117" s="403" t="s">
        <v>595</v>
      </c>
      <c r="G1117" s="403" t="s">
        <v>242</v>
      </c>
      <c r="H1117" s="6">
        <f t="shared" si="92"/>
        <v>-2500</v>
      </c>
      <c r="I1117" s="25">
        <f t="shared" si="91"/>
        <v>4.901960784313726</v>
      </c>
      <c r="K1117" t="s">
        <v>329</v>
      </c>
      <c r="M1117" s="2">
        <v>510</v>
      </c>
    </row>
    <row r="1118" spans="2:13" ht="12.75">
      <c r="B1118" s="10">
        <v>1500</v>
      </c>
      <c r="C1118" s="1" t="s">
        <v>596</v>
      </c>
      <c r="D1118" s="15" t="s">
        <v>11</v>
      </c>
      <c r="E1118" s="1" t="s">
        <v>246</v>
      </c>
      <c r="F1118" s="403" t="s">
        <v>597</v>
      </c>
      <c r="G1118" s="30" t="s">
        <v>244</v>
      </c>
      <c r="H1118" s="6">
        <f t="shared" si="92"/>
        <v>-4000</v>
      </c>
      <c r="I1118" s="25">
        <f t="shared" si="91"/>
        <v>2.9411764705882355</v>
      </c>
      <c r="K1118" t="s">
        <v>329</v>
      </c>
      <c r="M1118" s="2">
        <v>510</v>
      </c>
    </row>
    <row r="1119" spans="2:13" ht="12.75">
      <c r="B1119" s="10">
        <v>10000</v>
      </c>
      <c r="C1119" s="1" t="s">
        <v>598</v>
      </c>
      <c r="D1119" s="15" t="s">
        <v>11</v>
      </c>
      <c r="E1119" s="1" t="s">
        <v>246</v>
      </c>
      <c r="F1119" s="403" t="s">
        <v>597</v>
      </c>
      <c r="G1119" s="30" t="s">
        <v>244</v>
      </c>
      <c r="H1119" s="6">
        <f t="shared" si="92"/>
        <v>-14000</v>
      </c>
      <c r="I1119" s="25">
        <f t="shared" si="91"/>
        <v>19.607843137254903</v>
      </c>
      <c r="K1119" t="s">
        <v>329</v>
      </c>
      <c r="M1119" s="2">
        <v>510</v>
      </c>
    </row>
    <row r="1120" spans="2:13" ht="12.75">
      <c r="B1120" s="10">
        <v>10000</v>
      </c>
      <c r="C1120" s="1" t="s">
        <v>599</v>
      </c>
      <c r="D1120" s="15" t="s">
        <v>11</v>
      </c>
      <c r="E1120" s="1" t="s">
        <v>246</v>
      </c>
      <c r="F1120" s="403" t="s">
        <v>597</v>
      </c>
      <c r="G1120" s="30" t="s">
        <v>244</v>
      </c>
      <c r="H1120" s="6">
        <f t="shared" si="92"/>
        <v>-24000</v>
      </c>
      <c r="I1120" s="25">
        <f t="shared" si="91"/>
        <v>19.607843137254903</v>
      </c>
      <c r="K1120" t="s">
        <v>329</v>
      </c>
      <c r="M1120" s="2">
        <v>510</v>
      </c>
    </row>
    <row r="1121" spans="2:13" ht="12.75">
      <c r="B1121" s="10">
        <v>1500</v>
      </c>
      <c r="C1121" s="1" t="s">
        <v>600</v>
      </c>
      <c r="D1121" s="15" t="s">
        <v>11</v>
      </c>
      <c r="E1121" s="1" t="s">
        <v>246</v>
      </c>
      <c r="F1121" s="403" t="s">
        <v>597</v>
      </c>
      <c r="G1121" s="30" t="s">
        <v>244</v>
      </c>
      <c r="H1121" s="6">
        <f t="shared" si="92"/>
        <v>-25500</v>
      </c>
      <c r="I1121" s="25">
        <f t="shared" si="91"/>
        <v>2.9411764705882355</v>
      </c>
      <c r="K1121" t="s">
        <v>329</v>
      </c>
      <c r="M1121" s="2">
        <v>510</v>
      </c>
    </row>
    <row r="1122" spans="2:13" ht="12.75">
      <c r="B1122" s="10">
        <v>2500</v>
      </c>
      <c r="C1122" s="1" t="s">
        <v>361</v>
      </c>
      <c r="D1122" s="15" t="s">
        <v>11</v>
      </c>
      <c r="E1122" s="1" t="s">
        <v>246</v>
      </c>
      <c r="F1122" s="403" t="s">
        <v>601</v>
      </c>
      <c r="G1122" s="30" t="s">
        <v>594</v>
      </c>
      <c r="H1122" s="6">
        <f t="shared" si="92"/>
        <v>-28000</v>
      </c>
      <c r="I1122" s="25">
        <f t="shared" si="91"/>
        <v>4.901960784313726</v>
      </c>
      <c r="K1122" t="s">
        <v>329</v>
      </c>
      <c r="M1122" s="2">
        <v>510</v>
      </c>
    </row>
    <row r="1123" spans="1:13" s="99" customFormat="1" ht="12.75">
      <c r="A1123" s="14"/>
      <c r="B1123" s="337">
        <f>SUM(B1117:B1122)</f>
        <v>28000</v>
      </c>
      <c r="C1123" s="14" t="s">
        <v>130</v>
      </c>
      <c r="D1123" s="14"/>
      <c r="E1123" s="14"/>
      <c r="F1123" s="21"/>
      <c r="G1123" s="21"/>
      <c r="H1123" s="97">
        <v>0</v>
      </c>
      <c r="I1123" s="406">
        <f t="shared" si="91"/>
        <v>54.90196078431372</v>
      </c>
      <c r="M1123" s="2">
        <v>510</v>
      </c>
    </row>
    <row r="1124" spans="2:13" ht="12.75">
      <c r="B1124" s="10"/>
      <c r="D1124" s="15"/>
      <c r="H1124" s="6">
        <f>H1123-B1124</f>
        <v>0</v>
      </c>
      <c r="I1124" s="405">
        <f t="shared" si="91"/>
        <v>0</v>
      </c>
      <c r="M1124" s="2">
        <v>510</v>
      </c>
    </row>
    <row r="1125" spans="2:13" ht="12.75">
      <c r="B1125" s="10"/>
      <c r="D1125" s="15"/>
      <c r="H1125" s="6">
        <f>H1124-B1125</f>
        <v>0</v>
      </c>
      <c r="I1125" s="405">
        <f t="shared" si="91"/>
        <v>0</v>
      </c>
      <c r="M1125" s="2">
        <v>510</v>
      </c>
    </row>
    <row r="1126" spans="1:13" ht="12.75">
      <c r="A1126" s="80"/>
      <c r="B1126" s="10">
        <v>1400</v>
      </c>
      <c r="C1126" s="80" t="s">
        <v>28</v>
      </c>
      <c r="D1126" s="15" t="s">
        <v>11</v>
      </c>
      <c r="E1126" s="80" t="s">
        <v>29</v>
      </c>
      <c r="F1126" s="403" t="s">
        <v>597</v>
      </c>
      <c r="G1126" s="403" t="s">
        <v>242</v>
      </c>
      <c r="H1126" s="6">
        <f>H1125-B1126</f>
        <v>-1400</v>
      </c>
      <c r="I1126" s="405">
        <f t="shared" si="91"/>
        <v>2.7450980392156863</v>
      </c>
      <c r="J1126" s="85"/>
      <c r="K1126" s="85" t="s">
        <v>329</v>
      </c>
      <c r="L1126" s="85"/>
      <c r="M1126" s="2">
        <v>510</v>
      </c>
    </row>
    <row r="1127" spans="1:13" s="42" customFormat="1" ht="12.75">
      <c r="A1127" s="36"/>
      <c r="B1127" s="206">
        <v>1400</v>
      </c>
      <c r="C1127" s="36" t="s">
        <v>28</v>
      </c>
      <c r="D1127" s="15" t="s">
        <v>11</v>
      </c>
      <c r="E1127" s="36" t="s">
        <v>29</v>
      </c>
      <c r="F1127" s="403" t="s">
        <v>597</v>
      </c>
      <c r="G1127" s="30" t="s">
        <v>244</v>
      </c>
      <c r="H1127" s="6">
        <f>H1126-B1127</f>
        <v>-2800</v>
      </c>
      <c r="I1127" s="405">
        <f t="shared" si="91"/>
        <v>2.7450980392156863</v>
      </c>
      <c r="J1127" s="110"/>
      <c r="K1127" s="110" t="s">
        <v>329</v>
      </c>
      <c r="L1127" s="110"/>
      <c r="M1127" s="2">
        <v>510</v>
      </c>
    </row>
    <row r="1128" spans="1:13" s="42" customFormat="1" ht="12.75">
      <c r="A1128" s="36"/>
      <c r="B1128" s="206">
        <v>1600</v>
      </c>
      <c r="C1128" s="36" t="s">
        <v>28</v>
      </c>
      <c r="D1128" s="15" t="s">
        <v>11</v>
      </c>
      <c r="E1128" s="36" t="s">
        <v>29</v>
      </c>
      <c r="F1128" s="403" t="s">
        <v>597</v>
      </c>
      <c r="G1128" s="30" t="s">
        <v>594</v>
      </c>
      <c r="H1128" s="6">
        <f>H1127-B1128</f>
        <v>-4400</v>
      </c>
      <c r="I1128" s="405">
        <f t="shared" si="91"/>
        <v>3.1372549019607843</v>
      </c>
      <c r="J1128" s="110"/>
      <c r="K1128" s="110" t="s">
        <v>329</v>
      </c>
      <c r="L1128" s="110"/>
      <c r="M1128" s="2">
        <v>510</v>
      </c>
    </row>
    <row r="1129" spans="1:13" s="99" customFormat="1" ht="12.75">
      <c r="A1129" s="112"/>
      <c r="B1129" s="337">
        <f>SUM(B1126:B1128)</f>
        <v>4400</v>
      </c>
      <c r="C1129" s="112"/>
      <c r="D1129" s="112"/>
      <c r="E1129" s="112" t="s">
        <v>29</v>
      </c>
      <c r="F1129" s="113"/>
      <c r="G1129" s="113"/>
      <c r="H1129" s="97">
        <v>0</v>
      </c>
      <c r="I1129" s="406">
        <f t="shared" si="91"/>
        <v>8.627450980392156</v>
      </c>
      <c r="J1129" s="114"/>
      <c r="K1129" s="114"/>
      <c r="L1129" s="114"/>
      <c r="M1129" s="2">
        <v>510</v>
      </c>
    </row>
    <row r="1130" spans="1:13" ht="12.75">
      <c r="A1130" s="80"/>
      <c r="B1130" s="10"/>
      <c r="C1130" s="80"/>
      <c r="D1130" s="36"/>
      <c r="E1130" s="80"/>
      <c r="F1130" s="105"/>
      <c r="G1130" s="105"/>
      <c r="H1130" s="6">
        <f>H1129-B1130</f>
        <v>0</v>
      </c>
      <c r="I1130" s="405">
        <f t="shared" si="91"/>
        <v>0</v>
      </c>
      <c r="J1130" s="85"/>
      <c r="K1130" s="85"/>
      <c r="L1130" s="85"/>
      <c r="M1130" s="2">
        <v>510</v>
      </c>
    </row>
    <row r="1131" spans="1:13" ht="12.75">
      <c r="A1131" s="80"/>
      <c r="B1131" s="10"/>
      <c r="C1131" s="80"/>
      <c r="D1131" s="36"/>
      <c r="E1131" s="80"/>
      <c r="F1131" s="105"/>
      <c r="G1131" s="105"/>
      <c r="H1131" s="6">
        <f>H1130-B1131</f>
        <v>0</v>
      </c>
      <c r="I1131" s="405">
        <f t="shared" si="91"/>
        <v>0</v>
      </c>
      <c r="J1131" s="85"/>
      <c r="K1131" s="85"/>
      <c r="L1131" s="85"/>
      <c r="M1131" s="2">
        <v>510</v>
      </c>
    </row>
    <row r="1132" spans="1:13" ht="12.75">
      <c r="A1132" s="36"/>
      <c r="B1132" s="10">
        <v>4000</v>
      </c>
      <c r="C1132" s="36" t="s">
        <v>30</v>
      </c>
      <c r="D1132" s="15" t="s">
        <v>11</v>
      </c>
      <c r="E1132" s="80" t="s">
        <v>246</v>
      </c>
      <c r="F1132" s="403" t="s">
        <v>602</v>
      </c>
      <c r="G1132" s="403" t="s">
        <v>242</v>
      </c>
      <c r="H1132" s="6">
        <f>H1131-B1132</f>
        <v>-4000</v>
      </c>
      <c r="I1132" s="405">
        <f t="shared" si="91"/>
        <v>7.8431372549019605</v>
      </c>
      <c r="J1132" s="85"/>
      <c r="K1132" s="85" t="s">
        <v>329</v>
      </c>
      <c r="L1132" s="85"/>
      <c r="M1132" s="2">
        <v>510</v>
      </c>
    </row>
    <row r="1133" spans="1:13" ht="12.75">
      <c r="A1133" s="80"/>
      <c r="B1133" s="10">
        <v>4000</v>
      </c>
      <c r="C1133" s="36" t="s">
        <v>30</v>
      </c>
      <c r="D1133" s="15" t="s">
        <v>11</v>
      </c>
      <c r="E1133" s="80" t="s">
        <v>246</v>
      </c>
      <c r="F1133" s="403" t="s">
        <v>602</v>
      </c>
      <c r="G1133" s="30" t="s">
        <v>244</v>
      </c>
      <c r="H1133" s="6">
        <f>H1132-B1133</f>
        <v>-8000</v>
      </c>
      <c r="I1133" s="405">
        <f t="shared" si="91"/>
        <v>7.8431372549019605</v>
      </c>
      <c r="J1133" s="85"/>
      <c r="K1133" s="85" t="s">
        <v>329</v>
      </c>
      <c r="L1133" s="85"/>
      <c r="M1133" s="2">
        <v>510</v>
      </c>
    </row>
    <row r="1134" spans="1:13" s="99" customFormat="1" ht="12.75">
      <c r="A1134" s="112"/>
      <c r="B1134" s="337">
        <f>SUM(B1132:B1133)</f>
        <v>8000</v>
      </c>
      <c r="C1134" s="112" t="s">
        <v>30</v>
      </c>
      <c r="D1134" s="112"/>
      <c r="E1134" s="112"/>
      <c r="F1134" s="113"/>
      <c r="G1134" s="113"/>
      <c r="H1134" s="97">
        <v>0</v>
      </c>
      <c r="I1134" s="406">
        <f t="shared" si="91"/>
        <v>15.686274509803921</v>
      </c>
      <c r="J1134" s="114"/>
      <c r="K1134" s="114"/>
      <c r="L1134" s="114"/>
      <c r="M1134" s="2">
        <v>510</v>
      </c>
    </row>
    <row r="1135" spans="1:13" ht="12.75">
      <c r="A1135" s="80"/>
      <c r="B1135" s="10"/>
      <c r="C1135" s="80"/>
      <c r="D1135" s="36"/>
      <c r="E1135" s="80"/>
      <c r="F1135" s="105"/>
      <c r="G1135" s="105"/>
      <c r="H1135" s="6">
        <f>H1134-B1135</f>
        <v>0</v>
      </c>
      <c r="I1135" s="405">
        <f t="shared" si="91"/>
        <v>0</v>
      </c>
      <c r="J1135" s="85"/>
      <c r="K1135" s="85"/>
      <c r="L1135" s="85"/>
      <c r="M1135" s="2">
        <v>510</v>
      </c>
    </row>
    <row r="1136" spans="1:13" ht="12.75">
      <c r="A1136" s="80"/>
      <c r="B1136" s="10"/>
      <c r="C1136" s="80"/>
      <c r="D1136" s="36"/>
      <c r="E1136" s="80"/>
      <c r="F1136" s="105"/>
      <c r="G1136" s="105"/>
      <c r="H1136" s="6">
        <f>H1135-B1136</f>
        <v>0</v>
      </c>
      <c r="I1136" s="405">
        <f t="shared" si="91"/>
        <v>0</v>
      </c>
      <c r="J1136" s="85"/>
      <c r="K1136" s="85"/>
      <c r="L1136" s="85"/>
      <c r="M1136" s="2">
        <v>510</v>
      </c>
    </row>
    <row r="1137" spans="1:13" ht="12.75">
      <c r="A1137" s="80"/>
      <c r="B1137" s="10">
        <v>2000</v>
      </c>
      <c r="C1137" s="80" t="s">
        <v>31</v>
      </c>
      <c r="D1137" s="15" t="s">
        <v>11</v>
      </c>
      <c r="E1137" s="80" t="s">
        <v>246</v>
      </c>
      <c r="F1137" s="403" t="s">
        <v>597</v>
      </c>
      <c r="G1137" s="403" t="s">
        <v>242</v>
      </c>
      <c r="H1137" s="6">
        <f>H1136-B1137</f>
        <v>-2000</v>
      </c>
      <c r="I1137" s="405">
        <f t="shared" si="91"/>
        <v>3.9215686274509802</v>
      </c>
      <c r="J1137" s="85"/>
      <c r="K1137" s="85" t="s">
        <v>329</v>
      </c>
      <c r="L1137" s="85"/>
      <c r="M1137" s="2">
        <v>510</v>
      </c>
    </row>
    <row r="1138" spans="1:13" ht="12.75">
      <c r="A1138" s="80"/>
      <c r="B1138" s="10">
        <v>2000</v>
      </c>
      <c r="C1138" s="80" t="s">
        <v>31</v>
      </c>
      <c r="D1138" s="15" t="s">
        <v>11</v>
      </c>
      <c r="E1138" s="80" t="s">
        <v>246</v>
      </c>
      <c r="F1138" s="403" t="s">
        <v>597</v>
      </c>
      <c r="G1138" s="403" t="s">
        <v>244</v>
      </c>
      <c r="H1138" s="6">
        <f>H1137-B1138</f>
        <v>-4000</v>
      </c>
      <c r="I1138" s="405">
        <f t="shared" si="91"/>
        <v>3.9215686274509802</v>
      </c>
      <c r="J1138" s="85"/>
      <c r="K1138" s="85" t="s">
        <v>329</v>
      </c>
      <c r="L1138" s="85"/>
      <c r="M1138" s="2">
        <v>510</v>
      </c>
    </row>
    <row r="1139" spans="1:13" ht="12.75">
      <c r="A1139" s="80"/>
      <c r="B1139" s="10">
        <v>2000</v>
      </c>
      <c r="C1139" s="80" t="s">
        <v>31</v>
      </c>
      <c r="D1139" s="15" t="s">
        <v>11</v>
      </c>
      <c r="E1139" s="80" t="s">
        <v>246</v>
      </c>
      <c r="F1139" s="403" t="s">
        <v>597</v>
      </c>
      <c r="G1139" s="403" t="s">
        <v>594</v>
      </c>
      <c r="H1139" s="6">
        <f>H1138-B1139</f>
        <v>-6000</v>
      </c>
      <c r="I1139" s="405">
        <f t="shared" si="91"/>
        <v>3.9215686274509802</v>
      </c>
      <c r="J1139" s="85"/>
      <c r="K1139" s="85" t="s">
        <v>329</v>
      </c>
      <c r="L1139" s="85"/>
      <c r="M1139" s="2">
        <v>510</v>
      </c>
    </row>
    <row r="1140" spans="1:13" s="99" customFormat="1" ht="12.75">
      <c r="A1140" s="112"/>
      <c r="B1140" s="337">
        <f>SUM(B1137:B1139)</f>
        <v>6000</v>
      </c>
      <c r="C1140" s="112" t="s">
        <v>31</v>
      </c>
      <c r="D1140" s="112"/>
      <c r="E1140" s="112"/>
      <c r="F1140" s="113"/>
      <c r="G1140" s="113"/>
      <c r="H1140" s="97">
        <v>0</v>
      </c>
      <c r="I1140" s="406">
        <f t="shared" si="91"/>
        <v>11.764705882352942</v>
      </c>
      <c r="J1140" s="114"/>
      <c r="K1140" s="114"/>
      <c r="L1140" s="114"/>
      <c r="M1140" s="2">
        <v>510</v>
      </c>
    </row>
    <row r="1141" spans="2:13" ht="12.75">
      <c r="B1141" s="10"/>
      <c r="H1141" s="6">
        <f>H1140-B1141</f>
        <v>0</v>
      </c>
      <c r="I1141" s="407">
        <f t="shared" si="91"/>
        <v>0</v>
      </c>
      <c r="M1141" s="2">
        <v>510</v>
      </c>
    </row>
    <row r="1142" spans="2:13" ht="12.75">
      <c r="B1142" s="10"/>
      <c r="D1142" s="15"/>
      <c r="H1142" s="6">
        <f>H1141-B1142</f>
        <v>0</v>
      </c>
      <c r="I1142" s="407">
        <f t="shared" si="91"/>
        <v>0</v>
      </c>
      <c r="M1142" s="2">
        <v>510</v>
      </c>
    </row>
    <row r="1143" spans="1:13" ht="12.75">
      <c r="A1143" s="15"/>
      <c r="B1143" s="10">
        <v>1000</v>
      </c>
      <c r="C1143" s="1" t="s">
        <v>252</v>
      </c>
      <c r="D1143" s="15" t="s">
        <v>11</v>
      </c>
      <c r="E1143" s="80" t="s">
        <v>32</v>
      </c>
      <c r="F1143" s="403" t="s">
        <v>597</v>
      </c>
      <c r="G1143" s="403" t="s">
        <v>242</v>
      </c>
      <c r="H1143" s="6">
        <f>H1142-B1143</f>
        <v>-1000</v>
      </c>
      <c r="I1143" s="407">
        <f t="shared" si="91"/>
        <v>1.9607843137254901</v>
      </c>
      <c r="K1143" s="85" t="s">
        <v>329</v>
      </c>
      <c r="M1143" s="2">
        <v>510</v>
      </c>
    </row>
    <row r="1144" spans="2:13" ht="12.75">
      <c r="B1144" s="10">
        <v>500</v>
      </c>
      <c r="C1144" s="1" t="s">
        <v>252</v>
      </c>
      <c r="D1144" s="15" t="s">
        <v>11</v>
      </c>
      <c r="E1144" s="80" t="s">
        <v>32</v>
      </c>
      <c r="F1144" s="403" t="s">
        <v>597</v>
      </c>
      <c r="G1144" s="403" t="s">
        <v>244</v>
      </c>
      <c r="H1144" s="6">
        <f>H1143-B1144</f>
        <v>-1500</v>
      </c>
      <c r="I1144" s="407">
        <f t="shared" si="91"/>
        <v>0.9803921568627451</v>
      </c>
      <c r="K1144" s="85" t="s">
        <v>329</v>
      </c>
      <c r="M1144" s="2">
        <v>510</v>
      </c>
    </row>
    <row r="1145" spans="2:13" ht="12.75">
      <c r="B1145" s="10">
        <v>1000</v>
      </c>
      <c r="C1145" s="1" t="s">
        <v>252</v>
      </c>
      <c r="D1145" s="15" t="s">
        <v>11</v>
      </c>
      <c r="E1145" s="80" t="s">
        <v>32</v>
      </c>
      <c r="F1145" s="403" t="s">
        <v>597</v>
      </c>
      <c r="G1145" s="403" t="s">
        <v>594</v>
      </c>
      <c r="H1145" s="6">
        <f>H1144-B1145</f>
        <v>-2500</v>
      </c>
      <c r="I1145" s="407">
        <f aca="true" t="shared" si="93" ref="I1145:I1176">+B1145/M1145</f>
        <v>1.9607843137254901</v>
      </c>
      <c r="K1145" s="85" t="s">
        <v>329</v>
      </c>
      <c r="M1145" s="2">
        <v>510</v>
      </c>
    </row>
    <row r="1146" spans="1:13" s="99" customFormat="1" ht="12.75">
      <c r="A1146" s="14"/>
      <c r="B1146" s="337">
        <f>SUM(B1143:B1145)</f>
        <v>2500</v>
      </c>
      <c r="C1146" s="14"/>
      <c r="D1146" s="14"/>
      <c r="E1146" s="14" t="s">
        <v>32</v>
      </c>
      <c r="F1146" s="21"/>
      <c r="G1146" s="21"/>
      <c r="H1146" s="97">
        <v>0</v>
      </c>
      <c r="I1146" s="406">
        <f t="shared" si="93"/>
        <v>4.901960784313726</v>
      </c>
      <c r="M1146" s="2">
        <v>510</v>
      </c>
    </row>
    <row r="1147" spans="2:13" ht="12.75">
      <c r="B1147" s="10"/>
      <c r="H1147" s="6">
        <f>H1146-B1147</f>
        <v>0</v>
      </c>
      <c r="I1147" s="407">
        <f t="shared" si="93"/>
        <v>0</v>
      </c>
      <c r="M1147" s="2">
        <v>510</v>
      </c>
    </row>
    <row r="1148" spans="2:13" ht="12.75">
      <c r="B1148" s="10"/>
      <c r="H1148" s="6">
        <f>H1147-B1148</f>
        <v>0</v>
      </c>
      <c r="I1148" s="407">
        <f t="shared" si="93"/>
        <v>0</v>
      </c>
      <c r="M1148" s="2">
        <v>510</v>
      </c>
    </row>
    <row r="1149" spans="2:13" ht="12.75">
      <c r="B1149" s="10"/>
      <c r="H1149" s="6">
        <f>H1148-B1149</f>
        <v>0</v>
      </c>
      <c r="I1149" s="407">
        <f t="shared" si="93"/>
        <v>0</v>
      </c>
      <c r="M1149" s="2">
        <v>510</v>
      </c>
    </row>
    <row r="1150" spans="2:13" ht="12.75">
      <c r="B1150" s="10"/>
      <c r="H1150" s="6">
        <f>H1149-B1150</f>
        <v>0</v>
      </c>
      <c r="I1150" s="407">
        <f t="shared" si="93"/>
        <v>0</v>
      </c>
      <c r="M1150" s="2">
        <v>510</v>
      </c>
    </row>
    <row r="1151" spans="1:13" s="91" customFormat="1" ht="12.75">
      <c r="A1151" s="87"/>
      <c r="B1151" s="335">
        <f>+B1155+B1161+B1166+B1171+B1175</f>
        <v>63000</v>
      </c>
      <c r="C1151" s="87" t="s">
        <v>110</v>
      </c>
      <c r="D1151" s="87" t="s">
        <v>176</v>
      </c>
      <c r="E1151" s="87" t="s">
        <v>61</v>
      </c>
      <c r="F1151" s="89" t="s">
        <v>111</v>
      </c>
      <c r="G1151" s="89" t="s">
        <v>59</v>
      </c>
      <c r="H1151" s="88"/>
      <c r="I1151" s="108">
        <f t="shared" si="93"/>
        <v>123.52941176470588</v>
      </c>
      <c r="M1151" s="2">
        <v>510</v>
      </c>
    </row>
    <row r="1152" spans="2:13" ht="12.75">
      <c r="B1152" s="10"/>
      <c r="H1152" s="6">
        <f>H1151-B1152</f>
        <v>0</v>
      </c>
      <c r="I1152" s="25">
        <f t="shared" si="93"/>
        <v>0</v>
      </c>
      <c r="M1152" s="2">
        <v>510</v>
      </c>
    </row>
    <row r="1153" spans="2:13" ht="12.75">
      <c r="B1153" s="10">
        <v>3000</v>
      </c>
      <c r="C1153" s="1" t="s">
        <v>27</v>
      </c>
      <c r="D1153" s="1" t="s">
        <v>237</v>
      </c>
      <c r="E1153" s="15" t="s">
        <v>603</v>
      </c>
      <c r="F1153" s="403" t="s">
        <v>604</v>
      </c>
      <c r="G1153" s="30" t="s">
        <v>510</v>
      </c>
      <c r="H1153" s="6">
        <f>H1152-B1153</f>
        <v>-3000</v>
      </c>
      <c r="I1153" s="25">
        <f t="shared" si="93"/>
        <v>5.882352941176471</v>
      </c>
      <c r="K1153" t="s">
        <v>27</v>
      </c>
      <c r="L1153">
        <v>27</v>
      </c>
      <c r="M1153" s="2">
        <v>510</v>
      </c>
    </row>
    <row r="1154" spans="2:13" ht="12.75">
      <c r="B1154" s="10">
        <v>3000</v>
      </c>
      <c r="C1154" s="1" t="s">
        <v>27</v>
      </c>
      <c r="D1154" s="1" t="s">
        <v>237</v>
      </c>
      <c r="E1154" s="1" t="s">
        <v>603</v>
      </c>
      <c r="F1154" s="403" t="s">
        <v>605</v>
      </c>
      <c r="G1154" s="30" t="s">
        <v>526</v>
      </c>
      <c r="H1154" s="6">
        <f>H1153-B1154</f>
        <v>-6000</v>
      </c>
      <c r="I1154" s="25">
        <f t="shared" si="93"/>
        <v>5.882352941176471</v>
      </c>
      <c r="K1154" t="s">
        <v>27</v>
      </c>
      <c r="L1154">
        <v>27</v>
      </c>
      <c r="M1154" s="2">
        <v>510</v>
      </c>
    </row>
    <row r="1155" spans="1:13" s="99" customFormat="1" ht="12.75">
      <c r="A1155" s="14"/>
      <c r="B1155" s="337">
        <f>SUM(B1153:B1154)</f>
        <v>6000</v>
      </c>
      <c r="C1155" s="14" t="s">
        <v>27</v>
      </c>
      <c r="D1155" s="14"/>
      <c r="E1155" s="14"/>
      <c r="F1155" s="21"/>
      <c r="G1155" s="21"/>
      <c r="H1155" s="97">
        <v>0</v>
      </c>
      <c r="I1155" s="98">
        <f t="shared" si="93"/>
        <v>11.764705882352942</v>
      </c>
      <c r="M1155" s="2">
        <v>510</v>
      </c>
    </row>
    <row r="1156" spans="2:13" ht="12.75">
      <c r="B1156" s="10"/>
      <c r="H1156" s="6">
        <f>H1155-B1156</f>
        <v>0</v>
      </c>
      <c r="I1156" s="25">
        <f t="shared" si="93"/>
        <v>0</v>
      </c>
      <c r="M1156" s="2">
        <v>510</v>
      </c>
    </row>
    <row r="1157" spans="2:13" ht="12.75">
      <c r="B1157" s="10"/>
      <c r="H1157" s="6">
        <f>H1156-B1157</f>
        <v>0</v>
      </c>
      <c r="I1157" s="25">
        <f t="shared" si="93"/>
        <v>0</v>
      </c>
      <c r="M1157" s="2">
        <v>510</v>
      </c>
    </row>
    <row r="1158" spans="2:13" ht="12.75">
      <c r="B1158" s="10">
        <v>32000</v>
      </c>
      <c r="C1158" s="1" t="s">
        <v>606</v>
      </c>
      <c r="D1158" s="1" t="s">
        <v>258</v>
      </c>
      <c r="E1158" s="1" t="s">
        <v>246</v>
      </c>
      <c r="F1158" s="403" t="s">
        <v>607</v>
      </c>
      <c r="G1158" s="30" t="s">
        <v>526</v>
      </c>
      <c r="H1158" s="6">
        <f>H1157-B1158</f>
        <v>-32000</v>
      </c>
      <c r="I1158" s="25">
        <f t="shared" si="93"/>
        <v>62.745098039215684</v>
      </c>
      <c r="K1158" t="s">
        <v>603</v>
      </c>
      <c r="M1158" s="2">
        <v>510</v>
      </c>
    </row>
    <row r="1159" spans="2:13" ht="12.75">
      <c r="B1159" s="10">
        <v>4000</v>
      </c>
      <c r="C1159" s="1" t="s">
        <v>608</v>
      </c>
      <c r="D1159" s="1" t="s">
        <v>258</v>
      </c>
      <c r="E1159" s="1" t="s">
        <v>246</v>
      </c>
      <c r="F1159" s="403" t="s">
        <v>609</v>
      </c>
      <c r="G1159" s="30" t="s">
        <v>526</v>
      </c>
      <c r="H1159" s="6">
        <f>H1158-B1159</f>
        <v>-36000</v>
      </c>
      <c r="I1159" s="25">
        <f t="shared" si="93"/>
        <v>7.8431372549019605</v>
      </c>
      <c r="K1159" t="s">
        <v>603</v>
      </c>
      <c r="M1159" s="2">
        <v>510</v>
      </c>
    </row>
    <row r="1160" spans="2:13" ht="12.75">
      <c r="B1160" s="10">
        <v>4000</v>
      </c>
      <c r="C1160" s="1" t="s">
        <v>608</v>
      </c>
      <c r="D1160" s="1" t="s">
        <v>258</v>
      </c>
      <c r="E1160" s="1" t="s">
        <v>246</v>
      </c>
      <c r="F1160" s="403" t="s">
        <v>609</v>
      </c>
      <c r="G1160" s="30" t="s">
        <v>369</v>
      </c>
      <c r="H1160" s="6">
        <f>H1159-B1160</f>
        <v>-40000</v>
      </c>
      <c r="I1160" s="25">
        <f t="shared" si="93"/>
        <v>7.8431372549019605</v>
      </c>
      <c r="K1160" t="s">
        <v>603</v>
      </c>
      <c r="M1160" s="2">
        <v>510</v>
      </c>
    </row>
    <row r="1161" spans="1:13" s="99" customFormat="1" ht="12.75">
      <c r="A1161" s="14"/>
      <c r="B1161" s="337">
        <f>SUM(B1158:B1160)</f>
        <v>40000</v>
      </c>
      <c r="C1161" s="14" t="s">
        <v>130</v>
      </c>
      <c r="D1161" s="14"/>
      <c r="E1161" s="14"/>
      <c r="F1161" s="115"/>
      <c r="G1161" s="21"/>
      <c r="H1161" s="97">
        <v>0</v>
      </c>
      <c r="I1161" s="98">
        <f t="shared" si="93"/>
        <v>78.43137254901961</v>
      </c>
      <c r="M1161" s="2">
        <v>510</v>
      </c>
    </row>
    <row r="1162" spans="2:13" ht="12.75">
      <c r="B1162" s="10"/>
      <c r="D1162" s="15"/>
      <c r="F1162" s="403"/>
      <c r="H1162" s="6">
        <f>H1161-B1162</f>
        <v>0</v>
      </c>
      <c r="I1162" s="25">
        <f t="shared" si="93"/>
        <v>0</v>
      </c>
      <c r="M1162" s="2">
        <v>510</v>
      </c>
    </row>
    <row r="1163" spans="1:13" s="42" customFormat="1" ht="12.75">
      <c r="A1163" s="41"/>
      <c r="B1163" s="336"/>
      <c r="C1163" s="44"/>
      <c r="D1163" s="37"/>
      <c r="E1163" s="41"/>
      <c r="F1163" s="38"/>
      <c r="G1163" s="38"/>
      <c r="H1163" s="6">
        <f>H1162-B1163</f>
        <v>0</v>
      </c>
      <c r="I1163" s="25">
        <f t="shared" si="93"/>
        <v>0</v>
      </c>
      <c r="M1163" s="2">
        <v>510</v>
      </c>
    </row>
    <row r="1164" spans="2:13" ht="12.75">
      <c r="B1164" s="10">
        <v>1500</v>
      </c>
      <c r="C1164" s="1" t="s">
        <v>28</v>
      </c>
      <c r="D1164" s="1" t="s">
        <v>258</v>
      </c>
      <c r="E1164" s="1" t="s">
        <v>29</v>
      </c>
      <c r="F1164" s="403" t="s">
        <v>609</v>
      </c>
      <c r="G1164" s="30" t="s">
        <v>526</v>
      </c>
      <c r="H1164" s="6">
        <f>H1163-B1164</f>
        <v>-1500</v>
      </c>
      <c r="I1164" s="25">
        <f t="shared" si="93"/>
        <v>2.9411764705882355</v>
      </c>
      <c r="K1164" t="s">
        <v>603</v>
      </c>
      <c r="M1164" s="2">
        <v>510</v>
      </c>
    </row>
    <row r="1165" spans="2:13" ht="12.75">
      <c r="B1165" s="10">
        <v>1500</v>
      </c>
      <c r="C1165" s="1" t="s">
        <v>28</v>
      </c>
      <c r="D1165" s="1" t="s">
        <v>258</v>
      </c>
      <c r="E1165" s="1" t="s">
        <v>29</v>
      </c>
      <c r="F1165" s="403" t="s">
        <v>609</v>
      </c>
      <c r="G1165" s="30" t="s">
        <v>369</v>
      </c>
      <c r="H1165" s="6">
        <f>H1164-B1165</f>
        <v>-3000</v>
      </c>
      <c r="I1165" s="25">
        <f t="shared" si="93"/>
        <v>2.9411764705882355</v>
      </c>
      <c r="K1165" t="s">
        <v>603</v>
      </c>
      <c r="M1165" s="2">
        <v>510</v>
      </c>
    </row>
    <row r="1166" spans="1:13" s="99" customFormat="1" ht="12.75">
      <c r="A1166" s="14"/>
      <c r="B1166" s="337">
        <f>SUM(B1164:B1165)</f>
        <v>3000</v>
      </c>
      <c r="C1166" s="14"/>
      <c r="D1166" s="14"/>
      <c r="E1166" s="14" t="s">
        <v>29</v>
      </c>
      <c r="F1166" s="115"/>
      <c r="G1166" s="21"/>
      <c r="H1166" s="97">
        <v>0</v>
      </c>
      <c r="I1166" s="98">
        <f t="shared" si="93"/>
        <v>5.882352941176471</v>
      </c>
      <c r="M1166" s="2">
        <v>510</v>
      </c>
    </row>
    <row r="1167" spans="2:13" ht="12.75">
      <c r="B1167" s="10"/>
      <c r="H1167" s="6">
        <v>0</v>
      </c>
      <c r="I1167" s="25">
        <f t="shared" si="93"/>
        <v>0</v>
      </c>
      <c r="M1167" s="2">
        <v>510</v>
      </c>
    </row>
    <row r="1168" spans="2:13" ht="12.75">
      <c r="B1168" s="10"/>
      <c r="H1168" s="6">
        <f>H1167-B1168</f>
        <v>0</v>
      </c>
      <c r="I1168" s="25">
        <f t="shared" si="93"/>
        <v>0</v>
      </c>
      <c r="M1168" s="2">
        <v>510</v>
      </c>
    </row>
    <row r="1169" spans="2:13" ht="12.75">
      <c r="B1169" s="10">
        <v>2000</v>
      </c>
      <c r="C1169" s="1" t="s">
        <v>31</v>
      </c>
      <c r="D1169" s="1" t="s">
        <v>258</v>
      </c>
      <c r="E1169" s="1" t="s">
        <v>246</v>
      </c>
      <c r="F1169" s="403" t="s">
        <v>609</v>
      </c>
      <c r="G1169" s="30" t="s">
        <v>526</v>
      </c>
      <c r="H1169" s="6">
        <f>H1168-B1169</f>
        <v>-2000</v>
      </c>
      <c r="I1169" s="25">
        <f t="shared" si="93"/>
        <v>3.9215686274509802</v>
      </c>
      <c r="K1169" t="s">
        <v>603</v>
      </c>
      <c r="M1169" s="2">
        <v>510</v>
      </c>
    </row>
    <row r="1170" spans="2:13" ht="12.75">
      <c r="B1170" s="10">
        <v>2000</v>
      </c>
      <c r="C1170" s="1" t="s">
        <v>31</v>
      </c>
      <c r="D1170" s="1" t="s">
        <v>258</v>
      </c>
      <c r="E1170" s="1" t="s">
        <v>246</v>
      </c>
      <c r="F1170" s="403" t="s">
        <v>609</v>
      </c>
      <c r="G1170" s="30" t="s">
        <v>369</v>
      </c>
      <c r="H1170" s="6">
        <f>H1169-B1170</f>
        <v>-4000</v>
      </c>
      <c r="I1170" s="25">
        <f t="shared" si="93"/>
        <v>3.9215686274509802</v>
      </c>
      <c r="K1170" t="s">
        <v>603</v>
      </c>
      <c r="M1170" s="2">
        <v>510</v>
      </c>
    </row>
    <row r="1171" spans="1:13" s="99" customFormat="1" ht="12.75">
      <c r="A1171" s="14"/>
      <c r="B1171" s="337">
        <f>SUM(B1169:B1170)</f>
        <v>4000</v>
      </c>
      <c r="C1171" s="14" t="s">
        <v>31</v>
      </c>
      <c r="D1171" s="14"/>
      <c r="E1171" s="14"/>
      <c r="F1171" s="21"/>
      <c r="G1171" s="21"/>
      <c r="H1171" s="97">
        <v>0</v>
      </c>
      <c r="I1171" s="98">
        <f t="shared" si="93"/>
        <v>7.8431372549019605</v>
      </c>
      <c r="M1171" s="2">
        <v>510</v>
      </c>
    </row>
    <row r="1172" spans="2:13" ht="12.75">
      <c r="B1172" s="10"/>
      <c r="H1172" s="6">
        <f>H1171-B1172</f>
        <v>0</v>
      </c>
      <c r="I1172" s="25">
        <f t="shared" si="93"/>
        <v>0</v>
      </c>
      <c r="M1172" s="2">
        <v>510</v>
      </c>
    </row>
    <row r="1173" spans="2:13" ht="12.75">
      <c r="B1173" s="10"/>
      <c r="H1173" s="6">
        <f>H1172-B1173</f>
        <v>0</v>
      </c>
      <c r="I1173" s="25">
        <f t="shared" si="93"/>
        <v>0</v>
      </c>
      <c r="M1173" s="2">
        <v>510</v>
      </c>
    </row>
    <row r="1174" spans="2:13" ht="12.75">
      <c r="B1174" s="10">
        <v>10000</v>
      </c>
      <c r="C1174" s="1" t="s">
        <v>364</v>
      </c>
      <c r="D1174" s="1" t="s">
        <v>258</v>
      </c>
      <c r="E1174" s="1" t="s">
        <v>365</v>
      </c>
      <c r="F1174" s="403" t="s">
        <v>610</v>
      </c>
      <c r="G1174" s="30" t="s">
        <v>369</v>
      </c>
      <c r="H1174" s="6">
        <f>H1173-B1174</f>
        <v>-10000</v>
      </c>
      <c r="I1174" s="25">
        <f t="shared" si="93"/>
        <v>19.607843137254903</v>
      </c>
      <c r="K1174" t="s">
        <v>603</v>
      </c>
      <c r="M1174" s="2">
        <v>510</v>
      </c>
    </row>
    <row r="1175" spans="1:13" s="99" customFormat="1" ht="12.75">
      <c r="A1175" s="14"/>
      <c r="B1175" s="337">
        <f>SUM(B1174:B1174)</f>
        <v>10000</v>
      </c>
      <c r="C1175" s="14"/>
      <c r="D1175" s="14"/>
      <c r="E1175" s="14" t="s">
        <v>365</v>
      </c>
      <c r="F1175" s="21"/>
      <c r="G1175" s="21"/>
      <c r="H1175" s="97">
        <v>0</v>
      </c>
      <c r="I1175" s="98">
        <f t="shared" si="93"/>
        <v>19.607843137254903</v>
      </c>
      <c r="M1175" s="2">
        <v>510</v>
      </c>
    </row>
    <row r="1176" spans="2:13" ht="12.75">
      <c r="B1176" s="10"/>
      <c r="D1176" s="15"/>
      <c r="H1176" s="6">
        <f>H1175-B1176</f>
        <v>0</v>
      </c>
      <c r="I1176" s="25">
        <f t="shared" si="93"/>
        <v>0</v>
      </c>
      <c r="M1176" s="2">
        <v>510</v>
      </c>
    </row>
    <row r="1177" spans="2:13" ht="12.75">
      <c r="B1177" s="10"/>
      <c r="D1177" s="15"/>
      <c r="H1177" s="6">
        <f>H1176-B1177</f>
        <v>0</v>
      </c>
      <c r="I1177" s="25">
        <f aca="true" t="shared" si="94" ref="I1177:I1199">+B1177/M1177</f>
        <v>0</v>
      </c>
      <c r="M1177" s="2">
        <v>510</v>
      </c>
    </row>
    <row r="1178" spans="2:13" ht="12.75">
      <c r="B1178" s="10"/>
      <c r="D1178" s="15"/>
      <c r="H1178" s="6">
        <f>H1177-B1178</f>
        <v>0</v>
      </c>
      <c r="I1178" s="25">
        <f t="shared" si="94"/>
        <v>0</v>
      </c>
      <c r="M1178" s="2">
        <v>510</v>
      </c>
    </row>
    <row r="1179" spans="2:13" ht="12.75">
      <c r="B1179" s="206">
        <v>30000</v>
      </c>
      <c r="C1179" s="80" t="s">
        <v>611</v>
      </c>
      <c r="D1179" s="80" t="s">
        <v>11</v>
      </c>
      <c r="E1179" s="80" t="s">
        <v>106</v>
      </c>
      <c r="F1179" s="105" t="s">
        <v>612</v>
      </c>
      <c r="G1179" s="105" t="s">
        <v>306</v>
      </c>
      <c r="H1179" s="6">
        <f>H1178-B1179</f>
        <v>-30000</v>
      </c>
      <c r="I1179" s="25">
        <f t="shared" si="94"/>
        <v>58.8235294117647</v>
      </c>
      <c r="K1179" s="85" t="s">
        <v>265</v>
      </c>
      <c r="M1179" s="2">
        <v>510</v>
      </c>
    </row>
    <row r="1180" spans="1:13" s="104" customFormat="1" ht="12.75">
      <c r="A1180" s="100"/>
      <c r="B1180" s="341">
        <f>SUM(B1179)</f>
        <v>30000</v>
      </c>
      <c r="C1180" s="100"/>
      <c r="D1180" s="100"/>
      <c r="E1180" s="100" t="s">
        <v>106</v>
      </c>
      <c r="F1180" s="102"/>
      <c r="G1180" s="102"/>
      <c r="H1180" s="97">
        <v>0</v>
      </c>
      <c r="I1180" s="98">
        <f t="shared" si="94"/>
        <v>58.8235294117647</v>
      </c>
      <c r="M1180" s="2">
        <v>510</v>
      </c>
    </row>
    <row r="1181" spans="1:13" s="121" customFormat="1" ht="12.75">
      <c r="A1181" s="119"/>
      <c r="B1181" s="386"/>
      <c r="C1181" s="119"/>
      <c r="D1181" s="119"/>
      <c r="E1181" s="119"/>
      <c r="F1181" s="120"/>
      <c r="G1181" s="120"/>
      <c r="H1181" s="6">
        <f aca="true" t="shared" si="95" ref="H1181:H1194">H1180-B1181</f>
        <v>0</v>
      </c>
      <c r="I1181" s="25">
        <f t="shared" si="94"/>
        <v>0</v>
      </c>
      <c r="M1181" s="2">
        <v>510</v>
      </c>
    </row>
    <row r="1182" spans="1:13" s="121" customFormat="1" ht="12.75">
      <c r="A1182" s="119"/>
      <c r="B1182" s="386"/>
      <c r="C1182" s="119"/>
      <c r="D1182" s="119"/>
      <c r="E1182" s="119"/>
      <c r="F1182" s="120"/>
      <c r="G1182" s="120"/>
      <c r="H1182" s="6">
        <f t="shared" si="95"/>
        <v>0</v>
      </c>
      <c r="I1182" s="25">
        <f t="shared" si="94"/>
        <v>0</v>
      </c>
      <c r="M1182" s="2">
        <v>510</v>
      </c>
    </row>
    <row r="1183" spans="1:13" s="121" customFormat="1" ht="12.75">
      <c r="A1183" s="119"/>
      <c r="B1183" s="386"/>
      <c r="C1183" s="119"/>
      <c r="D1183" s="119"/>
      <c r="E1183" s="119"/>
      <c r="F1183" s="120"/>
      <c r="G1183" s="120"/>
      <c r="H1183" s="6">
        <f t="shared" si="95"/>
        <v>0</v>
      </c>
      <c r="I1183" s="25">
        <f t="shared" si="94"/>
        <v>0</v>
      </c>
      <c r="M1183" s="2">
        <v>510</v>
      </c>
    </row>
    <row r="1184" spans="1:13" s="121" customFormat="1" ht="12.75">
      <c r="A1184" s="119"/>
      <c r="B1184" s="386"/>
      <c r="C1184" s="119"/>
      <c r="D1184" s="119"/>
      <c r="E1184" s="119"/>
      <c r="F1184" s="120"/>
      <c r="G1184" s="120"/>
      <c r="H1184" s="6">
        <f t="shared" si="95"/>
        <v>0</v>
      </c>
      <c r="I1184" s="25">
        <f t="shared" si="94"/>
        <v>0</v>
      </c>
      <c r="M1184" s="2">
        <v>510</v>
      </c>
    </row>
    <row r="1185" spans="1:13" s="110" customFormat="1" ht="12.75">
      <c r="A1185" s="36"/>
      <c r="B1185" s="206">
        <v>280000</v>
      </c>
      <c r="C1185" s="36" t="s">
        <v>238</v>
      </c>
      <c r="D1185" s="36" t="s">
        <v>11</v>
      </c>
      <c r="E1185" s="36"/>
      <c r="F1185" s="56" t="s">
        <v>613</v>
      </c>
      <c r="G1185" s="84" t="s">
        <v>287</v>
      </c>
      <c r="H1185" s="6">
        <f t="shared" si="95"/>
        <v>-280000</v>
      </c>
      <c r="I1185" s="25">
        <f t="shared" si="94"/>
        <v>549.0196078431372</v>
      </c>
      <c r="M1185" s="2">
        <v>510</v>
      </c>
    </row>
    <row r="1186" spans="1:13" s="110" customFormat="1" ht="12.75">
      <c r="A1186" s="36"/>
      <c r="B1186" s="206">
        <v>36260</v>
      </c>
      <c r="C1186" s="36" t="s">
        <v>238</v>
      </c>
      <c r="D1186" s="36" t="s">
        <v>11</v>
      </c>
      <c r="E1186" s="36" t="s">
        <v>614</v>
      </c>
      <c r="F1186" s="56"/>
      <c r="G1186" s="84" t="s">
        <v>287</v>
      </c>
      <c r="H1186" s="6">
        <f t="shared" si="95"/>
        <v>-316260</v>
      </c>
      <c r="I1186" s="25">
        <f t="shared" si="94"/>
        <v>71.09803921568627</v>
      </c>
      <c r="M1186" s="2">
        <v>510</v>
      </c>
    </row>
    <row r="1187" spans="1:13" s="110" customFormat="1" ht="12.75">
      <c r="A1187" s="36"/>
      <c r="B1187" s="206">
        <v>7000</v>
      </c>
      <c r="C1187" s="36" t="s">
        <v>238</v>
      </c>
      <c r="D1187" s="36" t="s">
        <v>11</v>
      </c>
      <c r="E1187" s="36" t="s">
        <v>615</v>
      </c>
      <c r="F1187" s="56"/>
      <c r="G1187" s="84" t="s">
        <v>287</v>
      </c>
      <c r="H1187" s="6">
        <f t="shared" si="95"/>
        <v>-323260</v>
      </c>
      <c r="I1187" s="25">
        <f t="shared" si="94"/>
        <v>13.72549019607843</v>
      </c>
      <c r="M1187" s="2">
        <v>510</v>
      </c>
    </row>
    <row r="1188" spans="1:13" s="110" customFormat="1" ht="12.75">
      <c r="A1188" s="36"/>
      <c r="B1188" s="206">
        <v>15000</v>
      </c>
      <c r="C1188" s="36" t="s">
        <v>238</v>
      </c>
      <c r="D1188" s="36" t="s">
        <v>11</v>
      </c>
      <c r="E1188" s="36" t="s">
        <v>112</v>
      </c>
      <c r="F1188" s="56"/>
      <c r="G1188" s="84" t="s">
        <v>287</v>
      </c>
      <c r="H1188" s="6">
        <f t="shared" si="95"/>
        <v>-338260</v>
      </c>
      <c r="I1188" s="25">
        <f t="shared" si="94"/>
        <v>29.41176470588235</v>
      </c>
      <c r="M1188" s="2">
        <v>510</v>
      </c>
    </row>
    <row r="1189" spans="1:13" s="110" customFormat="1" ht="12.75">
      <c r="A1189" s="36"/>
      <c r="B1189" s="206">
        <v>120000</v>
      </c>
      <c r="C1189" s="36" t="s">
        <v>265</v>
      </c>
      <c r="D1189" s="36" t="s">
        <v>11</v>
      </c>
      <c r="E1189" s="36"/>
      <c r="F1189" s="56" t="s">
        <v>613</v>
      </c>
      <c r="G1189" s="84" t="s">
        <v>287</v>
      </c>
      <c r="H1189" s="6">
        <f t="shared" si="95"/>
        <v>-458260</v>
      </c>
      <c r="I1189" s="25">
        <f t="shared" si="94"/>
        <v>235.2941176470588</v>
      </c>
      <c r="M1189" s="2">
        <v>510</v>
      </c>
    </row>
    <row r="1190" spans="1:13" s="110" customFormat="1" ht="12.75">
      <c r="A1190" s="36"/>
      <c r="B1190" s="206">
        <v>15540</v>
      </c>
      <c r="C1190" s="36" t="s">
        <v>265</v>
      </c>
      <c r="D1190" s="36" t="s">
        <v>11</v>
      </c>
      <c r="E1190" s="36" t="s">
        <v>614</v>
      </c>
      <c r="F1190" s="56"/>
      <c r="G1190" s="84" t="s">
        <v>287</v>
      </c>
      <c r="H1190" s="6">
        <f t="shared" si="95"/>
        <v>-473800</v>
      </c>
      <c r="I1190" s="25">
        <f t="shared" si="94"/>
        <v>30.470588235294116</v>
      </c>
      <c r="M1190" s="2">
        <v>510</v>
      </c>
    </row>
    <row r="1191" spans="1:13" s="110" customFormat="1" ht="12.75">
      <c r="A1191" s="36"/>
      <c r="B1191" s="206">
        <v>3000</v>
      </c>
      <c r="C1191" s="36" t="s">
        <v>265</v>
      </c>
      <c r="D1191" s="36" t="s">
        <v>11</v>
      </c>
      <c r="E1191" s="36" t="s">
        <v>615</v>
      </c>
      <c r="F1191" s="56"/>
      <c r="G1191" s="84" t="s">
        <v>287</v>
      </c>
      <c r="H1191" s="6">
        <f t="shared" si="95"/>
        <v>-476800</v>
      </c>
      <c r="I1191" s="25">
        <f t="shared" si="94"/>
        <v>5.882352941176471</v>
      </c>
      <c r="M1191" s="2">
        <v>510</v>
      </c>
    </row>
    <row r="1192" spans="1:13" s="110" customFormat="1" ht="12.75">
      <c r="A1192" s="36"/>
      <c r="B1192" s="206">
        <v>50000</v>
      </c>
      <c r="C1192" s="36" t="s">
        <v>265</v>
      </c>
      <c r="D1192" s="36" t="s">
        <v>11</v>
      </c>
      <c r="E1192" s="36" t="s">
        <v>112</v>
      </c>
      <c r="F1192" s="56"/>
      <c r="G1192" s="84" t="s">
        <v>287</v>
      </c>
      <c r="H1192" s="6">
        <f t="shared" si="95"/>
        <v>-526800</v>
      </c>
      <c r="I1192" s="25">
        <f t="shared" si="94"/>
        <v>98.03921568627452</v>
      </c>
      <c r="M1192" s="2">
        <v>510</v>
      </c>
    </row>
    <row r="1193" spans="1:13" s="110" customFormat="1" ht="12.75">
      <c r="A1193" s="36"/>
      <c r="B1193" s="206">
        <v>120000</v>
      </c>
      <c r="C1193" s="36" t="s">
        <v>265</v>
      </c>
      <c r="D1193" s="36" t="s">
        <v>11</v>
      </c>
      <c r="E1193" s="36" t="s">
        <v>112</v>
      </c>
      <c r="F1193" s="56"/>
      <c r="G1193" s="84" t="s">
        <v>287</v>
      </c>
      <c r="H1193" s="6">
        <f t="shared" si="95"/>
        <v>-646800</v>
      </c>
      <c r="I1193" s="25">
        <f t="shared" si="94"/>
        <v>235.2941176470588</v>
      </c>
      <c r="M1193" s="2">
        <v>510</v>
      </c>
    </row>
    <row r="1194" spans="1:13" s="110" customFormat="1" ht="12.75">
      <c r="A1194" s="36"/>
      <c r="B1194" s="206">
        <v>90000</v>
      </c>
      <c r="C1194" s="36" t="s">
        <v>253</v>
      </c>
      <c r="D1194" s="36" t="s">
        <v>11</v>
      </c>
      <c r="E1194" s="36" t="s">
        <v>112</v>
      </c>
      <c r="F1194" s="56"/>
      <c r="G1194" s="84" t="s">
        <v>287</v>
      </c>
      <c r="H1194" s="6">
        <f t="shared" si="95"/>
        <v>-736800</v>
      </c>
      <c r="I1194" s="25">
        <f t="shared" si="94"/>
        <v>176.47058823529412</v>
      </c>
      <c r="M1194" s="2">
        <v>510</v>
      </c>
    </row>
    <row r="1195" spans="1:13" s="114" customFormat="1" ht="12.75">
      <c r="A1195" s="112"/>
      <c r="B1195" s="337">
        <f>SUM(B1185:B1194)</f>
        <v>736800</v>
      </c>
      <c r="C1195" s="112" t="s">
        <v>113</v>
      </c>
      <c r="D1195" s="112"/>
      <c r="E1195" s="112"/>
      <c r="F1195" s="123"/>
      <c r="G1195" s="124"/>
      <c r="H1195" s="97">
        <v>0</v>
      </c>
      <c r="I1195" s="98">
        <f t="shared" si="94"/>
        <v>1444.7058823529412</v>
      </c>
      <c r="M1195" s="2">
        <v>510</v>
      </c>
    </row>
    <row r="1196" spans="8:13" ht="12.75">
      <c r="H1196" s="6">
        <f>H1195-B1196</f>
        <v>0</v>
      </c>
      <c r="I1196" s="25">
        <f t="shared" si="94"/>
        <v>0</v>
      </c>
      <c r="M1196" s="2">
        <v>510</v>
      </c>
    </row>
    <row r="1197" spans="8:13" ht="12.75">
      <c r="H1197" s="6">
        <f>H1196-B1197</f>
        <v>0</v>
      </c>
      <c r="I1197" s="25">
        <f t="shared" si="94"/>
        <v>0</v>
      </c>
      <c r="M1197" s="2">
        <v>510</v>
      </c>
    </row>
    <row r="1198" spans="8:13" ht="12.75">
      <c r="H1198" s="6">
        <f>H1197-B1198</f>
        <v>0</v>
      </c>
      <c r="I1198" s="25">
        <f t="shared" si="94"/>
        <v>0</v>
      </c>
      <c r="M1198" s="2">
        <v>510</v>
      </c>
    </row>
    <row r="1199" spans="8:13" ht="12.75">
      <c r="H1199" s="6">
        <f>H1198-B1199</f>
        <v>0</v>
      </c>
      <c r="I1199" s="25">
        <f t="shared" si="94"/>
        <v>0</v>
      </c>
      <c r="M1199" s="2">
        <v>510</v>
      </c>
    </row>
    <row r="1200" spans="1:13" s="114" customFormat="1" ht="13.5" thickBot="1">
      <c r="A1200" s="74"/>
      <c r="B1200" s="379">
        <f>+B1203+B1251+B1303+B1337</f>
        <v>854500</v>
      </c>
      <c r="C1200" s="74"/>
      <c r="D1200" s="75" t="s">
        <v>12</v>
      </c>
      <c r="E1200" s="76"/>
      <c r="F1200" s="64"/>
      <c r="G1200" s="77"/>
      <c r="H1200" s="125"/>
      <c r="I1200" s="79">
        <v>924.468085106383</v>
      </c>
      <c r="J1200" s="126"/>
      <c r="K1200" s="126"/>
      <c r="L1200" s="126"/>
      <c r="M1200" s="2">
        <v>510</v>
      </c>
    </row>
    <row r="1201" spans="2:13" ht="12.75">
      <c r="B1201" s="363"/>
      <c r="D1201" s="15"/>
      <c r="H1201" s="6">
        <f>H1200-B1201</f>
        <v>0</v>
      </c>
      <c r="I1201" s="25">
        <f aca="true" t="shared" si="96" ref="I1201:I1264">+B1201/M1201</f>
        <v>0</v>
      </c>
      <c r="M1201" s="2">
        <v>510</v>
      </c>
    </row>
    <row r="1202" spans="2:13" ht="12.75">
      <c r="B1202" s="363"/>
      <c r="D1202" s="15"/>
      <c r="H1202" s="6">
        <f>H1201-B1202</f>
        <v>0</v>
      </c>
      <c r="I1202" s="25">
        <f t="shared" si="96"/>
        <v>0</v>
      </c>
      <c r="M1202" s="2">
        <v>510</v>
      </c>
    </row>
    <row r="1203" spans="1:13" s="91" customFormat="1" ht="12.75">
      <c r="A1203" s="87"/>
      <c r="B1203" s="362">
        <f>+B1208+B1216+B1224+B1228+B1233+B1237+B1246</f>
        <v>193000</v>
      </c>
      <c r="C1203" s="87" t="s">
        <v>42</v>
      </c>
      <c r="D1203" s="87" t="s">
        <v>43</v>
      </c>
      <c r="E1203" s="87" t="s">
        <v>44</v>
      </c>
      <c r="F1203" s="107" t="s">
        <v>45</v>
      </c>
      <c r="G1203" s="89" t="s">
        <v>115</v>
      </c>
      <c r="H1203" s="88"/>
      <c r="I1203" s="108">
        <f t="shared" si="96"/>
        <v>378.4313725490196</v>
      </c>
      <c r="M1203" s="2">
        <v>510</v>
      </c>
    </row>
    <row r="1204" spans="2:13" ht="12.75">
      <c r="B1204" s="363"/>
      <c r="H1204" s="6">
        <f>H1203-B1204</f>
        <v>0</v>
      </c>
      <c r="I1204" s="25">
        <f t="shared" si="96"/>
        <v>0</v>
      </c>
      <c r="M1204" s="2">
        <v>510</v>
      </c>
    </row>
    <row r="1205" spans="2:13" ht="12.75">
      <c r="B1205" s="363">
        <v>5000</v>
      </c>
      <c r="C1205" s="1" t="s">
        <v>27</v>
      </c>
      <c r="D1205" s="15" t="s">
        <v>12</v>
      </c>
      <c r="E1205" s="1" t="s">
        <v>329</v>
      </c>
      <c r="F1205" s="30" t="s">
        <v>616</v>
      </c>
      <c r="G1205" s="30" t="s">
        <v>279</v>
      </c>
      <c r="H1205" s="6">
        <f>H1204-B1205</f>
        <v>-5000</v>
      </c>
      <c r="I1205" s="25">
        <f t="shared" si="96"/>
        <v>9.803921568627452</v>
      </c>
      <c r="K1205" t="s">
        <v>27</v>
      </c>
      <c r="L1205">
        <v>4</v>
      </c>
      <c r="M1205" s="2">
        <v>510</v>
      </c>
    </row>
    <row r="1206" spans="2:13" ht="12.75">
      <c r="B1206" s="363">
        <v>2500</v>
      </c>
      <c r="C1206" s="1" t="s">
        <v>27</v>
      </c>
      <c r="D1206" s="15" t="s">
        <v>12</v>
      </c>
      <c r="E1206" s="1" t="s">
        <v>329</v>
      </c>
      <c r="F1206" s="30" t="s">
        <v>617</v>
      </c>
      <c r="G1206" s="30" t="s">
        <v>279</v>
      </c>
      <c r="H1206" s="6">
        <f>H1205-B1206</f>
        <v>-7500</v>
      </c>
      <c r="I1206" s="25">
        <f t="shared" si="96"/>
        <v>4.901960784313726</v>
      </c>
      <c r="K1206" t="s">
        <v>27</v>
      </c>
      <c r="L1206">
        <v>4</v>
      </c>
      <c r="M1206" s="2">
        <v>510</v>
      </c>
    </row>
    <row r="1207" spans="2:13" ht="12.75">
      <c r="B1207" s="363">
        <v>2500</v>
      </c>
      <c r="C1207" s="1" t="s">
        <v>27</v>
      </c>
      <c r="D1207" s="15" t="s">
        <v>12</v>
      </c>
      <c r="E1207" s="1" t="s">
        <v>238</v>
      </c>
      <c r="F1207" s="30" t="s">
        <v>618</v>
      </c>
      <c r="G1207" s="30" t="s">
        <v>279</v>
      </c>
      <c r="H1207" s="6">
        <f>H1206-B1207</f>
        <v>-10000</v>
      </c>
      <c r="I1207" s="25">
        <f t="shared" si="96"/>
        <v>4.901960784313726</v>
      </c>
      <c r="K1207" t="s">
        <v>27</v>
      </c>
      <c r="L1207">
        <v>4</v>
      </c>
      <c r="M1207" s="2">
        <v>510</v>
      </c>
    </row>
    <row r="1208" spans="1:13" s="99" customFormat="1" ht="12.75">
      <c r="A1208" s="14"/>
      <c r="B1208" s="364">
        <f>SUM(B1205:B1207)</f>
        <v>10000</v>
      </c>
      <c r="C1208" s="14" t="s">
        <v>27</v>
      </c>
      <c r="D1208" s="14"/>
      <c r="E1208" s="14"/>
      <c r="F1208" s="21"/>
      <c r="G1208" s="21"/>
      <c r="H1208" s="97">
        <v>0</v>
      </c>
      <c r="I1208" s="98">
        <f t="shared" si="96"/>
        <v>19.607843137254903</v>
      </c>
      <c r="M1208" s="2">
        <v>510</v>
      </c>
    </row>
    <row r="1209" spans="2:13" ht="12.75">
      <c r="B1209" s="363"/>
      <c r="H1209" s="6">
        <f aca="true" t="shared" si="97" ref="H1209:H1215">H1208-B1209</f>
        <v>0</v>
      </c>
      <c r="I1209" s="25">
        <f t="shared" si="96"/>
        <v>0</v>
      </c>
      <c r="M1209" s="2">
        <v>510</v>
      </c>
    </row>
    <row r="1210" spans="2:13" ht="12.75">
      <c r="B1210" s="363"/>
      <c r="H1210" s="6">
        <f t="shared" si="97"/>
        <v>0</v>
      </c>
      <c r="I1210" s="25">
        <f t="shared" si="96"/>
        <v>0</v>
      </c>
      <c r="M1210" s="2">
        <v>510</v>
      </c>
    </row>
    <row r="1211" spans="2:13" ht="12.75">
      <c r="B1211" s="363">
        <v>2000</v>
      </c>
      <c r="C1211" s="15" t="s">
        <v>619</v>
      </c>
      <c r="D1211" s="15" t="s">
        <v>12</v>
      </c>
      <c r="E1211" s="1" t="s">
        <v>246</v>
      </c>
      <c r="F1211" s="403" t="s">
        <v>620</v>
      </c>
      <c r="G1211" s="403" t="s">
        <v>279</v>
      </c>
      <c r="H1211" s="6">
        <f t="shared" si="97"/>
        <v>-2000</v>
      </c>
      <c r="I1211" s="25">
        <f t="shared" si="96"/>
        <v>3.9215686274509802</v>
      </c>
      <c r="K1211" t="s">
        <v>329</v>
      </c>
      <c r="L1211">
        <v>4</v>
      </c>
      <c r="M1211" s="2">
        <v>510</v>
      </c>
    </row>
    <row r="1212" spans="2:13" ht="12.75">
      <c r="B1212" s="363">
        <v>1500</v>
      </c>
      <c r="C1212" s="15" t="s">
        <v>621</v>
      </c>
      <c r="D1212" s="15" t="s">
        <v>12</v>
      </c>
      <c r="E1212" s="1" t="s">
        <v>246</v>
      </c>
      <c r="F1212" s="403" t="s">
        <v>620</v>
      </c>
      <c r="G1212" s="403" t="s">
        <v>279</v>
      </c>
      <c r="H1212" s="6">
        <f t="shared" si="97"/>
        <v>-3500</v>
      </c>
      <c r="I1212" s="25">
        <f t="shared" si="96"/>
        <v>2.9411764705882355</v>
      </c>
      <c r="K1212" t="s">
        <v>329</v>
      </c>
      <c r="L1212">
        <v>4</v>
      </c>
      <c r="M1212" s="2">
        <v>510</v>
      </c>
    </row>
    <row r="1213" spans="2:13" ht="12.75">
      <c r="B1213" s="363">
        <v>3000</v>
      </c>
      <c r="C1213" s="15" t="s">
        <v>622</v>
      </c>
      <c r="D1213" s="15" t="s">
        <v>12</v>
      </c>
      <c r="E1213" s="1" t="s">
        <v>246</v>
      </c>
      <c r="F1213" s="403" t="s">
        <v>620</v>
      </c>
      <c r="G1213" s="403" t="s">
        <v>279</v>
      </c>
      <c r="H1213" s="6">
        <f t="shared" si="97"/>
        <v>-6500</v>
      </c>
      <c r="I1213" s="25">
        <f t="shared" si="96"/>
        <v>5.882352941176471</v>
      </c>
      <c r="K1213" t="s">
        <v>329</v>
      </c>
      <c r="L1213">
        <v>4</v>
      </c>
      <c r="M1213" s="2">
        <v>510</v>
      </c>
    </row>
    <row r="1214" spans="2:13" ht="12.75">
      <c r="B1214" s="363">
        <v>4000</v>
      </c>
      <c r="C1214" s="15" t="s">
        <v>623</v>
      </c>
      <c r="D1214" s="15" t="s">
        <v>12</v>
      </c>
      <c r="E1214" s="1" t="s">
        <v>246</v>
      </c>
      <c r="F1214" s="403" t="s">
        <v>620</v>
      </c>
      <c r="G1214" s="403" t="s">
        <v>279</v>
      </c>
      <c r="H1214" s="6">
        <f t="shared" si="97"/>
        <v>-10500</v>
      </c>
      <c r="I1214" s="25">
        <f t="shared" si="96"/>
        <v>7.8431372549019605</v>
      </c>
      <c r="K1214" t="s">
        <v>329</v>
      </c>
      <c r="L1214">
        <v>4</v>
      </c>
      <c r="M1214" s="2">
        <v>510</v>
      </c>
    </row>
    <row r="1215" spans="2:13" ht="12.75">
      <c r="B1215" s="363">
        <v>5000</v>
      </c>
      <c r="C1215" s="15" t="s">
        <v>623</v>
      </c>
      <c r="D1215" s="15" t="s">
        <v>12</v>
      </c>
      <c r="E1215" s="1" t="s">
        <v>246</v>
      </c>
      <c r="F1215" s="403" t="s">
        <v>620</v>
      </c>
      <c r="G1215" s="403" t="s">
        <v>279</v>
      </c>
      <c r="H1215" s="6">
        <f t="shared" si="97"/>
        <v>-15500</v>
      </c>
      <c r="I1215" s="25">
        <f t="shared" si="96"/>
        <v>9.803921568627452</v>
      </c>
      <c r="K1215" t="s">
        <v>329</v>
      </c>
      <c r="L1215">
        <v>4</v>
      </c>
      <c r="M1215" s="2">
        <v>510</v>
      </c>
    </row>
    <row r="1216" spans="1:13" s="99" customFormat="1" ht="12.75">
      <c r="A1216" s="14"/>
      <c r="B1216" s="364">
        <f>SUM(B1211:B1215)</f>
        <v>15500</v>
      </c>
      <c r="C1216" s="14" t="s">
        <v>130</v>
      </c>
      <c r="D1216" s="14"/>
      <c r="E1216" s="14"/>
      <c r="F1216" s="21"/>
      <c r="G1216" s="21"/>
      <c r="H1216" s="97">
        <v>0</v>
      </c>
      <c r="I1216" s="98">
        <f t="shared" si="96"/>
        <v>30.392156862745097</v>
      </c>
      <c r="M1216" s="2">
        <v>510</v>
      </c>
    </row>
    <row r="1217" spans="2:13" ht="12.75">
      <c r="B1217" s="363"/>
      <c r="H1217" s="6">
        <f aca="true" t="shared" si="98" ref="H1217:H1223">H1216-B1217</f>
        <v>0</v>
      </c>
      <c r="I1217" s="25">
        <f t="shared" si="96"/>
        <v>0</v>
      </c>
      <c r="M1217" s="2">
        <v>510</v>
      </c>
    </row>
    <row r="1218" spans="2:13" ht="12.75">
      <c r="B1218" s="363"/>
      <c r="H1218" s="6">
        <f t="shared" si="98"/>
        <v>0</v>
      </c>
      <c r="I1218" s="25">
        <f t="shared" si="96"/>
        <v>0</v>
      </c>
      <c r="M1218" s="2">
        <v>510</v>
      </c>
    </row>
    <row r="1219" spans="1:13" ht="12.75">
      <c r="A1219" s="80"/>
      <c r="B1219" s="363">
        <v>5000</v>
      </c>
      <c r="C1219" s="80" t="s">
        <v>28</v>
      </c>
      <c r="D1219" s="15" t="s">
        <v>12</v>
      </c>
      <c r="E1219" s="80" t="s">
        <v>29</v>
      </c>
      <c r="F1219" s="403" t="s">
        <v>620</v>
      </c>
      <c r="G1219" s="403" t="s">
        <v>279</v>
      </c>
      <c r="H1219" s="6">
        <f t="shared" si="98"/>
        <v>-5000</v>
      </c>
      <c r="I1219" s="25">
        <f t="shared" si="96"/>
        <v>9.803921568627452</v>
      </c>
      <c r="J1219" s="85"/>
      <c r="K1219" s="85" t="s">
        <v>329</v>
      </c>
      <c r="L1219" s="85">
        <v>4</v>
      </c>
      <c r="M1219" s="2">
        <v>510</v>
      </c>
    </row>
    <row r="1220" spans="1:13" ht="12.75">
      <c r="A1220" s="80"/>
      <c r="B1220" s="363">
        <v>2500</v>
      </c>
      <c r="C1220" s="80" t="s">
        <v>624</v>
      </c>
      <c r="D1220" s="15" t="s">
        <v>12</v>
      </c>
      <c r="E1220" s="80" t="s">
        <v>29</v>
      </c>
      <c r="F1220" s="403" t="s">
        <v>620</v>
      </c>
      <c r="G1220" s="403" t="s">
        <v>279</v>
      </c>
      <c r="H1220" s="6">
        <f t="shared" si="98"/>
        <v>-7500</v>
      </c>
      <c r="I1220" s="25">
        <f t="shared" si="96"/>
        <v>4.901960784313726</v>
      </c>
      <c r="J1220" s="85"/>
      <c r="K1220" s="85" t="s">
        <v>329</v>
      </c>
      <c r="L1220" s="85">
        <v>4</v>
      </c>
      <c r="M1220" s="2">
        <v>510</v>
      </c>
    </row>
    <row r="1221" spans="1:13" ht="12.75">
      <c r="A1221" s="80"/>
      <c r="B1221" s="363">
        <v>1500</v>
      </c>
      <c r="C1221" s="80" t="s">
        <v>28</v>
      </c>
      <c r="D1221" s="15" t="s">
        <v>12</v>
      </c>
      <c r="E1221" s="80" t="s">
        <v>29</v>
      </c>
      <c r="F1221" s="403" t="s">
        <v>620</v>
      </c>
      <c r="G1221" s="403" t="s">
        <v>279</v>
      </c>
      <c r="H1221" s="6">
        <f t="shared" si="98"/>
        <v>-9000</v>
      </c>
      <c r="I1221" s="25">
        <f t="shared" si="96"/>
        <v>2.9411764705882355</v>
      </c>
      <c r="J1221" s="85"/>
      <c r="K1221" s="85" t="s">
        <v>329</v>
      </c>
      <c r="L1221" s="85">
        <v>4</v>
      </c>
      <c r="M1221" s="2">
        <v>510</v>
      </c>
    </row>
    <row r="1222" spans="1:13" s="110" customFormat="1" ht="12.75">
      <c r="A1222" s="15"/>
      <c r="B1222" s="363">
        <v>5000</v>
      </c>
      <c r="C1222" s="1" t="s">
        <v>470</v>
      </c>
      <c r="D1222" s="15" t="s">
        <v>12</v>
      </c>
      <c r="E1222" s="1" t="s">
        <v>29</v>
      </c>
      <c r="F1222" s="30" t="s">
        <v>625</v>
      </c>
      <c r="G1222" s="30" t="s">
        <v>279</v>
      </c>
      <c r="H1222" s="6">
        <f t="shared" si="98"/>
        <v>-14000</v>
      </c>
      <c r="I1222" s="25">
        <f t="shared" si="96"/>
        <v>9.803921568627452</v>
      </c>
      <c r="J1222" s="32"/>
      <c r="K1222" s="110" t="s">
        <v>626</v>
      </c>
      <c r="L1222" s="85">
        <v>4</v>
      </c>
      <c r="M1222" s="2">
        <v>510</v>
      </c>
    </row>
    <row r="1223" spans="2:13" ht="12.75">
      <c r="B1223" s="363">
        <v>5000</v>
      </c>
      <c r="C1223" s="36" t="s">
        <v>28</v>
      </c>
      <c r="D1223" s="80" t="s">
        <v>11</v>
      </c>
      <c r="E1223" s="80" t="s">
        <v>29</v>
      </c>
      <c r="F1223" s="105" t="s">
        <v>627</v>
      </c>
      <c r="G1223" s="105" t="s">
        <v>281</v>
      </c>
      <c r="H1223" s="6">
        <f t="shared" si="98"/>
        <v>-19000</v>
      </c>
      <c r="I1223" s="25">
        <f t="shared" si="96"/>
        <v>9.803921568627452</v>
      </c>
      <c r="K1223" s="85" t="s">
        <v>238</v>
      </c>
      <c r="L1223">
        <v>4</v>
      </c>
      <c r="M1223" s="2">
        <v>510</v>
      </c>
    </row>
    <row r="1224" spans="1:13" s="99" customFormat="1" ht="12.75">
      <c r="A1224" s="112"/>
      <c r="B1224" s="364">
        <f>SUM(B1219:B1223)</f>
        <v>19000</v>
      </c>
      <c r="C1224" s="112"/>
      <c r="D1224" s="112"/>
      <c r="E1224" s="112" t="s">
        <v>29</v>
      </c>
      <c r="F1224" s="113"/>
      <c r="G1224" s="113"/>
      <c r="H1224" s="97">
        <v>0</v>
      </c>
      <c r="I1224" s="406">
        <f t="shared" si="96"/>
        <v>37.254901960784316</v>
      </c>
      <c r="J1224" s="114"/>
      <c r="K1224" s="114"/>
      <c r="L1224" s="114"/>
      <c r="M1224" s="2">
        <v>510</v>
      </c>
    </row>
    <row r="1225" spans="1:13" ht="12.75">
      <c r="A1225" s="80"/>
      <c r="B1225" s="363"/>
      <c r="C1225" s="80"/>
      <c r="D1225" s="36"/>
      <c r="E1225" s="80"/>
      <c r="F1225" s="105"/>
      <c r="G1225" s="105"/>
      <c r="H1225" s="6">
        <f>H1224-B1225</f>
        <v>0</v>
      </c>
      <c r="I1225" s="405">
        <f t="shared" si="96"/>
        <v>0</v>
      </c>
      <c r="J1225" s="85"/>
      <c r="K1225" s="85"/>
      <c r="L1225" s="85"/>
      <c r="M1225" s="2">
        <v>510</v>
      </c>
    </row>
    <row r="1226" spans="1:13" ht="12.75">
      <c r="A1226" s="80"/>
      <c r="B1226" s="363"/>
      <c r="C1226" s="80"/>
      <c r="D1226" s="36"/>
      <c r="E1226" s="80"/>
      <c r="F1226" s="105"/>
      <c r="G1226" s="105"/>
      <c r="H1226" s="6">
        <f>H1225-B1226</f>
        <v>0</v>
      </c>
      <c r="I1226" s="405">
        <f t="shared" si="96"/>
        <v>0</v>
      </c>
      <c r="J1226" s="85"/>
      <c r="K1226" s="85"/>
      <c r="L1226" s="85"/>
      <c r="M1226" s="2">
        <v>510</v>
      </c>
    </row>
    <row r="1227" spans="1:13" ht="12.75">
      <c r="A1227" s="80"/>
      <c r="B1227" s="363">
        <v>2000</v>
      </c>
      <c r="C1227" s="80" t="s">
        <v>31</v>
      </c>
      <c r="D1227" s="15" t="s">
        <v>12</v>
      </c>
      <c r="E1227" s="80" t="s">
        <v>246</v>
      </c>
      <c r="F1227" s="403" t="s">
        <v>620</v>
      </c>
      <c r="G1227" s="403" t="s">
        <v>279</v>
      </c>
      <c r="H1227" s="6">
        <f>H1226-B1227</f>
        <v>-2000</v>
      </c>
      <c r="I1227" s="405">
        <f t="shared" si="96"/>
        <v>3.9215686274509802</v>
      </c>
      <c r="J1227" s="85"/>
      <c r="K1227" s="85" t="s">
        <v>329</v>
      </c>
      <c r="L1227" s="85">
        <v>4</v>
      </c>
      <c r="M1227" s="2">
        <v>510</v>
      </c>
    </row>
    <row r="1228" spans="1:13" s="99" customFormat="1" ht="12.75">
      <c r="A1228" s="112"/>
      <c r="B1228" s="364">
        <f>SUM(B1227:B1227)</f>
        <v>2000</v>
      </c>
      <c r="C1228" s="112" t="s">
        <v>31</v>
      </c>
      <c r="D1228" s="112"/>
      <c r="E1228" s="112"/>
      <c r="F1228" s="113"/>
      <c r="G1228" s="113"/>
      <c r="H1228" s="97">
        <v>0</v>
      </c>
      <c r="I1228" s="406">
        <f t="shared" si="96"/>
        <v>3.9215686274509802</v>
      </c>
      <c r="J1228" s="114"/>
      <c r="K1228" s="114"/>
      <c r="L1228" s="114"/>
      <c r="M1228" s="2">
        <v>510</v>
      </c>
    </row>
    <row r="1229" spans="2:13" ht="12.75">
      <c r="B1229" s="363"/>
      <c r="H1229" s="6">
        <f>H1228-B1229</f>
        <v>0</v>
      </c>
      <c r="I1229" s="407">
        <f t="shared" si="96"/>
        <v>0</v>
      </c>
      <c r="M1229" s="2">
        <v>510</v>
      </c>
    </row>
    <row r="1230" spans="2:13" ht="12.75">
      <c r="B1230" s="363"/>
      <c r="D1230" s="15"/>
      <c r="H1230" s="6">
        <f>H1229-B1230</f>
        <v>0</v>
      </c>
      <c r="I1230" s="407">
        <f t="shared" si="96"/>
        <v>0</v>
      </c>
      <c r="M1230" s="2">
        <v>510</v>
      </c>
    </row>
    <row r="1231" spans="1:13" ht="12.75">
      <c r="A1231" s="15"/>
      <c r="B1231" s="363">
        <v>500</v>
      </c>
      <c r="C1231" s="1" t="s">
        <v>252</v>
      </c>
      <c r="D1231" s="15" t="s">
        <v>12</v>
      </c>
      <c r="E1231" s="80" t="s">
        <v>32</v>
      </c>
      <c r="F1231" s="403" t="s">
        <v>620</v>
      </c>
      <c r="G1231" s="403" t="s">
        <v>279</v>
      </c>
      <c r="H1231" s="6">
        <f>H1230-B1231</f>
        <v>-500</v>
      </c>
      <c r="I1231" s="407">
        <f t="shared" si="96"/>
        <v>0.9803921568627451</v>
      </c>
      <c r="K1231" s="85" t="s">
        <v>329</v>
      </c>
      <c r="L1231">
        <v>4</v>
      </c>
      <c r="M1231" s="2">
        <v>510</v>
      </c>
    </row>
    <row r="1232" spans="2:13" ht="12.75">
      <c r="B1232" s="363">
        <v>1000</v>
      </c>
      <c r="C1232" s="1" t="s">
        <v>252</v>
      </c>
      <c r="D1232" s="15" t="s">
        <v>12</v>
      </c>
      <c r="E1232" s="80" t="s">
        <v>32</v>
      </c>
      <c r="F1232" s="403" t="s">
        <v>620</v>
      </c>
      <c r="G1232" s="403" t="s">
        <v>279</v>
      </c>
      <c r="H1232" s="6">
        <f>H1231-B1232</f>
        <v>-1500</v>
      </c>
      <c r="I1232" s="407">
        <f t="shared" si="96"/>
        <v>1.9607843137254901</v>
      </c>
      <c r="K1232" s="85" t="s">
        <v>329</v>
      </c>
      <c r="L1232">
        <v>4</v>
      </c>
      <c r="M1232" s="2">
        <v>510</v>
      </c>
    </row>
    <row r="1233" spans="1:13" s="99" customFormat="1" ht="12.75">
      <c r="A1233" s="14"/>
      <c r="B1233" s="364">
        <f>SUM(B1231:B1232)</f>
        <v>1500</v>
      </c>
      <c r="C1233" s="14"/>
      <c r="D1233" s="14"/>
      <c r="E1233" s="14" t="s">
        <v>32</v>
      </c>
      <c r="F1233" s="21"/>
      <c r="G1233" s="21"/>
      <c r="H1233" s="97">
        <v>0</v>
      </c>
      <c r="I1233" s="406">
        <f t="shared" si="96"/>
        <v>2.9411764705882355</v>
      </c>
      <c r="M1233" s="2">
        <v>510</v>
      </c>
    </row>
    <row r="1234" spans="2:13" ht="12.75">
      <c r="B1234" s="363"/>
      <c r="H1234" s="6">
        <f>H1233-B1234</f>
        <v>0</v>
      </c>
      <c r="I1234" s="25">
        <f t="shared" si="96"/>
        <v>0</v>
      </c>
      <c r="M1234" s="2">
        <v>510</v>
      </c>
    </row>
    <row r="1235" spans="2:13" ht="12.75">
      <c r="B1235" s="363"/>
      <c r="H1235" s="6">
        <f>H1234-B1235</f>
        <v>0</v>
      </c>
      <c r="I1235" s="25">
        <f t="shared" si="96"/>
        <v>0</v>
      </c>
      <c r="M1235" s="2">
        <v>510</v>
      </c>
    </row>
    <row r="1236" spans="2:13" ht="12.75">
      <c r="B1236" s="363">
        <v>5000</v>
      </c>
      <c r="C1236" s="1" t="s">
        <v>628</v>
      </c>
      <c r="D1236" s="15" t="s">
        <v>629</v>
      </c>
      <c r="E1236" s="80" t="s">
        <v>630</v>
      </c>
      <c r="F1236" s="403" t="s">
        <v>631</v>
      </c>
      <c r="G1236" s="403" t="s">
        <v>279</v>
      </c>
      <c r="H1236" s="6">
        <f>H1235-B1236</f>
        <v>-5000</v>
      </c>
      <c r="I1236" s="407">
        <f t="shared" si="96"/>
        <v>9.803921568627452</v>
      </c>
      <c r="K1236" s="85" t="s">
        <v>329</v>
      </c>
      <c r="L1236">
        <v>4</v>
      </c>
      <c r="M1236" s="2">
        <v>510</v>
      </c>
    </row>
    <row r="1237" spans="1:13" s="99" customFormat="1" ht="12.75">
      <c r="A1237" s="14"/>
      <c r="B1237" s="364">
        <f>SUM(B1236:B1236)</f>
        <v>5000</v>
      </c>
      <c r="C1237" s="14" t="s">
        <v>628</v>
      </c>
      <c r="D1237" s="14"/>
      <c r="E1237" s="14"/>
      <c r="F1237" s="21"/>
      <c r="G1237" s="21"/>
      <c r="H1237" s="97">
        <v>0</v>
      </c>
      <c r="I1237" s="406">
        <f t="shared" si="96"/>
        <v>9.803921568627452</v>
      </c>
      <c r="M1237" s="2">
        <v>510</v>
      </c>
    </row>
    <row r="1238" spans="2:13" ht="12.75">
      <c r="B1238" s="363"/>
      <c r="H1238" s="6">
        <f aca="true" t="shared" si="99" ref="H1238:H1245">H1237-B1238</f>
        <v>0</v>
      </c>
      <c r="I1238" s="25">
        <f t="shared" si="96"/>
        <v>0</v>
      </c>
      <c r="M1238" s="2">
        <v>510</v>
      </c>
    </row>
    <row r="1239" spans="2:13" ht="12.75">
      <c r="B1239" s="363"/>
      <c r="H1239" s="6">
        <f t="shared" si="99"/>
        <v>0</v>
      </c>
      <c r="I1239" s="25">
        <f t="shared" si="96"/>
        <v>0</v>
      </c>
      <c r="M1239" s="2">
        <v>510</v>
      </c>
    </row>
    <row r="1240" spans="2:13" ht="12.75">
      <c r="B1240" s="363">
        <v>20000</v>
      </c>
      <c r="C1240" s="80" t="s">
        <v>632</v>
      </c>
      <c r="D1240" s="80" t="s">
        <v>12</v>
      </c>
      <c r="E1240" s="80" t="s">
        <v>112</v>
      </c>
      <c r="F1240" s="105" t="s">
        <v>633</v>
      </c>
      <c r="G1240" s="105" t="s">
        <v>281</v>
      </c>
      <c r="H1240" s="6">
        <f t="shared" si="99"/>
        <v>-20000</v>
      </c>
      <c r="I1240" s="25">
        <f t="shared" si="96"/>
        <v>39.21568627450981</v>
      </c>
      <c r="K1240" s="85" t="s">
        <v>238</v>
      </c>
      <c r="L1240">
        <v>4</v>
      </c>
      <c r="M1240" s="2">
        <v>510</v>
      </c>
    </row>
    <row r="1241" spans="2:13" ht="12.75">
      <c r="B1241" s="363">
        <v>20000</v>
      </c>
      <c r="C1241" s="80" t="s">
        <v>632</v>
      </c>
      <c r="D1241" s="80" t="s">
        <v>12</v>
      </c>
      <c r="E1241" s="80" t="s">
        <v>112</v>
      </c>
      <c r="F1241" s="105" t="s">
        <v>634</v>
      </c>
      <c r="G1241" s="105" t="s">
        <v>281</v>
      </c>
      <c r="H1241" s="6">
        <f t="shared" si="99"/>
        <v>-40000</v>
      </c>
      <c r="I1241" s="25">
        <f t="shared" si="96"/>
        <v>39.21568627450981</v>
      </c>
      <c r="K1241" s="85" t="s">
        <v>238</v>
      </c>
      <c r="L1241">
        <v>4</v>
      </c>
      <c r="M1241" s="2">
        <v>510</v>
      </c>
    </row>
    <row r="1242" spans="2:13" ht="12.75">
      <c r="B1242" s="363">
        <v>25000</v>
      </c>
      <c r="C1242" s="80" t="s">
        <v>635</v>
      </c>
      <c r="D1242" s="80" t="s">
        <v>12</v>
      </c>
      <c r="E1242" s="80" t="s">
        <v>112</v>
      </c>
      <c r="F1242" s="105" t="s">
        <v>636</v>
      </c>
      <c r="G1242" s="105" t="s">
        <v>281</v>
      </c>
      <c r="H1242" s="6">
        <f t="shared" si="99"/>
        <v>-65000</v>
      </c>
      <c r="I1242" s="25">
        <f t="shared" si="96"/>
        <v>49.01960784313726</v>
      </c>
      <c r="K1242" s="85" t="s">
        <v>238</v>
      </c>
      <c r="L1242">
        <v>4</v>
      </c>
      <c r="M1242" s="2">
        <v>510</v>
      </c>
    </row>
    <row r="1243" spans="2:13" ht="12.75">
      <c r="B1243" s="363">
        <v>25000</v>
      </c>
      <c r="C1243" s="80" t="s">
        <v>635</v>
      </c>
      <c r="D1243" s="80" t="s">
        <v>12</v>
      </c>
      <c r="E1243" s="80" t="s">
        <v>112</v>
      </c>
      <c r="F1243" s="105" t="s">
        <v>637</v>
      </c>
      <c r="G1243" s="105" t="s">
        <v>281</v>
      </c>
      <c r="H1243" s="6">
        <f t="shared" si="99"/>
        <v>-90000</v>
      </c>
      <c r="I1243" s="25">
        <f t="shared" si="96"/>
        <v>49.01960784313726</v>
      </c>
      <c r="K1243" s="85" t="s">
        <v>238</v>
      </c>
      <c r="L1243">
        <v>4</v>
      </c>
      <c r="M1243" s="2">
        <v>510</v>
      </c>
    </row>
    <row r="1244" spans="2:13" ht="12.75">
      <c r="B1244" s="363">
        <v>25000</v>
      </c>
      <c r="C1244" s="80" t="s">
        <v>635</v>
      </c>
      <c r="D1244" s="80" t="s">
        <v>12</v>
      </c>
      <c r="E1244" s="80" t="s">
        <v>112</v>
      </c>
      <c r="F1244" s="105" t="s">
        <v>638</v>
      </c>
      <c r="G1244" s="105" t="s">
        <v>281</v>
      </c>
      <c r="H1244" s="6">
        <f t="shared" si="99"/>
        <v>-115000</v>
      </c>
      <c r="I1244" s="25">
        <f t="shared" si="96"/>
        <v>49.01960784313726</v>
      </c>
      <c r="K1244" s="85" t="s">
        <v>238</v>
      </c>
      <c r="L1244">
        <v>4</v>
      </c>
      <c r="M1244" s="2">
        <v>510</v>
      </c>
    </row>
    <row r="1245" spans="2:13" ht="12.75">
      <c r="B1245" s="363">
        <v>25000</v>
      </c>
      <c r="C1245" s="80" t="s">
        <v>635</v>
      </c>
      <c r="D1245" s="80" t="s">
        <v>12</v>
      </c>
      <c r="E1245" s="80" t="s">
        <v>112</v>
      </c>
      <c r="F1245" s="105" t="s">
        <v>639</v>
      </c>
      <c r="G1245" s="105" t="s">
        <v>281</v>
      </c>
      <c r="H1245" s="6">
        <f t="shared" si="99"/>
        <v>-140000</v>
      </c>
      <c r="I1245" s="25">
        <f t="shared" si="96"/>
        <v>49.01960784313726</v>
      </c>
      <c r="K1245" s="85" t="s">
        <v>238</v>
      </c>
      <c r="L1245">
        <v>4</v>
      </c>
      <c r="M1245" s="2">
        <v>510</v>
      </c>
    </row>
    <row r="1246" spans="1:13" s="104" customFormat="1" ht="12.75">
      <c r="A1246" s="100"/>
      <c r="B1246" s="417">
        <f>SUM(B1240:B1245)</f>
        <v>140000</v>
      </c>
      <c r="C1246" s="100"/>
      <c r="D1246" s="100"/>
      <c r="E1246" s="100" t="s">
        <v>112</v>
      </c>
      <c r="F1246" s="102"/>
      <c r="G1246" s="102"/>
      <c r="H1246" s="398">
        <v>0</v>
      </c>
      <c r="I1246" s="103">
        <f t="shared" si="96"/>
        <v>274.5098039215686</v>
      </c>
      <c r="M1246" s="2">
        <v>510</v>
      </c>
    </row>
    <row r="1247" spans="2:13" ht="12.75">
      <c r="B1247" s="363"/>
      <c r="H1247" s="6">
        <f>H1246-B1247</f>
        <v>0</v>
      </c>
      <c r="I1247" s="25">
        <f t="shared" si="96"/>
        <v>0</v>
      </c>
      <c r="M1247" s="2">
        <v>510</v>
      </c>
    </row>
    <row r="1248" spans="2:13" ht="12.75">
      <c r="B1248" s="363"/>
      <c r="H1248" s="6">
        <f>H1247-B1248</f>
        <v>0</v>
      </c>
      <c r="I1248" s="25">
        <f t="shared" si="96"/>
        <v>0</v>
      </c>
      <c r="M1248" s="2">
        <v>510</v>
      </c>
    </row>
    <row r="1249" spans="2:13" ht="12.75">
      <c r="B1249" s="363"/>
      <c r="H1249" s="6">
        <f>H1248-B1249</f>
        <v>0</v>
      </c>
      <c r="I1249" s="25">
        <f t="shared" si="96"/>
        <v>0</v>
      </c>
      <c r="M1249" s="2">
        <v>510</v>
      </c>
    </row>
    <row r="1250" spans="2:13" ht="12.75">
      <c r="B1250" s="363"/>
      <c r="H1250" s="6">
        <f>H1249-B1250</f>
        <v>0</v>
      </c>
      <c r="I1250" s="25">
        <f t="shared" si="96"/>
        <v>0</v>
      </c>
      <c r="M1250" s="2">
        <v>510</v>
      </c>
    </row>
    <row r="1251" spans="1:13" s="111" customFormat="1" ht="12.75">
      <c r="A1251" s="87"/>
      <c r="B1251" s="362">
        <f>+B1258+B1265+B1272+B1277+B1284+B1294+B1298</f>
        <v>411000</v>
      </c>
      <c r="C1251" s="87" t="s">
        <v>90</v>
      </c>
      <c r="D1251" s="87" t="s">
        <v>116</v>
      </c>
      <c r="E1251" s="87" t="s">
        <v>39</v>
      </c>
      <c r="F1251" s="89" t="s">
        <v>40</v>
      </c>
      <c r="G1251" s="89" t="s">
        <v>114</v>
      </c>
      <c r="H1251" s="88"/>
      <c r="I1251" s="108">
        <f t="shared" si="96"/>
        <v>805.8823529411765</v>
      </c>
      <c r="J1251" s="91"/>
      <c r="K1251" s="91"/>
      <c r="L1251" s="91"/>
      <c r="M1251" s="2">
        <v>510</v>
      </c>
    </row>
    <row r="1252" spans="2:13" ht="12.75">
      <c r="B1252" s="380"/>
      <c r="H1252" s="6">
        <f aca="true" t="shared" si="100" ref="H1252:H1257">H1251-B1252</f>
        <v>0</v>
      </c>
      <c r="I1252" s="25">
        <f t="shared" si="96"/>
        <v>0</v>
      </c>
      <c r="M1252" s="2">
        <v>510</v>
      </c>
    </row>
    <row r="1253" spans="2:13" ht="12.75">
      <c r="B1253" s="363">
        <v>5000</v>
      </c>
      <c r="C1253" s="1" t="s">
        <v>27</v>
      </c>
      <c r="D1253" s="1" t="s">
        <v>12</v>
      </c>
      <c r="E1253" s="1" t="s">
        <v>329</v>
      </c>
      <c r="F1253" s="403" t="s">
        <v>640</v>
      </c>
      <c r="G1253" s="30" t="s">
        <v>369</v>
      </c>
      <c r="H1253" s="6">
        <f t="shared" si="100"/>
        <v>-5000</v>
      </c>
      <c r="I1253" s="25">
        <f t="shared" si="96"/>
        <v>9.803921568627452</v>
      </c>
      <c r="K1253" t="s">
        <v>27</v>
      </c>
      <c r="L1253">
        <v>20</v>
      </c>
      <c r="M1253" s="2">
        <v>510</v>
      </c>
    </row>
    <row r="1254" spans="2:13" ht="12.75">
      <c r="B1254" s="363">
        <v>2500</v>
      </c>
      <c r="C1254" s="1" t="s">
        <v>27</v>
      </c>
      <c r="D1254" s="1" t="s">
        <v>12</v>
      </c>
      <c r="E1254" s="1" t="s">
        <v>641</v>
      </c>
      <c r="F1254" s="403" t="s">
        <v>642</v>
      </c>
      <c r="G1254" s="30" t="s">
        <v>369</v>
      </c>
      <c r="H1254" s="6">
        <f t="shared" si="100"/>
        <v>-7500</v>
      </c>
      <c r="I1254" s="25">
        <f t="shared" si="96"/>
        <v>4.901960784313726</v>
      </c>
      <c r="K1254" t="s">
        <v>27</v>
      </c>
      <c r="L1254">
        <v>20</v>
      </c>
      <c r="M1254" s="2">
        <v>510</v>
      </c>
    </row>
    <row r="1255" spans="2:13" ht="12.75">
      <c r="B1255" s="363">
        <v>2500</v>
      </c>
      <c r="C1255" s="1" t="s">
        <v>27</v>
      </c>
      <c r="D1255" s="1" t="s">
        <v>12</v>
      </c>
      <c r="E1255" s="1" t="s">
        <v>329</v>
      </c>
      <c r="F1255" s="403" t="s">
        <v>643</v>
      </c>
      <c r="G1255" s="30" t="s">
        <v>369</v>
      </c>
      <c r="H1255" s="6">
        <f t="shared" si="100"/>
        <v>-10000</v>
      </c>
      <c r="I1255" s="25">
        <f t="shared" si="96"/>
        <v>4.901960784313726</v>
      </c>
      <c r="K1255" t="s">
        <v>27</v>
      </c>
      <c r="L1255">
        <v>20</v>
      </c>
      <c r="M1255" s="2">
        <v>510</v>
      </c>
    </row>
    <row r="1256" spans="2:13" ht="12.75">
      <c r="B1256" s="363">
        <v>2500</v>
      </c>
      <c r="C1256" s="1" t="s">
        <v>27</v>
      </c>
      <c r="D1256" s="1" t="s">
        <v>12</v>
      </c>
      <c r="E1256" s="1" t="s">
        <v>329</v>
      </c>
      <c r="F1256" s="403" t="s">
        <v>644</v>
      </c>
      <c r="G1256" s="30" t="s">
        <v>352</v>
      </c>
      <c r="H1256" s="6">
        <f t="shared" si="100"/>
        <v>-12500</v>
      </c>
      <c r="I1256" s="25">
        <f t="shared" si="96"/>
        <v>4.901960784313726</v>
      </c>
      <c r="K1256" t="s">
        <v>27</v>
      </c>
      <c r="L1256">
        <v>20</v>
      </c>
      <c r="M1256" s="2">
        <v>510</v>
      </c>
    </row>
    <row r="1257" spans="2:13" ht="12.75">
      <c r="B1257" s="363">
        <v>2500</v>
      </c>
      <c r="C1257" s="1" t="s">
        <v>27</v>
      </c>
      <c r="D1257" s="1" t="s">
        <v>12</v>
      </c>
      <c r="E1257" s="1" t="s">
        <v>641</v>
      </c>
      <c r="F1257" s="403" t="s">
        <v>645</v>
      </c>
      <c r="G1257" s="30" t="s">
        <v>352</v>
      </c>
      <c r="H1257" s="6">
        <f t="shared" si="100"/>
        <v>-15000</v>
      </c>
      <c r="I1257" s="25">
        <f t="shared" si="96"/>
        <v>4.901960784313726</v>
      </c>
      <c r="K1257" t="s">
        <v>27</v>
      </c>
      <c r="L1257">
        <v>20</v>
      </c>
      <c r="M1257" s="2">
        <v>510</v>
      </c>
    </row>
    <row r="1258" spans="1:13" s="99" customFormat="1" ht="12.75">
      <c r="A1258" s="14"/>
      <c r="B1258" s="364">
        <f>SUM(B1253:B1257)</f>
        <v>15000</v>
      </c>
      <c r="C1258" s="14" t="s">
        <v>27</v>
      </c>
      <c r="D1258" s="14"/>
      <c r="E1258" s="14"/>
      <c r="F1258" s="21"/>
      <c r="G1258" s="21"/>
      <c r="H1258" s="97">
        <v>0</v>
      </c>
      <c r="I1258" s="98">
        <f t="shared" si="96"/>
        <v>29.41176470588235</v>
      </c>
      <c r="M1258" s="2">
        <v>510</v>
      </c>
    </row>
    <row r="1259" spans="2:13" ht="12.75">
      <c r="B1259" s="363"/>
      <c r="H1259" s="6">
        <f aca="true" t="shared" si="101" ref="H1259:H1264">H1258-B1259</f>
        <v>0</v>
      </c>
      <c r="I1259" s="25">
        <f t="shared" si="96"/>
        <v>0</v>
      </c>
      <c r="M1259" s="2">
        <v>510</v>
      </c>
    </row>
    <row r="1260" spans="2:13" ht="12.75">
      <c r="B1260" s="363"/>
      <c r="H1260" s="6">
        <f t="shared" si="101"/>
        <v>0</v>
      </c>
      <c r="I1260" s="25">
        <f t="shared" si="96"/>
        <v>0</v>
      </c>
      <c r="M1260" s="2">
        <v>510</v>
      </c>
    </row>
    <row r="1261" spans="2:13" ht="12.75">
      <c r="B1261" s="363">
        <v>3500</v>
      </c>
      <c r="C1261" s="1" t="s">
        <v>269</v>
      </c>
      <c r="D1261" s="15" t="s">
        <v>629</v>
      </c>
      <c r="E1261" s="1" t="s">
        <v>246</v>
      </c>
      <c r="F1261" s="403" t="s">
        <v>646</v>
      </c>
      <c r="G1261" s="403" t="s">
        <v>369</v>
      </c>
      <c r="H1261" s="6">
        <f t="shared" si="101"/>
        <v>-3500</v>
      </c>
      <c r="I1261" s="25">
        <f t="shared" si="96"/>
        <v>6.862745098039215</v>
      </c>
      <c r="K1261" t="s">
        <v>329</v>
      </c>
      <c r="M1261" s="2">
        <v>510</v>
      </c>
    </row>
    <row r="1262" spans="1:13" s="42" customFormat="1" ht="12.75">
      <c r="A1262" s="36"/>
      <c r="B1262" s="418">
        <v>15000</v>
      </c>
      <c r="C1262" s="36" t="s">
        <v>647</v>
      </c>
      <c r="D1262" s="15" t="s">
        <v>629</v>
      </c>
      <c r="E1262" s="1" t="s">
        <v>246</v>
      </c>
      <c r="F1262" s="403" t="s">
        <v>648</v>
      </c>
      <c r="G1262" s="30" t="s">
        <v>369</v>
      </c>
      <c r="H1262" s="6">
        <f t="shared" si="101"/>
        <v>-18500</v>
      </c>
      <c r="I1262" s="25">
        <f t="shared" si="96"/>
        <v>29.41176470588235</v>
      </c>
      <c r="J1262" s="110"/>
      <c r="K1262" s="110" t="s">
        <v>329</v>
      </c>
      <c r="L1262" s="110"/>
      <c r="M1262" s="2">
        <v>510</v>
      </c>
    </row>
    <row r="1263" spans="1:13" ht="12.75">
      <c r="A1263" s="15"/>
      <c r="B1263" s="363">
        <v>3500</v>
      </c>
      <c r="C1263" s="1" t="s">
        <v>269</v>
      </c>
      <c r="D1263" s="15" t="s">
        <v>629</v>
      </c>
      <c r="E1263" s="1" t="s">
        <v>246</v>
      </c>
      <c r="F1263" s="403" t="s">
        <v>649</v>
      </c>
      <c r="G1263" s="403" t="s">
        <v>369</v>
      </c>
      <c r="H1263" s="6">
        <f t="shared" si="101"/>
        <v>-22000</v>
      </c>
      <c r="I1263" s="25">
        <f t="shared" si="96"/>
        <v>6.862745098039215</v>
      </c>
      <c r="K1263" t="s">
        <v>641</v>
      </c>
      <c r="M1263" s="2">
        <v>510</v>
      </c>
    </row>
    <row r="1264" spans="1:13" s="110" customFormat="1" ht="12.75">
      <c r="A1264" s="36"/>
      <c r="B1264" s="418">
        <v>90000</v>
      </c>
      <c r="C1264" s="36" t="s">
        <v>650</v>
      </c>
      <c r="D1264" s="36" t="s">
        <v>651</v>
      </c>
      <c r="E1264" s="36" t="s">
        <v>246</v>
      </c>
      <c r="F1264" s="419" t="s">
        <v>652</v>
      </c>
      <c r="G1264" s="34" t="s">
        <v>352</v>
      </c>
      <c r="H1264" s="6">
        <f t="shared" si="101"/>
        <v>-112000</v>
      </c>
      <c r="I1264" s="25">
        <f t="shared" si="96"/>
        <v>176.47058823529412</v>
      </c>
      <c r="K1264" s="110" t="s">
        <v>653</v>
      </c>
      <c r="M1264" s="2">
        <v>510</v>
      </c>
    </row>
    <row r="1265" spans="1:13" s="99" customFormat="1" ht="12.75">
      <c r="A1265" s="14"/>
      <c r="B1265" s="364">
        <f>SUM(B1261:B1264)</f>
        <v>112000</v>
      </c>
      <c r="C1265" s="14" t="s">
        <v>130</v>
      </c>
      <c r="D1265" s="14"/>
      <c r="E1265" s="14"/>
      <c r="F1265" s="21"/>
      <c r="G1265" s="21"/>
      <c r="H1265" s="97">
        <v>0</v>
      </c>
      <c r="I1265" s="406">
        <f aca="true" t="shared" si="102" ref="I1265:I1328">+B1265/M1265</f>
        <v>219.6078431372549</v>
      </c>
      <c r="M1265" s="2">
        <v>510</v>
      </c>
    </row>
    <row r="1266" spans="2:13" ht="12.75">
      <c r="B1266" s="363"/>
      <c r="D1266" s="15"/>
      <c r="H1266" s="6">
        <f aca="true" t="shared" si="103" ref="H1266:H1271">H1265-B1266</f>
        <v>0</v>
      </c>
      <c r="I1266" s="405">
        <f t="shared" si="102"/>
        <v>0</v>
      </c>
      <c r="M1266" s="2">
        <v>510</v>
      </c>
    </row>
    <row r="1267" spans="2:13" ht="12.75">
      <c r="B1267" s="363"/>
      <c r="D1267" s="15"/>
      <c r="H1267" s="6">
        <f t="shared" si="103"/>
        <v>0</v>
      </c>
      <c r="I1267" s="405">
        <f t="shared" si="102"/>
        <v>0</v>
      </c>
      <c r="M1267" s="2">
        <v>510</v>
      </c>
    </row>
    <row r="1268" spans="1:13" ht="12.75">
      <c r="A1268" s="80"/>
      <c r="B1268" s="363">
        <v>1500</v>
      </c>
      <c r="C1268" s="80" t="s">
        <v>28</v>
      </c>
      <c r="D1268" s="15" t="s">
        <v>629</v>
      </c>
      <c r="E1268" s="80" t="s">
        <v>29</v>
      </c>
      <c r="F1268" s="403" t="s">
        <v>648</v>
      </c>
      <c r="G1268" s="403" t="s">
        <v>369</v>
      </c>
      <c r="H1268" s="6">
        <f t="shared" si="103"/>
        <v>-1500</v>
      </c>
      <c r="I1268" s="405">
        <f t="shared" si="102"/>
        <v>2.9411764705882355</v>
      </c>
      <c r="J1268" s="85"/>
      <c r="K1268" s="85" t="s">
        <v>329</v>
      </c>
      <c r="L1268" s="85"/>
      <c r="M1268" s="2">
        <v>510</v>
      </c>
    </row>
    <row r="1269" spans="1:13" s="42" customFormat="1" ht="12.75">
      <c r="A1269" s="36"/>
      <c r="B1269" s="418">
        <v>1500</v>
      </c>
      <c r="C1269" s="36" t="s">
        <v>28</v>
      </c>
      <c r="D1269" s="15" t="s">
        <v>629</v>
      </c>
      <c r="E1269" s="36" t="s">
        <v>29</v>
      </c>
      <c r="F1269" s="403" t="s">
        <v>648</v>
      </c>
      <c r="G1269" s="30" t="s">
        <v>352</v>
      </c>
      <c r="H1269" s="6">
        <f t="shared" si="103"/>
        <v>-3000</v>
      </c>
      <c r="I1269" s="405">
        <f t="shared" si="102"/>
        <v>2.9411764705882355</v>
      </c>
      <c r="J1269" s="110"/>
      <c r="K1269" s="110" t="s">
        <v>329</v>
      </c>
      <c r="L1269" s="110"/>
      <c r="M1269" s="2">
        <v>510</v>
      </c>
    </row>
    <row r="1270" spans="1:13" ht="12.75">
      <c r="A1270" s="80"/>
      <c r="B1270" s="363">
        <v>1500</v>
      </c>
      <c r="C1270" s="80" t="s">
        <v>28</v>
      </c>
      <c r="D1270" s="15" t="s">
        <v>629</v>
      </c>
      <c r="E1270" s="80" t="s">
        <v>29</v>
      </c>
      <c r="F1270" s="403" t="s">
        <v>654</v>
      </c>
      <c r="G1270" s="403" t="s">
        <v>369</v>
      </c>
      <c r="H1270" s="6">
        <f t="shared" si="103"/>
        <v>-4500</v>
      </c>
      <c r="I1270" s="405">
        <f t="shared" si="102"/>
        <v>2.9411764705882355</v>
      </c>
      <c r="J1270" s="85"/>
      <c r="K1270" s="85" t="s">
        <v>641</v>
      </c>
      <c r="L1270" s="85"/>
      <c r="M1270" s="2">
        <v>510</v>
      </c>
    </row>
    <row r="1271" spans="1:13" s="42" customFormat="1" ht="12.75">
      <c r="A1271" s="36"/>
      <c r="B1271" s="418">
        <v>1500</v>
      </c>
      <c r="C1271" s="36" t="s">
        <v>28</v>
      </c>
      <c r="D1271" s="15" t="s">
        <v>629</v>
      </c>
      <c r="E1271" s="36" t="s">
        <v>29</v>
      </c>
      <c r="F1271" s="403" t="s">
        <v>654</v>
      </c>
      <c r="G1271" s="30" t="s">
        <v>352</v>
      </c>
      <c r="H1271" s="6">
        <f t="shared" si="103"/>
        <v>-6000</v>
      </c>
      <c r="I1271" s="405">
        <f t="shared" si="102"/>
        <v>2.9411764705882355</v>
      </c>
      <c r="J1271" s="110"/>
      <c r="K1271" s="110" t="s">
        <v>641</v>
      </c>
      <c r="L1271" s="110"/>
      <c r="M1271" s="2">
        <v>510</v>
      </c>
    </row>
    <row r="1272" spans="1:13" s="99" customFormat="1" ht="12.75">
      <c r="A1272" s="112"/>
      <c r="B1272" s="364">
        <f>SUM(B1268:B1271)</f>
        <v>6000</v>
      </c>
      <c r="C1272" s="112"/>
      <c r="D1272" s="112"/>
      <c r="E1272" s="112" t="s">
        <v>29</v>
      </c>
      <c r="F1272" s="113"/>
      <c r="G1272" s="113"/>
      <c r="H1272" s="97">
        <v>0</v>
      </c>
      <c r="I1272" s="406">
        <f t="shared" si="102"/>
        <v>11.764705882352942</v>
      </c>
      <c r="J1272" s="114"/>
      <c r="K1272" s="114"/>
      <c r="L1272" s="114"/>
      <c r="M1272" s="2">
        <v>510</v>
      </c>
    </row>
    <row r="1273" spans="1:13" ht="12.75">
      <c r="A1273" s="80"/>
      <c r="B1273" s="363"/>
      <c r="C1273" s="80"/>
      <c r="D1273" s="36"/>
      <c r="E1273" s="80"/>
      <c r="F1273" s="105"/>
      <c r="G1273" s="105"/>
      <c r="H1273" s="6">
        <f>H1272-B1273</f>
        <v>0</v>
      </c>
      <c r="I1273" s="405">
        <f t="shared" si="102"/>
        <v>0</v>
      </c>
      <c r="J1273" s="85"/>
      <c r="K1273" s="85"/>
      <c r="L1273" s="85"/>
      <c r="M1273" s="2">
        <v>510</v>
      </c>
    </row>
    <row r="1274" spans="1:13" ht="12.75">
      <c r="A1274" s="80"/>
      <c r="B1274" s="363"/>
      <c r="C1274" s="80"/>
      <c r="D1274" s="36"/>
      <c r="E1274" s="80"/>
      <c r="F1274" s="105"/>
      <c r="G1274" s="105"/>
      <c r="H1274" s="6">
        <f>H1273-B1274</f>
        <v>0</v>
      </c>
      <c r="I1274" s="405">
        <f t="shared" si="102"/>
        <v>0</v>
      </c>
      <c r="J1274" s="85"/>
      <c r="K1274" s="85"/>
      <c r="L1274" s="85"/>
      <c r="M1274" s="2">
        <v>510</v>
      </c>
    </row>
    <row r="1275" spans="1:13" ht="12.75">
      <c r="A1275" s="80"/>
      <c r="B1275" s="363">
        <v>5000</v>
      </c>
      <c r="C1275" s="80" t="s">
        <v>30</v>
      </c>
      <c r="D1275" s="15" t="s">
        <v>629</v>
      </c>
      <c r="E1275" s="80" t="s">
        <v>246</v>
      </c>
      <c r="F1275" s="403" t="s">
        <v>655</v>
      </c>
      <c r="G1275" s="403" t="s">
        <v>369</v>
      </c>
      <c r="H1275" s="6">
        <f>H1274-B1275</f>
        <v>-5000</v>
      </c>
      <c r="I1275" s="405">
        <f t="shared" si="102"/>
        <v>9.803921568627452</v>
      </c>
      <c r="J1275" s="85"/>
      <c r="K1275" s="85" t="s">
        <v>329</v>
      </c>
      <c r="L1275" s="85"/>
      <c r="M1275" s="2">
        <v>510</v>
      </c>
    </row>
    <row r="1276" spans="1:13" ht="12.75">
      <c r="A1276" s="80"/>
      <c r="B1276" s="363">
        <v>5000</v>
      </c>
      <c r="C1276" s="80" t="s">
        <v>30</v>
      </c>
      <c r="D1276" s="15" t="s">
        <v>629</v>
      </c>
      <c r="E1276" s="80" t="s">
        <v>246</v>
      </c>
      <c r="F1276" s="403" t="s">
        <v>656</v>
      </c>
      <c r="G1276" s="403" t="s">
        <v>369</v>
      </c>
      <c r="H1276" s="6">
        <f>H1275-B1276</f>
        <v>-10000</v>
      </c>
      <c r="I1276" s="405">
        <f t="shared" si="102"/>
        <v>9.803921568627452</v>
      </c>
      <c r="J1276" s="85"/>
      <c r="K1276" s="85" t="s">
        <v>641</v>
      </c>
      <c r="L1276" s="85"/>
      <c r="M1276" s="2">
        <v>510</v>
      </c>
    </row>
    <row r="1277" spans="1:13" s="99" customFormat="1" ht="12.75">
      <c r="A1277" s="112"/>
      <c r="B1277" s="364">
        <f>SUM(B1275:B1276)</f>
        <v>10000</v>
      </c>
      <c r="C1277" s="112" t="s">
        <v>30</v>
      </c>
      <c r="D1277" s="112"/>
      <c r="E1277" s="112"/>
      <c r="F1277" s="113"/>
      <c r="G1277" s="113"/>
      <c r="H1277" s="97">
        <v>0</v>
      </c>
      <c r="I1277" s="406">
        <f t="shared" si="102"/>
        <v>19.607843137254903</v>
      </c>
      <c r="J1277" s="114"/>
      <c r="K1277" s="114"/>
      <c r="L1277" s="114"/>
      <c r="M1277" s="2">
        <v>510</v>
      </c>
    </row>
    <row r="1278" spans="1:13" ht="12.75">
      <c r="A1278" s="80"/>
      <c r="B1278" s="363"/>
      <c r="C1278" s="80"/>
      <c r="D1278" s="36"/>
      <c r="E1278" s="80"/>
      <c r="F1278" s="105"/>
      <c r="G1278" s="105"/>
      <c r="H1278" s="6">
        <f aca="true" t="shared" si="104" ref="H1278:H1283">H1277-B1278</f>
        <v>0</v>
      </c>
      <c r="I1278" s="405">
        <f t="shared" si="102"/>
        <v>0</v>
      </c>
      <c r="J1278" s="85"/>
      <c r="K1278" s="85"/>
      <c r="L1278" s="85"/>
      <c r="M1278" s="2">
        <v>510</v>
      </c>
    </row>
    <row r="1279" spans="1:13" ht="12.75">
      <c r="A1279" s="80"/>
      <c r="B1279" s="363"/>
      <c r="C1279" s="80"/>
      <c r="D1279" s="36"/>
      <c r="E1279" s="80"/>
      <c r="F1279" s="105"/>
      <c r="G1279" s="105"/>
      <c r="H1279" s="6">
        <f t="shared" si="104"/>
        <v>0</v>
      </c>
      <c r="I1279" s="405">
        <f t="shared" si="102"/>
        <v>0</v>
      </c>
      <c r="J1279" s="85"/>
      <c r="K1279" s="85"/>
      <c r="L1279" s="85"/>
      <c r="M1279" s="2">
        <v>510</v>
      </c>
    </row>
    <row r="1280" spans="1:13" ht="12.75">
      <c r="A1280" s="80"/>
      <c r="B1280" s="363">
        <v>2000</v>
      </c>
      <c r="C1280" s="80" t="s">
        <v>31</v>
      </c>
      <c r="D1280" s="15" t="s">
        <v>629</v>
      </c>
      <c r="E1280" s="80" t="s">
        <v>246</v>
      </c>
      <c r="F1280" s="403" t="s">
        <v>648</v>
      </c>
      <c r="G1280" s="403" t="s">
        <v>369</v>
      </c>
      <c r="H1280" s="6">
        <f t="shared" si="104"/>
        <v>-2000</v>
      </c>
      <c r="I1280" s="405">
        <f t="shared" si="102"/>
        <v>3.9215686274509802</v>
      </c>
      <c r="J1280" s="85"/>
      <c r="K1280" s="85" t="s">
        <v>329</v>
      </c>
      <c r="L1280" s="85"/>
      <c r="M1280" s="2">
        <v>510</v>
      </c>
    </row>
    <row r="1281" spans="1:13" ht="12.75">
      <c r="A1281" s="80"/>
      <c r="B1281" s="363">
        <v>2000</v>
      </c>
      <c r="C1281" s="80" t="s">
        <v>31</v>
      </c>
      <c r="D1281" s="15" t="s">
        <v>629</v>
      </c>
      <c r="E1281" s="80" t="s">
        <v>246</v>
      </c>
      <c r="F1281" s="403" t="s">
        <v>648</v>
      </c>
      <c r="G1281" s="403" t="s">
        <v>352</v>
      </c>
      <c r="H1281" s="6">
        <f t="shared" si="104"/>
        <v>-4000</v>
      </c>
      <c r="I1281" s="405">
        <f t="shared" si="102"/>
        <v>3.9215686274509802</v>
      </c>
      <c r="J1281" s="85"/>
      <c r="K1281" s="85" t="s">
        <v>329</v>
      </c>
      <c r="L1281" s="85"/>
      <c r="M1281" s="2">
        <v>510</v>
      </c>
    </row>
    <row r="1282" spans="1:13" ht="12.75">
      <c r="A1282" s="80"/>
      <c r="B1282" s="363">
        <v>2000</v>
      </c>
      <c r="C1282" s="80" t="s">
        <v>31</v>
      </c>
      <c r="D1282" s="15" t="s">
        <v>629</v>
      </c>
      <c r="E1282" s="80" t="s">
        <v>246</v>
      </c>
      <c r="F1282" s="403" t="s">
        <v>654</v>
      </c>
      <c r="G1282" s="403" t="s">
        <v>369</v>
      </c>
      <c r="H1282" s="6">
        <f t="shared" si="104"/>
        <v>-6000</v>
      </c>
      <c r="I1282" s="405">
        <f t="shared" si="102"/>
        <v>3.9215686274509802</v>
      </c>
      <c r="J1282" s="85"/>
      <c r="K1282" s="85" t="s">
        <v>641</v>
      </c>
      <c r="L1282" s="85"/>
      <c r="M1282" s="2">
        <v>510</v>
      </c>
    </row>
    <row r="1283" spans="1:13" ht="12.75">
      <c r="A1283" s="80"/>
      <c r="B1283" s="363">
        <v>2000</v>
      </c>
      <c r="C1283" s="80" t="s">
        <v>31</v>
      </c>
      <c r="D1283" s="15" t="s">
        <v>629</v>
      </c>
      <c r="E1283" s="80" t="s">
        <v>246</v>
      </c>
      <c r="F1283" s="403" t="s">
        <v>654</v>
      </c>
      <c r="G1283" s="403" t="s">
        <v>352</v>
      </c>
      <c r="H1283" s="6">
        <f t="shared" si="104"/>
        <v>-8000</v>
      </c>
      <c r="I1283" s="405">
        <f t="shared" si="102"/>
        <v>3.9215686274509802</v>
      </c>
      <c r="J1283" s="85"/>
      <c r="K1283" s="85" t="s">
        <v>641</v>
      </c>
      <c r="L1283" s="85"/>
      <c r="M1283" s="2">
        <v>510</v>
      </c>
    </row>
    <row r="1284" spans="1:13" s="99" customFormat="1" ht="12.75">
      <c r="A1284" s="112"/>
      <c r="B1284" s="364">
        <f>SUM(B1280:B1283)</f>
        <v>8000</v>
      </c>
      <c r="C1284" s="112" t="s">
        <v>31</v>
      </c>
      <c r="D1284" s="112"/>
      <c r="E1284" s="112"/>
      <c r="F1284" s="113"/>
      <c r="G1284" s="113"/>
      <c r="H1284" s="97">
        <v>0</v>
      </c>
      <c r="I1284" s="406">
        <f t="shared" si="102"/>
        <v>15.686274509803921</v>
      </c>
      <c r="J1284" s="114"/>
      <c r="K1284" s="114"/>
      <c r="L1284" s="114"/>
      <c r="M1284" s="2">
        <v>510</v>
      </c>
    </row>
    <row r="1285" spans="1:13" ht="12.75">
      <c r="A1285" s="15"/>
      <c r="B1285" s="363"/>
      <c r="H1285" s="6">
        <f aca="true" t="shared" si="105" ref="H1285:H1293">H1284-B1285</f>
        <v>0</v>
      </c>
      <c r="I1285" s="405">
        <f t="shared" si="102"/>
        <v>0</v>
      </c>
      <c r="M1285" s="2">
        <v>510</v>
      </c>
    </row>
    <row r="1286" spans="2:13" ht="12.75">
      <c r="B1286" s="363"/>
      <c r="H1286" s="6">
        <f t="shared" si="105"/>
        <v>0</v>
      </c>
      <c r="I1286" s="405">
        <f t="shared" si="102"/>
        <v>0</v>
      </c>
      <c r="M1286" s="2">
        <v>510</v>
      </c>
    </row>
    <row r="1287" spans="1:13" s="110" customFormat="1" ht="12.75">
      <c r="A1287" s="36"/>
      <c r="B1287" s="418">
        <v>40000</v>
      </c>
      <c r="C1287" s="36" t="s">
        <v>632</v>
      </c>
      <c r="D1287" s="36" t="s">
        <v>12</v>
      </c>
      <c r="E1287" s="36" t="s">
        <v>112</v>
      </c>
      <c r="F1287" s="34" t="s">
        <v>657</v>
      </c>
      <c r="G1287" s="34" t="s">
        <v>352</v>
      </c>
      <c r="H1287" s="6">
        <f t="shared" si="105"/>
        <v>-40000</v>
      </c>
      <c r="I1287" s="405">
        <f t="shared" si="102"/>
        <v>78.43137254901961</v>
      </c>
      <c r="K1287" s="110" t="s">
        <v>653</v>
      </c>
      <c r="M1287" s="2">
        <v>510</v>
      </c>
    </row>
    <row r="1288" spans="1:13" s="110" customFormat="1" ht="12.75">
      <c r="A1288" s="36"/>
      <c r="B1288" s="418">
        <v>20000</v>
      </c>
      <c r="C1288" s="36" t="s">
        <v>632</v>
      </c>
      <c r="D1288" s="36" t="s">
        <v>12</v>
      </c>
      <c r="E1288" s="36" t="s">
        <v>112</v>
      </c>
      <c r="F1288" s="34" t="s">
        <v>658</v>
      </c>
      <c r="G1288" s="34" t="s">
        <v>352</v>
      </c>
      <c r="H1288" s="6">
        <f t="shared" si="105"/>
        <v>-60000</v>
      </c>
      <c r="I1288" s="405">
        <f t="shared" si="102"/>
        <v>39.21568627450981</v>
      </c>
      <c r="K1288" s="110" t="s">
        <v>653</v>
      </c>
      <c r="M1288" s="2">
        <v>510</v>
      </c>
    </row>
    <row r="1289" spans="1:13" s="110" customFormat="1" ht="12.75">
      <c r="A1289" s="36"/>
      <c r="B1289" s="418">
        <v>20000</v>
      </c>
      <c r="C1289" s="36" t="s">
        <v>632</v>
      </c>
      <c r="D1289" s="36" t="s">
        <v>12</v>
      </c>
      <c r="E1289" s="36" t="s">
        <v>112</v>
      </c>
      <c r="F1289" s="34" t="s">
        <v>659</v>
      </c>
      <c r="G1289" s="34" t="s">
        <v>352</v>
      </c>
      <c r="H1289" s="6">
        <f t="shared" si="105"/>
        <v>-80000</v>
      </c>
      <c r="I1289" s="405">
        <f t="shared" si="102"/>
        <v>39.21568627450981</v>
      </c>
      <c r="K1289" s="110" t="s">
        <v>653</v>
      </c>
      <c r="M1289" s="2">
        <v>510</v>
      </c>
    </row>
    <row r="1290" spans="1:13" s="18" customFormat="1" ht="12.75">
      <c r="A1290" s="36"/>
      <c r="B1290" s="418">
        <v>40000</v>
      </c>
      <c r="C1290" s="36" t="s">
        <v>635</v>
      </c>
      <c r="D1290" s="36" t="s">
        <v>12</v>
      </c>
      <c r="E1290" s="36" t="s">
        <v>112</v>
      </c>
      <c r="F1290" s="419" t="s">
        <v>660</v>
      </c>
      <c r="G1290" s="34" t="s">
        <v>352</v>
      </c>
      <c r="H1290" s="6">
        <f t="shared" si="105"/>
        <v>-120000</v>
      </c>
      <c r="I1290" s="405">
        <f t="shared" si="102"/>
        <v>78.43137254901961</v>
      </c>
      <c r="J1290" s="110"/>
      <c r="K1290" s="110" t="s">
        <v>653</v>
      </c>
      <c r="L1290" s="110"/>
      <c r="M1290" s="2">
        <v>510</v>
      </c>
    </row>
    <row r="1291" spans="1:13" s="18" customFormat="1" ht="12.75">
      <c r="A1291" s="36"/>
      <c r="B1291" s="418">
        <v>40000</v>
      </c>
      <c r="C1291" s="36" t="s">
        <v>635</v>
      </c>
      <c r="D1291" s="36" t="s">
        <v>12</v>
      </c>
      <c r="E1291" s="36" t="s">
        <v>112</v>
      </c>
      <c r="F1291" s="419" t="s">
        <v>661</v>
      </c>
      <c r="G1291" s="34" t="s">
        <v>352</v>
      </c>
      <c r="H1291" s="6">
        <f t="shared" si="105"/>
        <v>-160000</v>
      </c>
      <c r="I1291" s="405">
        <f t="shared" si="102"/>
        <v>78.43137254901961</v>
      </c>
      <c r="J1291" s="110"/>
      <c r="K1291" s="110" t="s">
        <v>653</v>
      </c>
      <c r="L1291" s="110"/>
      <c r="M1291" s="2">
        <v>510</v>
      </c>
    </row>
    <row r="1292" spans="1:13" s="18" customFormat="1" ht="12.75">
      <c r="A1292" s="36"/>
      <c r="B1292" s="418">
        <v>40000</v>
      </c>
      <c r="C1292" s="36" t="s">
        <v>635</v>
      </c>
      <c r="D1292" s="36" t="s">
        <v>12</v>
      </c>
      <c r="E1292" s="36" t="s">
        <v>112</v>
      </c>
      <c r="F1292" s="419" t="s">
        <v>662</v>
      </c>
      <c r="G1292" s="34" t="s">
        <v>352</v>
      </c>
      <c r="H1292" s="6">
        <f t="shared" si="105"/>
        <v>-200000</v>
      </c>
      <c r="I1292" s="405">
        <f t="shared" si="102"/>
        <v>78.43137254901961</v>
      </c>
      <c r="J1292" s="110"/>
      <c r="K1292" s="110" t="s">
        <v>653</v>
      </c>
      <c r="L1292" s="110"/>
      <c r="M1292" s="2">
        <v>510</v>
      </c>
    </row>
    <row r="1293" spans="2:13" ht="12.75">
      <c r="B1293" s="363">
        <v>40000</v>
      </c>
      <c r="C1293" s="1" t="s">
        <v>641</v>
      </c>
      <c r="D1293" s="36" t="s">
        <v>12</v>
      </c>
      <c r="E1293" s="80" t="s">
        <v>112</v>
      </c>
      <c r="F1293" s="403" t="s">
        <v>663</v>
      </c>
      <c r="G1293" s="403" t="s">
        <v>531</v>
      </c>
      <c r="H1293" s="6">
        <f t="shared" si="105"/>
        <v>-240000</v>
      </c>
      <c r="I1293" s="405">
        <f t="shared" si="102"/>
        <v>78.43137254901961</v>
      </c>
      <c r="K1293" s="85" t="s">
        <v>641</v>
      </c>
      <c r="M1293" s="2">
        <v>510</v>
      </c>
    </row>
    <row r="1294" spans="1:13" s="99" customFormat="1" ht="12.75">
      <c r="A1294" s="14"/>
      <c r="B1294" s="364">
        <f>SUM(B1287:B1293)</f>
        <v>240000</v>
      </c>
      <c r="C1294" s="14"/>
      <c r="D1294" s="14"/>
      <c r="E1294" s="14"/>
      <c r="F1294" s="21"/>
      <c r="G1294" s="21"/>
      <c r="H1294" s="97">
        <v>0</v>
      </c>
      <c r="I1294" s="98">
        <f t="shared" si="102"/>
        <v>470.5882352941176</v>
      </c>
      <c r="M1294" s="2">
        <v>510</v>
      </c>
    </row>
    <row r="1295" spans="2:13" ht="12.75">
      <c r="B1295" s="363"/>
      <c r="H1295" s="6">
        <f>H1294-B1295</f>
        <v>0</v>
      </c>
      <c r="I1295" s="25">
        <f t="shared" si="102"/>
        <v>0</v>
      </c>
      <c r="M1295" s="2">
        <v>510</v>
      </c>
    </row>
    <row r="1296" spans="2:13" ht="12.75">
      <c r="B1296" s="363"/>
      <c r="H1296" s="6">
        <f>H1295-B1296</f>
        <v>0</v>
      </c>
      <c r="I1296" s="25">
        <f t="shared" si="102"/>
        <v>0</v>
      </c>
      <c r="M1296" s="2">
        <v>510</v>
      </c>
    </row>
    <row r="1297" spans="2:13" ht="12.75">
      <c r="B1297" s="363">
        <v>20000</v>
      </c>
      <c r="C1297" s="1" t="s">
        <v>364</v>
      </c>
      <c r="D1297" s="36" t="s">
        <v>12</v>
      </c>
      <c r="E1297" s="80" t="s">
        <v>473</v>
      </c>
      <c r="F1297" s="403" t="s">
        <v>664</v>
      </c>
      <c r="G1297" s="403" t="s">
        <v>531</v>
      </c>
      <c r="H1297" s="6">
        <f>H1296-B1297</f>
        <v>-20000</v>
      </c>
      <c r="I1297" s="25">
        <f t="shared" si="102"/>
        <v>39.21568627450981</v>
      </c>
      <c r="K1297" s="85" t="s">
        <v>641</v>
      </c>
      <c r="M1297" s="2">
        <v>510</v>
      </c>
    </row>
    <row r="1298" spans="1:13" s="99" customFormat="1" ht="12.75">
      <c r="A1298" s="14"/>
      <c r="B1298" s="364">
        <f>SUM(B1297)</f>
        <v>20000</v>
      </c>
      <c r="C1298" s="14"/>
      <c r="D1298" s="112"/>
      <c r="E1298" s="112" t="s">
        <v>473</v>
      </c>
      <c r="F1298" s="115"/>
      <c r="G1298" s="115"/>
      <c r="H1298" s="97">
        <v>0</v>
      </c>
      <c r="I1298" s="98">
        <f t="shared" si="102"/>
        <v>39.21568627450981</v>
      </c>
      <c r="K1298" s="114"/>
      <c r="M1298" s="2">
        <v>510</v>
      </c>
    </row>
    <row r="1299" spans="2:13" ht="12.75">
      <c r="B1299" s="363"/>
      <c r="D1299" s="36"/>
      <c r="E1299" s="80"/>
      <c r="F1299" s="403"/>
      <c r="G1299" s="403"/>
      <c r="H1299" s="6">
        <f>H1298-B1299</f>
        <v>0</v>
      </c>
      <c r="I1299" s="25">
        <f t="shared" si="102"/>
        <v>0</v>
      </c>
      <c r="K1299" s="85"/>
      <c r="M1299" s="2">
        <v>510</v>
      </c>
    </row>
    <row r="1300" spans="2:13" ht="12.75">
      <c r="B1300" s="363"/>
      <c r="D1300" s="36"/>
      <c r="E1300" s="80"/>
      <c r="F1300" s="403"/>
      <c r="G1300" s="403"/>
      <c r="H1300" s="6">
        <f>H1299-B1300</f>
        <v>0</v>
      </c>
      <c r="I1300" s="25">
        <f t="shared" si="102"/>
        <v>0</v>
      </c>
      <c r="K1300" s="85"/>
      <c r="M1300" s="2">
        <v>510</v>
      </c>
    </row>
    <row r="1301" spans="2:13" ht="12.75">
      <c r="B1301" s="363"/>
      <c r="H1301" s="6">
        <f>H1300-B1301</f>
        <v>0</v>
      </c>
      <c r="I1301" s="25">
        <f t="shared" si="102"/>
        <v>0</v>
      </c>
      <c r="M1301" s="2">
        <v>510</v>
      </c>
    </row>
    <row r="1302" spans="2:13" ht="12.75">
      <c r="B1302" s="363"/>
      <c r="H1302" s="6">
        <f>H1301-B1302</f>
        <v>0</v>
      </c>
      <c r="I1302" s="25">
        <f t="shared" si="102"/>
        <v>0</v>
      </c>
      <c r="M1302" s="2">
        <v>510</v>
      </c>
    </row>
    <row r="1303" spans="1:13" s="91" customFormat="1" ht="12.75">
      <c r="A1303" s="87"/>
      <c r="B1303" s="362">
        <f>+B1307+B1311+B1315+B1319+B1327+B1331</f>
        <v>80500</v>
      </c>
      <c r="C1303" s="87" t="s">
        <v>90</v>
      </c>
      <c r="D1303" s="87" t="s">
        <v>117</v>
      </c>
      <c r="E1303" s="87" t="s">
        <v>39</v>
      </c>
      <c r="F1303" s="89" t="s">
        <v>40</v>
      </c>
      <c r="G1303" s="89" t="s">
        <v>118</v>
      </c>
      <c r="H1303" s="88"/>
      <c r="I1303" s="108">
        <f t="shared" si="102"/>
        <v>157.84313725490196</v>
      </c>
      <c r="M1303" s="2">
        <v>510</v>
      </c>
    </row>
    <row r="1304" spans="2:13" ht="12.75">
      <c r="B1304" s="363"/>
      <c r="H1304" s="6">
        <f>H1303-B1304</f>
        <v>0</v>
      </c>
      <c r="I1304" s="25">
        <f t="shared" si="102"/>
        <v>0</v>
      </c>
      <c r="M1304" s="2">
        <v>510</v>
      </c>
    </row>
    <row r="1305" spans="2:13" ht="12.75">
      <c r="B1305" s="363">
        <v>5000</v>
      </c>
      <c r="C1305" s="1" t="s">
        <v>27</v>
      </c>
      <c r="D1305" s="1" t="s">
        <v>12</v>
      </c>
      <c r="E1305" s="1" t="s">
        <v>399</v>
      </c>
      <c r="F1305" s="403" t="s">
        <v>665</v>
      </c>
      <c r="G1305" s="30" t="s">
        <v>369</v>
      </c>
      <c r="H1305" s="6">
        <f>H1304-B1305</f>
        <v>-5000</v>
      </c>
      <c r="I1305" s="25">
        <f t="shared" si="102"/>
        <v>9.803921568627452</v>
      </c>
      <c r="K1305" t="s">
        <v>27</v>
      </c>
      <c r="L1305">
        <v>20</v>
      </c>
      <c r="M1305" s="2">
        <v>510</v>
      </c>
    </row>
    <row r="1306" spans="2:13" ht="12.75">
      <c r="B1306" s="363">
        <v>2000</v>
      </c>
      <c r="C1306" s="1" t="s">
        <v>27</v>
      </c>
      <c r="D1306" s="1" t="s">
        <v>12</v>
      </c>
      <c r="E1306" s="1" t="s">
        <v>399</v>
      </c>
      <c r="F1306" s="403" t="s">
        <v>666</v>
      </c>
      <c r="G1306" s="30" t="s">
        <v>352</v>
      </c>
      <c r="H1306" s="6">
        <f>H1305-B1306</f>
        <v>-7000</v>
      </c>
      <c r="I1306" s="25">
        <f t="shared" si="102"/>
        <v>3.9215686274509802</v>
      </c>
      <c r="K1306" t="s">
        <v>27</v>
      </c>
      <c r="L1306">
        <v>20</v>
      </c>
      <c r="M1306" s="2">
        <v>510</v>
      </c>
    </row>
    <row r="1307" spans="1:13" s="99" customFormat="1" ht="12.75">
      <c r="A1307" s="14"/>
      <c r="B1307" s="364">
        <f>SUM(B1305:B1306)</f>
        <v>7000</v>
      </c>
      <c r="C1307" s="14" t="s">
        <v>27</v>
      </c>
      <c r="D1307" s="14"/>
      <c r="E1307" s="14"/>
      <c r="F1307" s="21"/>
      <c r="G1307" s="21"/>
      <c r="H1307" s="97">
        <v>0</v>
      </c>
      <c r="I1307" s="98">
        <f t="shared" si="102"/>
        <v>13.72549019607843</v>
      </c>
      <c r="M1307" s="2">
        <v>510</v>
      </c>
    </row>
    <row r="1308" spans="2:13" ht="12.75">
      <c r="B1308" s="363"/>
      <c r="H1308" s="6">
        <f>H1307-B1308</f>
        <v>0</v>
      </c>
      <c r="I1308" s="25">
        <f t="shared" si="102"/>
        <v>0</v>
      </c>
      <c r="M1308" s="2">
        <v>510</v>
      </c>
    </row>
    <row r="1309" spans="2:13" ht="12.75">
      <c r="B1309" s="363"/>
      <c r="H1309" s="6">
        <f>H1308-B1309</f>
        <v>0</v>
      </c>
      <c r="I1309" s="25">
        <f t="shared" si="102"/>
        <v>0</v>
      </c>
      <c r="M1309" s="2">
        <v>510</v>
      </c>
    </row>
    <row r="1310" spans="2:13" ht="12.75">
      <c r="B1310" s="363">
        <v>15000</v>
      </c>
      <c r="C1310" s="1" t="s">
        <v>667</v>
      </c>
      <c r="D1310" s="1" t="s">
        <v>12</v>
      </c>
      <c r="E1310" s="1" t="s">
        <v>246</v>
      </c>
      <c r="F1310" s="403" t="s">
        <v>668</v>
      </c>
      <c r="G1310" s="30" t="s">
        <v>369</v>
      </c>
      <c r="H1310" s="6">
        <f>H1309-B1310</f>
        <v>-15000</v>
      </c>
      <c r="I1310" s="25">
        <f t="shared" si="102"/>
        <v>29.41176470588235</v>
      </c>
      <c r="K1310" t="s">
        <v>399</v>
      </c>
      <c r="M1310" s="2">
        <v>510</v>
      </c>
    </row>
    <row r="1311" spans="1:13" s="99" customFormat="1" ht="12.75">
      <c r="A1311" s="14"/>
      <c r="B1311" s="364">
        <f>SUM(B1310:B1310)</f>
        <v>15000</v>
      </c>
      <c r="C1311" s="14" t="s">
        <v>130</v>
      </c>
      <c r="D1311" s="14"/>
      <c r="E1311" s="14"/>
      <c r="F1311" s="115"/>
      <c r="G1311" s="21"/>
      <c r="H1311" s="97">
        <v>0</v>
      </c>
      <c r="I1311" s="98">
        <f t="shared" si="102"/>
        <v>29.41176470588235</v>
      </c>
      <c r="M1311" s="2">
        <v>510</v>
      </c>
    </row>
    <row r="1312" spans="2:13" ht="12.75">
      <c r="B1312" s="363"/>
      <c r="D1312" s="15"/>
      <c r="F1312" s="403"/>
      <c r="H1312" s="6">
        <f>H1311-B1312</f>
        <v>0</v>
      </c>
      <c r="I1312" s="25">
        <f t="shared" si="102"/>
        <v>0</v>
      </c>
      <c r="M1312" s="2">
        <v>510</v>
      </c>
    </row>
    <row r="1313" spans="1:13" s="42" customFormat="1" ht="12.75">
      <c r="A1313" s="41"/>
      <c r="B1313" s="420"/>
      <c r="C1313" s="44"/>
      <c r="D1313" s="37"/>
      <c r="E1313" s="41"/>
      <c r="F1313" s="38"/>
      <c r="G1313" s="38"/>
      <c r="H1313" s="6">
        <f>H1312-B1313</f>
        <v>0</v>
      </c>
      <c r="I1313" s="25">
        <f t="shared" si="102"/>
        <v>0</v>
      </c>
      <c r="M1313" s="2">
        <v>510</v>
      </c>
    </row>
    <row r="1314" spans="2:13" ht="12.75">
      <c r="B1314" s="363">
        <v>1500</v>
      </c>
      <c r="C1314" s="1" t="s">
        <v>28</v>
      </c>
      <c r="D1314" s="1" t="s">
        <v>12</v>
      </c>
      <c r="E1314" s="1" t="s">
        <v>29</v>
      </c>
      <c r="F1314" s="403" t="s">
        <v>669</v>
      </c>
      <c r="G1314" s="30" t="s">
        <v>369</v>
      </c>
      <c r="H1314" s="6">
        <f>H1313-B1314</f>
        <v>-1500</v>
      </c>
      <c r="I1314" s="25">
        <f t="shared" si="102"/>
        <v>2.9411764705882355</v>
      </c>
      <c r="K1314" t="s">
        <v>399</v>
      </c>
      <c r="M1314" s="2">
        <v>510</v>
      </c>
    </row>
    <row r="1315" spans="1:13" s="99" customFormat="1" ht="12.75">
      <c r="A1315" s="14"/>
      <c r="B1315" s="364">
        <f>SUM(B1314:B1314)</f>
        <v>1500</v>
      </c>
      <c r="C1315" s="14"/>
      <c r="D1315" s="14"/>
      <c r="E1315" s="14" t="s">
        <v>29</v>
      </c>
      <c r="F1315" s="115"/>
      <c r="G1315" s="21"/>
      <c r="H1315" s="97">
        <v>0</v>
      </c>
      <c r="I1315" s="98">
        <f t="shared" si="102"/>
        <v>2.9411764705882355</v>
      </c>
      <c r="M1315" s="2">
        <v>510</v>
      </c>
    </row>
    <row r="1316" spans="2:13" ht="12.75">
      <c r="B1316" s="363"/>
      <c r="F1316" s="403"/>
      <c r="H1316" s="6">
        <f>H1315-B1316</f>
        <v>0</v>
      </c>
      <c r="I1316" s="25">
        <f t="shared" si="102"/>
        <v>0</v>
      </c>
      <c r="M1316" s="2">
        <v>510</v>
      </c>
    </row>
    <row r="1317" spans="2:13" ht="12.75">
      <c r="B1317" s="363"/>
      <c r="H1317" s="6">
        <f>H1316-B1317</f>
        <v>0</v>
      </c>
      <c r="I1317" s="25">
        <f t="shared" si="102"/>
        <v>0</v>
      </c>
      <c r="M1317" s="2">
        <v>510</v>
      </c>
    </row>
    <row r="1318" spans="2:13" ht="12.75">
      <c r="B1318" s="363">
        <v>2000</v>
      </c>
      <c r="C1318" s="1" t="s">
        <v>31</v>
      </c>
      <c r="D1318" s="1" t="s">
        <v>12</v>
      </c>
      <c r="E1318" s="1" t="s">
        <v>246</v>
      </c>
      <c r="F1318" s="403" t="s">
        <v>669</v>
      </c>
      <c r="G1318" s="30" t="s">
        <v>369</v>
      </c>
      <c r="H1318" s="6">
        <f>H1317-B1318</f>
        <v>-2000</v>
      </c>
      <c r="I1318" s="25">
        <f t="shared" si="102"/>
        <v>3.9215686274509802</v>
      </c>
      <c r="K1318" t="s">
        <v>399</v>
      </c>
      <c r="M1318" s="2">
        <v>510</v>
      </c>
    </row>
    <row r="1319" spans="1:13" s="99" customFormat="1" ht="12.75">
      <c r="A1319" s="14"/>
      <c r="B1319" s="364">
        <f>SUM(B1318:B1318)</f>
        <v>2000</v>
      </c>
      <c r="C1319" s="14" t="s">
        <v>31</v>
      </c>
      <c r="D1319" s="14"/>
      <c r="E1319" s="14"/>
      <c r="F1319" s="21"/>
      <c r="G1319" s="21"/>
      <c r="H1319" s="97">
        <v>0</v>
      </c>
      <c r="I1319" s="98">
        <f t="shared" si="102"/>
        <v>3.9215686274509802</v>
      </c>
      <c r="M1319" s="2">
        <v>510</v>
      </c>
    </row>
    <row r="1320" spans="2:13" ht="12.75">
      <c r="B1320" s="363"/>
      <c r="H1320" s="6">
        <f aca="true" t="shared" si="106" ref="H1320:H1326">H1319-B1320</f>
        <v>0</v>
      </c>
      <c r="I1320" s="25">
        <f t="shared" si="102"/>
        <v>0</v>
      </c>
      <c r="M1320" s="2">
        <v>510</v>
      </c>
    </row>
    <row r="1321" spans="2:13" ht="12.75">
      <c r="B1321" s="363"/>
      <c r="H1321" s="6">
        <f t="shared" si="106"/>
        <v>0</v>
      </c>
      <c r="I1321" s="25">
        <f t="shared" si="102"/>
        <v>0</v>
      </c>
      <c r="M1321" s="2">
        <v>510</v>
      </c>
    </row>
    <row r="1322" spans="2:13" ht="12.75">
      <c r="B1322" s="363">
        <v>10000</v>
      </c>
      <c r="C1322" s="15" t="s">
        <v>635</v>
      </c>
      <c r="D1322" s="1" t="s">
        <v>12</v>
      </c>
      <c r="E1322" s="1" t="s">
        <v>112</v>
      </c>
      <c r="F1322" s="403" t="s">
        <v>670</v>
      </c>
      <c r="G1322" s="30" t="s">
        <v>369</v>
      </c>
      <c r="H1322" s="6">
        <f t="shared" si="106"/>
        <v>-10000</v>
      </c>
      <c r="I1322" s="25">
        <f t="shared" si="102"/>
        <v>19.607843137254903</v>
      </c>
      <c r="K1322" t="s">
        <v>399</v>
      </c>
      <c r="M1322" s="2">
        <v>510</v>
      </c>
    </row>
    <row r="1323" spans="2:13" ht="12.75">
      <c r="B1323" s="363">
        <v>10000</v>
      </c>
      <c r="C1323" s="15" t="s">
        <v>635</v>
      </c>
      <c r="D1323" s="1" t="s">
        <v>12</v>
      </c>
      <c r="E1323" s="1" t="s">
        <v>112</v>
      </c>
      <c r="F1323" s="403" t="s">
        <v>671</v>
      </c>
      <c r="G1323" s="30" t="s">
        <v>369</v>
      </c>
      <c r="H1323" s="6">
        <f t="shared" si="106"/>
        <v>-20000</v>
      </c>
      <c r="I1323" s="25">
        <f t="shared" si="102"/>
        <v>19.607843137254903</v>
      </c>
      <c r="K1323" t="s">
        <v>399</v>
      </c>
      <c r="M1323" s="2">
        <v>510</v>
      </c>
    </row>
    <row r="1324" spans="2:13" ht="12.75">
      <c r="B1324" s="363">
        <v>10000</v>
      </c>
      <c r="C1324" s="15" t="s">
        <v>635</v>
      </c>
      <c r="D1324" s="1" t="s">
        <v>12</v>
      </c>
      <c r="E1324" s="1" t="s">
        <v>112</v>
      </c>
      <c r="F1324" s="403" t="s">
        <v>672</v>
      </c>
      <c r="G1324" s="30" t="s">
        <v>369</v>
      </c>
      <c r="H1324" s="6">
        <f t="shared" si="106"/>
        <v>-30000</v>
      </c>
      <c r="I1324" s="25">
        <f t="shared" si="102"/>
        <v>19.607843137254903</v>
      </c>
      <c r="K1324" t="s">
        <v>399</v>
      </c>
      <c r="M1324" s="2">
        <v>510</v>
      </c>
    </row>
    <row r="1325" spans="2:13" ht="12.75">
      <c r="B1325" s="363">
        <v>10000</v>
      </c>
      <c r="C1325" s="15" t="s">
        <v>635</v>
      </c>
      <c r="D1325" s="1" t="s">
        <v>12</v>
      </c>
      <c r="E1325" s="1" t="s">
        <v>112</v>
      </c>
      <c r="F1325" s="403" t="s">
        <v>673</v>
      </c>
      <c r="G1325" s="30" t="s">
        <v>369</v>
      </c>
      <c r="H1325" s="6">
        <f t="shared" si="106"/>
        <v>-40000</v>
      </c>
      <c r="I1325" s="25">
        <f t="shared" si="102"/>
        <v>19.607843137254903</v>
      </c>
      <c r="K1325" t="s">
        <v>399</v>
      </c>
      <c r="M1325" s="2">
        <v>510</v>
      </c>
    </row>
    <row r="1326" spans="2:13" ht="12.75">
      <c r="B1326" s="363">
        <v>10000</v>
      </c>
      <c r="C1326" s="15" t="s">
        <v>364</v>
      </c>
      <c r="D1326" s="1" t="s">
        <v>12</v>
      </c>
      <c r="E1326" s="1" t="s">
        <v>112</v>
      </c>
      <c r="F1326" s="403" t="s">
        <v>674</v>
      </c>
      <c r="G1326" s="30" t="s">
        <v>369</v>
      </c>
      <c r="H1326" s="6">
        <f t="shared" si="106"/>
        <v>-50000</v>
      </c>
      <c r="I1326" s="25">
        <f t="shared" si="102"/>
        <v>19.607843137254903</v>
      </c>
      <c r="K1326" t="s">
        <v>399</v>
      </c>
      <c r="M1326" s="2">
        <v>510</v>
      </c>
    </row>
    <row r="1327" spans="1:13" s="99" customFormat="1" ht="12.75">
      <c r="A1327" s="14"/>
      <c r="B1327" s="364">
        <f>SUM(B1322:B1326)</f>
        <v>50000</v>
      </c>
      <c r="C1327" s="14"/>
      <c r="D1327" s="14"/>
      <c r="E1327" s="14" t="s">
        <v>112</v>
      </c>
      <c r="F1327" s="21"/>
      <c r="G1327" s="21"/>
      <c r="H1327" s="97">
        <v>0</v>
      </c>
      <c r="I1327" s="98">
        <f t="shared" si="102"/>
        <v>98.03921568627452</v>
      </c>
      <c r="M1327" s="2">
        <v>510</v>
      </c>
    </row>
    <row r="1328" spans="2:13" ht="12.75">
      <c r="B1328" s="363"/>
      <c r="D1328" s="15"/>
      <c r="H1328" s="6">
        <f>H1327-B1328</f>
        <v>0</v>
      </c>
      <c r="I1328" s="25">
        <f t="shared" si="102"/>
        <v>0</v>
      </c>
      <c r="M1328" s="2">
        <v>510</v>
      </c>
    </row>
    <row r="1329" spans="2:13" ht="12.75">
      <c r="B1329" s="363"/>
      <c r="D1329" s="15"/>
      <c r="H1329" s="6">
        <f>H1328-B1329</f>
        <v>0</v>
      </c>
      <c r="I1329" s="25">
        <f aca="true" t="shared" si="107" ref="I1329:I1392">+B1329/M1329</f>
        <v>0</v>
      </c>
      <c r="M1329" s="2">
        <v>510</v>
      </c>
    </row>
    <row r="1330" spans="2:13" ht="12.75">
      <c r="B1330" s="363">
        <v>5000</v>
      </c>
      <c r="C1330" s="1" t="s">
        <v>628</v>
      </c>
      <c r="D1330" s="1" t="s">
        <v>12</v>
      </c>
      <c r="E1330" s="1" t="s">
        <v>630</v>
      </c>
      <c r="F1330" s="403" t="s">
        <v>675</v>
      </c>
      <c r="G1330" s="30" t="s">
        <v>369</v>
      </c>
      <c r="H1330" s="6">
        <f>H1329-B1330</f>
        <v>-5000</v>
      </c>
      <c r="I1330" s="25">
        <f t="shared" si="107"/>
        <v>9.803921568627452</v>
      </c>
      <c r="K1330" t="s">
        <v>399</v>
      </c>
      <c r="M1330" s="2">
        <v>510</v>
      </c>
    </row>
    <row r="1331" spans="1:256" s="99" customFormat="1" ht="12.75">
      <c r="A1331" s="14"/>
      <c r="B1331" s="364">
        <f>SUM(B1330)</f>
        <v>5000</v>
      </c>
      <c r="C1331" s="14" t="s">
        <v>628</v>
      </c>
      <c r="D1331" s="14"/>
      <c r="E1331" s="14"/>
      <c r="F1331" s="21"/>
      <c r="G1331" s="21"/>
      <c r="H1331" s="97">
        <v>0</v>
      </c>
      <c r="I1331" s="98">
        <f t="shared" si="107"/>
        <v>9.803921568627452</v>
      </c>
      <c r="M1331" s="2">
        <v>510</v>
      </c>
      <c r="IV1331" s="99">
        <f>SUM(M1331:IU1331)</f>
        <v>510</v>
      </c>
    </row>
    <row r="1332" spans="2:13" ht="12.75">
      <c r="B1332" s="363"/>
      <c r="D1332" s="15"/>
      <c r="H1332" s="6">
        <f>H1331-B1332</f>
        <v>0</v>
      </c>
      <c r="I1332" s="25">
        <f t="shared" si="107"/>
        <v>0</v>
      </c>
      <c r="M1332" s="2">
        <v>510</v>
      </c>
    </row>
    <row r="1333" spans="2:13" ht="12.75">
      <c r="B1333" s="363"/>
      <c r="H1333" s="6">
        <f>H1332-B1333</f>
        <v>0</v>
      </c>
      <c r="I1333" s="25">
        <f t="shared" si="107"/>
        <v>0</v>
      </c>
      <c r="M1333" s="2">
        <v>510</v>
      </c>
    </row>
    <row r="1334" spans="2:13" ht="12.75">
      <c r="B1334" s="363"/>
      <c r="H1334" s="6">
        <f>H1333-B1334</f>
        <v>0</v>
      </c>
      <c r="I1334" s="25">
        <f t="shared" si="107"/>
        <v>0</v>
      </c>
      <c r="M1334" s="2">
        <v>510</v>
      </c>
    </row>
    <row r="1335" spans="1:13" s="85" customFormat="1" ht="12.75">
      <c r="A1335" s="36"/>
      <c r="B1335" s="418">
        <v>0</v>
      </c>
      <c r="C1335" s="36" t="s">
        <v>399</v>
      </c>
      <c r="D1335" s="36" t="s">
        <v>12</v>
      </c>
      <c r="E1335" s="36"/>
      <c r="F1335" s="56" t="s">
        <v>112</v>
      </c>
      <c r="G1335" s="84" t="s">
        <v>287</v>
      </c>
      <c r="H1335" s="6">
        <f>H1334-B1335</f>
        <v>0</v>
      </c>
      <c r="I1335" s="25">
        <f t="shared" si="107"/>
        <v>0</v>
      </c>
      <c r="J1335" s="110"/>
      <c r="K1335" s="110"/>
      <c r="L1335" s="110"/>
      <c r="M1335" s="2">
        <v>510</v>
      </c>
    </row>
    <row r="1336" spans="1:13" s="85" customFormat="1" ht="12.75">
      <c r="A1336" s="36"/>
      <c r="B1336" s="418">
        <v>170000</v>
      </c>
      <c r="C1336" s="36" t="s">
        <v>329</v>
      </c>
      <c r="D1336" s="36" t="s">
        <v>12</v>
      </c>
      <c r="E1336" s="36"/>
      <c r="F1336" s="56" t="s">
        <v>112</v>
      </c>
      <c r="G1336" s="84" t="s">
        <v>287</v>
      </c>
      <c r="H1336" s="6">
        <f>H1335-B1336</f>
        <v>-170000</v>
      </c>
      <c r="I1336" s="25">
        <f t="shared" si="107"/>
        <v>333.3333333333333</v>
      </c>
      <c r="J1336" s="110"/>
      <c r="K1336" s="110"/>
      <c r="L1336" s="110"/>
      <c r="M1336" s="2">
        <v>510</v>
      </c>
    </row>
    <row r="1337" spans="1:13" s="114" customFormat="1" ht="12.75">
      <c r="A1337" s="112"/>
      <c r="B1337" s="364">
        <f>SUM(B1335:B1336)</f>
        <v>170000</v>
      </c>
      <c r="C1337" s="112" t="s">
        <v>113</v>
      </c>
      <c r="D1337" s="112"/>
      <c r="E1337" s="112"/>
      <c r="F1337" s="123"/>
      <c r="G1337" s="124"/>
      <c r="H1337" s="90">
        <v>0</v>
      </c>
      <c r="I1337" s="134">
        <f t="shared" si="107"/>
        <v>333.3333333333333</v>
      </c>
      <c r="M1337" s="2">
        <v>510</v>
      </c>
    </row>
    <row r="1338" spans="1:13" s="110" customFormat="1" ht="12.75">
      <c r="A1338" s="36"/>
      <c r="B1338" s="35"/>
      <c r="C1338" s="36"/>
      <c r="D1338" s="36"/>
      <c r="E1338" s="36"/>
      <c r="F1338" s="56"/>
      <c r="G1338" s="84"/>
      <c r="H1338" s="6">
        <f>H1337-B1338</f>
        <v>0</v>
      </c>
      <c r="I1338" s="25">
        <f t="shared" si="107"/>
        <v>0</v>
      </c>
      <c r="M1338" s="2">
        <v>510</v>
      </c>
    </row>
    <row r="1339" spans="1:13" s="110" customFormat="1" ht="12.75">
      <c r="A1339" s="36"/>
      <c r="B1339" s="35"/>
      <c r="C1339" s="36"/>
      <c r="D1339" s="36"/>
      <c r="E1339" s="36"/>
      <c r="F1339" s="56"/>
      <c r="G1339" s="84"/>
      <c r="H1339" s="6">
        <f>H1338-B1339</f>
        <v>0</v>
      </c>
      <c r="I1339" s="25">
        <f t="shared" si="107"/>
        <v>0</v>
      </c>
      <c r="M1339" s="2">
        <v>510</v>
      </c>
    </row>
    <row r="1340" spans="1:13" s="110" customFormat="1" ht="12.75">
      <c r="A1340" s="36"/>
      <c r="B1340" s="35"/>
      <c r="C1340" s="36"/>
      <c r="D1340" s="36"/>
      <c r="E1340" s="36"/>
      <c r="F1340" s="56"/>
      <c r="G1340" s="84"/>
      <c r="H1340" s="6">
        <f>H1339-B1340</f>
        <v>0</v>
      </c>
      <c r="I1340" s="25">
        <f t="shared" si="107"/>
        <v>0</v>
      </c>
      <c r="M1340" s="2">
        <v>510</v>
      </c>
    </row>
    <row r="1341" spans="4:13" ht="12.75">
      <c r="D1341" s="15"/>
      <c r="H1341" s="6">
        <f>H1340-B1341</f>
        <v>0</v>
      </c>
      <c r="I1341" s="25">
        <f t="shared" si="107"/>
        <v>0</v>
      </c>
      <c r="M1341" s="2">
        <v>510</v>
      </c>
    </row>
    <row r="1342" spans="1:13" s="85" customFormat="1" ht="13.5" thickBot="1">
      <c r="A1342" s="76"/>
      <c r="B1342" s="73">
        <f>+B1448+B1498+B1603+B1633+B1695+B1705+B1708+B1799</f>
        <v>2573860</v>
      </c>
      <c r="C1342" s="76"/>
      <c r="D1342" s="75" t="s">
        <v>13</v>
      </c>
      <c r="E1342" s="128"/>
      <c r="F1342" s="128"/>
      <c r="G1342" s="77"/>
      <c r="H1342" s="129"/>
      <c r="I1342" s="130">
        <f t="shared" si="107"/>
        <v>5046.78431372549</v>
      </c>
      <c r="J1342" s="126"/>
      <c r="K1342" s="126"/>
      <c r="L1342" s="126"/>
      <c r="M1342" s="2">
        <v>510</v>
      </c>
    </row>
    <row r="1343" spans="2:13" ht="12.75">
      <c r="B1343" s="35"/>
      <c r="C1343" s="36"/>
      <c r="D1343" s="15"/>
      <c r="E1343" s="36"/>
      <c r="G1343" s="34"/>
      <c r="H1343" s="6">
        <f aca="true" t="shared" si="108" ref="H1343:H1374">H1342-B1343</f>
        <v>0</v>
      </c>
      <c r="I1343" s="25">
        <f t="shared" si="107"/>
        <v>0</v>
      </c>
      <c r="M1343" s="2">
        <v>510</v>
      </c>
    </row>
    <row r="1344" spans="2:13" ht="12.75">
      <c r="B1344" s="131"/>
      <c r="C1344" s="36"/>
      <c r="D1344" s="15"/>
      <c r="E1344" s="37"/>
      <c r="G1344" s="38"/>
      <c r="H1344" s="6">
        <f t="shared" si="108"/>
        <v>0</v>
      </c>
      <c r="I1344" s="25">
        <f t="shared" si="107"/>
        <v>0</v>
      </c>
      <c r="M1344" s="2">
        <v>510</v>
      </c>
    </row>
    <row r="1345" spans="2:13" ht="12.75">
      <c r="B1345" s="333">
        <v>5000</v>
      </c>
      <c r="C1345" s="1" t="s">
        <v>27</v>
      </c>
      <c r="D1345" s="15" t="s">
        <v>13</v>
      </c>
      <c r="E1345" s="1" t="s">
        <v>676</v>
      </c>
      <c r="F1345" s="30" t="s">
        <v>677</v>
      </c>
      <c r="G1345" s="34" t="s">
        <v>240</v>
      </c>
      <c r="H1345" s="6">
        <f t="shared" si="108"/>
        <v>-5000</v>
      </c>
      <c r="I1345" s="25">
        <f t="shared" si="107"/>
        <v>9.803921568627452</v>
      </c>
      <c r="K1345" t="s">
        <v>27</v>
      </c>
      <c r="M1345" s="2">
        <v>510</v>
      </c>
    </row>
    <row r="1346" spans="1:13" s="18" customFormat="1" ht="12.75">
      <c r="A1346" s="1"/>
      <c r="B1346" s="333">
        <v>5000</v>
      </c>
      <c r="C1346" s="1" t="s">
        <v>27</v>
      </c>
      <c r="D1346" s="15" t="s">
        <v>13</v>
      </c>
      <c r="E1346" s="1" t="s">
        <v>676</v>
      </c>
      <c r="F1346" s="30" t="s">
        <v>678</v>
      </c>
      <c r="G1346" s="30" t="s">
        <v>242</v>
      </c>
      <c r="H1346" s="6">
        <f t="shared" si="108"/>
        <v>-10000</v>
      </c>
      <c r="I1346" s="25">
        <f t="shared" si="107"/>
        <v>9.803921568627452</v>
      </c>
      <c r="J1346"/>
      <c r="K1346" t="s">
        <v>27</v>
      </c>
      <c r="L1346"/>
      <c r="M1346" s="2">
        <v>510</v>
      </c>
    </row>
    <row r="1347" spans="2:13" ht="12.75">
      <c r="B1347" s="333">
        <v>3000</v>
      </c>
      <c r="C1347" s="1" t="s">
        <v>27</v>
      </c>
      <c r="D1347" s="15" t="s">
        <v>13</v>
      </c>
      <c r="E1347" s="1" t="s">
        <v>676</v>
      </c>
      <c r="F1347" s="30" t="s">
        <v>679</v>
      </c>
      <c r="G1347" s="30" t="s">
        <v>244</v>
      </c>
      <c r="H1347" s="6">
        <f t="shared" si="108"/>
        <v>-13000</v>
      </c>
      <c r="I1347" s="25">
        <f t="shared" si="107"/>
        <v>5.882352941176471</v>
      </c>
      <c r="K1347" t="s">
        <v>27</v>
      </c>
      <c r="M1347" s="2">
        <v>510</v>
      </c>
    </row>
    <row r="1348" spans="1:13" ht="12.75">
      <c r="A1348" s="41"/>
      <c r="B1348" s="333">
        <v>5000</v>
      </c>
      <c r="C1348" s="1" t="s">
        <v>27</v>
      </c>
      <c r="D1348" s="37" t="s">
        <v>13</v>
      </c>
      <c r="E1348" s="37" t="s">
        <v>676</v>
      </c>
      <c r="F1348" s="30" t="s">
        <v>680</v>
      </c>
      <c r="G1348" s="30" t="s">
        <v>279</v>
      </c>
      <c r="H1348" s="6">
        <f t="shared" si="108"/>
        <v>-18000</v>
      </c>
      <c r="I1348" s="25">
        <f t="shared" si="107"/>
        <v>9.803921568627452</v>
      </c>
      <c r="J1348" s="42"/>
      <c r="K1348" t="s">
        <v>27</v>
      </c>
      <c r="L1348" s="42"/>
      <c r="M1348" s="2">
        <v>510</v>
      </c>
    </row>
    <row r="1349" spans="2:13" ht="12.75">
      <c r="B1349" s="333">
        <v>5000</v>
      </c>
      <c r="C1349" s="1" t="s">
        <v>27</v>
      </c>
      <c r="D1349" s="15" t="s">
        <v>13</v>
      </c>
      <c r="E1349" s="1" t="s">
        <v>676</v>
      </c>
      <c r="F1349" s="30" t="s">
        <v>681</v>
      </c>
      <c r="G1349" s="30" t="s">
        <v>281</v>
      </c>
      <c r="H1349" s="6">
        <f t="shared" si="108"/>
        <v>-23000</v>
      </c>
      <c r="I1349" s="25">
        <f t="shared" si="107"/>
        <v>9.803921568627452</v>
      </c>
      <c r="K1349" t="s">
        <v>27</v>
      </c>
      <c r="M1349" s="2">
        <v>510</v>
      </c>
    </row>
    <row r="1350" spans="2:14" ht="12.75">
      <c r="B1350" s="333">
        <v>5000</v>
      </c>
      <c r="C1350" s="1" t="s">
        <v>27</v>
      </c>
      <c r="D1350" s="1" t="s">
        <v>13</v>
      </c>
      <c r="E1350" s="1" t="s">
        <v>676</v>
      </c>
      <c r="F1350" s="30" t="s">
        <v>682</v>
      </c>
      <c r="G1350" s="30" t="s">
        <v>285</v>
      </c>
      <c r="H1350" s="6">
        <f t="shared" si="108"/>
        <v>-28000</v>
      </c>
      <c r="I1350" s="25">
        <f t="shared" si="107"/>
        <v>9.803921568627452</v>
      </c>
      <c r="K1350" t="s">
        <v>27</v>
      </c>
      <c r="M1350" s="2">
        <v>510</v>
      </c>
      <c r="N1350" s="402"/>
    </row>
    <row r="1351" spans="2:13" ht="12.75">
      <c r="B1351" s="333">
        <v>5000</v>
      </c>
      <c r="C1351" s="1" t="s">
        <v>27</v>
      </c>
      <c r="D1351" s="1" t="s">
        <v>13</v>
      </c>
      <c r="E1351" s="1" t="s">
        <v>676</v>
      </c>
      <c r="F1351" s="30" t="s">
        <v>683</v>
      </c>
      <c r="G1351" s="30" t="s">
        <v>287</v>
      </c>
      <c r="H1351" s="6">
        <f t="shared" si="108"/>
        <v>-33000</v>
      </c>
      <c r="I1351" s="25">
        <f t="shared" si="107"/>
        <v>9.803921568627452</v>
      </c>
      <c r="K1351" t="s">
        <v>27</v>
      </c>
      <c r="M1351" s="2">
        <v>510</v>
      </c>
    </row>
    <row r="1352" spans="2:13" ht="12.75">
      <c r="B1352" s="333">
        <v>5000</v>
      </c>
      <c r="C1352" s="1" t="s">
        <v>27</v>
      </c>
      <c r="D1352" s="1" t="s">
        <v>13</v>
      </c>
      <c r="E1352" s="1" t="s">
        <v>676</v>
      </c>
      <c r="F1352" s="30" t="s">
        <v>684</v>
      </c>
      <c r="G1352" s="30" t="s">
        <v>289</v>
      </c>
      <c r="H1352" s="6">
        <f t="shared" si="108"/>
        <v>-38000</v>
      </c>
      <c r="I1352" s="25">
        <f t="shared" si="107"/>
        <v>9.803921568627452</v>
      </c>
      <c r="K1352" t="s">
        <v>27</v>
      </c>
      <c r="M1352" s="2">
        <v>510</v>
      </c>
    </row>
    <row r="1353" spans="2:13" ht="12.75">
      <c r="B1353" s="333">
        <v>5000</v>
      </c>
      <c r="C1353" s="1" t="s">
        <v>27</v>
      </c>
      <c r="D1353" s="1" t="s">
        <v>13</v>
      </c>
      <c r="E1353" s="1" t="s">
        <v>676</v>
      </c>
      <c r="F1353" s="30" t="s">
        <v>685</v>
      </c>
      <c r="G1353" s="30" t="s">
        <v>304</v>
      </c>
      <c r="H1353" s="6">
        <f t="shared" si="108"/>
        <v>-43000</v>
      </c>
      <c r="I1353" s="25">
        <f t="shared" si="107"/>
        <v>9.803921568627452</v>
      </c>
      <c r="K1353" t="s">
        <v>27</v>
      </c>
      <c r="M1353" s="2">
        <v>510</v>
      </c>
    </row>
    <row r="1354" spans="2:13" ht="12.75">
      <c r="B1354" s="333">
        <v>5000</v>
      </c>
      <c r="C1354" s="1" t="s">
        <v>27</v>
      </c>
      <c r="D1354" s="1" t="s">
        <v>13</v>
      </c>
      <c r="E1354" s="1" t="s">
        <v>676</v>
      </c>
      <c r="F1354" s="30" t="s">
        <v>686</v>
      </c>
      <c r="G1354" s="30" t="s">
        <v>306</v>
      </c>
      <c r="H1354" s="6">
        <f t="shared" si="108"/>
        <v>-48000</v>
      </c>
      <c r="I1354" s="25">
        <f t="shared" si="107"/>
        <v>9.803921568627452</v>
      </c>
      <c r="K1354" t="s">
        <v>27</v>
      </c>
      <c r="M1354" s="2">
        <v>510</v>
      </c>
    </row>
    <row r="1355" spans="2:13" ht="12.75">
      <c r="B1355" s="333">
        <v>5000</v>
      </c>
      <c r="C1355" s="1" t="s">
        <v>27</v>
      </c>
      <c r="D1355" s="1" t="s">
        <v>13</v>
      </c>
      <c r="E1355" s="1" t="s">
        <v>676</v>
      </c>
      <c r="F1355" s="30" t="s">
        <v>687</v>
      </c>
      <c r="G1355" s="30" t="s">
        <v>372</v>
      </c>
      <c r="H1355" s="6">
        <f t="shared" si="108"/>
        <v>-53000</v>
      </c>
      <c r="I1355" s="25">
        <f t="shared" si="107"/>
        <v>9.803921568627452</v>
      </c>
      <c r="K1355" t="s">
        <v>27</v>
      </c>
      <c r="M1355" s="2">
        <v>510</v>
      </c>
    </row>
    <row r="1356" spans="2:13" ht="12.75">
      <c r="B1356" s="333">
        <v>5000</v>
      </c>
      <c r="C1356" s="1" t="s">
        <v>27</v>
      </c>
      <c r="D1356" s="1" t="s">
        <v>13</v>
      </c>
      <c r="E1356" s="1" t="s">
        <v>676</v>
      </c>
      <c r="F1356" s="30" t="s">
        <v>688</v>
      </c>
      <c r="G1356" s="30" t="s">
        <v>374</v>
      </c>
      <c r="H1356" s="6">
        <f t="shared" si="108"/>
        <v>-58000</v>
      </c>
      <c r="I1356" s="25">
        <f t="shared" si="107"/>
        <v>9.803921568627452</v>
      </c>
      <c r="K1356" t="s">
        <v>27</v>
      </c>
      <c r="M1356" s="2">
        <v>510</v>
      </c>
    </row>
    <row r="1357" spans="2:13" ht="12.75">
      <c r="B1357" s="333">
        <v>5000</v>
      </c>
      <c r="C1357" s="1" t="s">
        <v>27</v>
      </c>
      <c r="D1357" s="1" t="s">
        <v>13</v>
      </c>
      <c r="E1357" s="1" t="s">
        <v>676</v>
      </c>
      <c r="F1357" s="30" t="s">
        <v>689</v>
      </c>
      <c r="G1357" s="30" t="s">
        <v>376</v>
      </c>
      <c r="H1357" s="6">
        <f t="shared" si="108"/>
        <v>-63000</v>
      </c>
      <c r="I1357" s="25">
        <f t="shared" si="107"/>
        <v>9.803921568627452</v>
      </c>
      <c r="K1357" t="s">
        <v>27</v>
      </c>
      <c r="M1357" s="2">
        <v>510</v>
      </c>
    </row>
    <row r="1358" spans="2:13" ht="12.75">
      <c r="B1358" s="333">
        <v>5000</v>
      </c>
      <c r="C1358" s="1" t="s">
        <v>27</v>
      </c>
      <c r="D1358" s="1" t="s">
        <v>13</v>
      </c>
      <c r="E1358" s="1" t="s">
        <v>676</v>
      </c>
      <c r="F1358" s="30" t="s">
        <v>690</v>
      </c>
      <c r="G1358" s="30" t="s">
        <v>379</v>
      </c>
      <c r="H1358" s="6">
        <f t="shared" si="108"/>
        <v>-68000</v>
      </c>
      <c r="I1358" s="25">
        <f t="shared" si="107"/>
        <v>9.803921568627452</v>
      </c>
      <c r="K1358" t="s">
        <v>27</v>
      </c>
      <c r="M1358" s="2">
        <v>510</v>
      </c>
    </row>
    <row r="1359" spans="2:13" ht="12.75">
      <c r="B1359" s="421">
        <v>3000</v>
      </c>
      <c r="C1359" s="1" t="s">
        <v>27</v>
      </c>
      <c r="D1359" s="1" t="s">
        <v>13</v>
      </c>
      <c r="E1359" s="1" t="s">
        <v>676</v>
      </c>
      <c r="F1359" s="30" t="s">
        <v>691</v>
      </c>
      <c r="G1359" s="30" t="s">
        <v>381</v>
      </c>
      <c r="H1359" s="6">
        <f t="shared" si="108"/>
        <v>-71000</v>
      </c>
      <c r="I1359" s="25">
        <f t="shared" si="107"/>
        <v>5.882352941176471</v>
      </c>
      <c r="K1359" t="s">
        <v>27</v>
      </c>
      <c r="M1359" s="2">
        <v>510</v>
      </c>
    </row>
    <row r="1360" spans="2:13" ht="12.75">
      <c r="B1360" s="333">
        <v>5000</v>
      </c>
      <c r="C1360" s="1" t="s">
        <v>27</v>
      </c>
      <c r="D1360" s="1" t="s">
        <v>13</v>
      </c>
      <c r="E1360" s="1" t="s">
        <v>676</v>
      </c>
      <c r="F1360" s="30" t="s">
        <v>692</v>
      </c>
      <c r="G1360" s="30" t="s">
        <v>418</v>
      </c>
      <c r="H1360" s="6">
        <f t="shared" si="108"/>
        <v>-76000</v>
      </c>
      <c r="I1360" s="25">
        <f t="shared" si="107"/>
        <v>9.803921568627452</v>
      </c>
      <c r="K1360" t="s">
        <v>27</v>
      </c>
      <c r="M1360" s="2">
        <v>510</v>
      </c>
    </row>
    <row r="1361" spans="2:13" ht="12.75">
      <c r="B1361" s="333">
        <v>5000</v>
      </c>
      <c r="C1361" s="1" t="s">
        <v>27</v>
      </c>
      <c r="D1361" s="1" t="s">
        <v>13</v>
      </c>
      <c r="E1361" s="1" t="s">
        <v>676</v>
      </c>
      <c r="F1361" s="30" t="s">
        <v>693</v>
      </c>
      <c r="G1361" s="30" t="s">
        <v>420</v>
      </c>
      <c r="H1361" s="6">
        <f t="shared" si="108"/>
        <v>-81000</v>
      </c>
      <c r="I1361" s="25">
        <f t="shared" si="107"/>
        <v>9.803921568627452</v>
      </c>
      <c r="K1361" t="s">
        <v>27</v>
      </c>
      <c r="M1361" s="2">
        <v>510</v>
      </c>
    </row>
    <row r="1362" spans="2:13" ht="12.75">
      <c r="B1362" s="333">
        <v>5000</v>
      </c>
      <c r="C1362" s="1" t="s">
        <v>27</v>
      </c>
      <c r="D1362" s="1" t="s">
        <v>13</v>
      </c>
      <c r="E1362" s="1" t="s">
        <v>676</v>
      </c>
      <c r="F1362" s="30" t="s">
        <v>694</v>
      </c>
      <c r="G1362" s="30" t="s">
        <v>73</v>
      </c>
      <c r="H1362" s="6">
        <f t="shared" si="108"/>
        <v>-86000</v>
      </c>
      <c r="I1362" s="25">
        <f t="shared" si="107"/>
        <v>9.803921568627452</v>
      </c>
      <c r="K1362" t="s">
        <v>27</v>
      </c>
      <c r="M1362" s="2">
        <v>510</v>
      </c>
    </row>
    <row r="1363" spans="2:13" ht="12.75">
      <c r="B1363" s="333">
        <v>5000</v>
      </c>
      <c r="C1363" s="1" t="s">
        <v>27</v>
      </c>
      <c r="D1363" s="1" t="s">
        <v>13</v>
      </c>
      <c r="E1363" s="1" t="s">
        <v>676</v>
      </c>
      <c r="F1363" s="30" t="s">
        <v>695</v>
      </c>
      <c r="G1363" s="30" t="s">
        <v>480</v>
      </c>
      <c r="H1363" s="6">
        <f t="shared" si="108"/>
        <v>-91000</v>
      </c>
      <c r="I1363" s="25">
        <f t="shared" si="107"/>
        <v>9.803921568627452</v>
      </c>
      <c r="K1363" t="s">
        <v>27</v>
      </c>
      <c r="M1363" s="2">
        <v>510</v>
      </c>
    </row>
    <row r="1364" spans="2:13" ht="12.75">
      <c r="B1364" s="333">
        <v>5000</v>
      </c>
      <c r="C1364" s="1" t="s">
        <v>27</v>
      </c>
      <c r="D1364" s="1" t="s">
        <v>13</v>
      </c>
      <c r="E1364" s="1" t="s">
        <v>676</v>
      </c>
      <c r="F1364" s="30" t="s">
        <v>696</v>
      </c>
      <c r="G1364" s="30" t="s">
        <v>465</v>
      </c>
      <c r="H1364" s="6">
        <f t="shared" si="108"/>
        <v>-96000</v>
      </c>
      <c r="I1364" s="25">
        <f t="shared" si="107"/>
        <v>9.803921568627452</v>
      </c>
      <c r="K1364" t="s">
        <v>27</v>
      </c>
      <c r="M1364" s="2">
        <v>510</v>
      </c>
    </row>
    <row r="1365" spans="2:13" ht="12.75">
      <c r="B1365" s="333">
        <v>5000</v>
      </c>
      <c r="C1365" s="1" t="s">
        <v>27</v>
      </c>
      <c r="D1365" s="1" t="s">
        <v>13</v>
      </c>
      <c r="E1365" s="1" t="s">
        <v>676</v>
      </c>
      <c r="F1365" s="30" t="s">
        <v>697</v>
      </c>
      <c r="G1365" s="30" t="s">
        <v>467</v>
      </c>
      <c r="H1365" s="6">
        <f t="shared" si="108"/>
        <v>-101000</v>
      </c>
      <c r="I1365" s="25">
        <f t="shared" si="107"/>
        <v>9.803921568627452</v>
      </c>
      <c r="K1365" t="s">
        <v>27</v>
      </c>
      <c r="M1365" s="2">
        <v>510</v>
      </c>
    </row>
    <row r="1366" spans="2:13" ht="12.75">
      <c r="B1366" s="333">
        <v>5000</v>
      </c>
      <c r="C1366" s="1" t="s">
        <v>27</v>
      </c>
      <c r="D1366" s="1" t="s">
        <v>13</v>
      </c>
      <c r="E1366" s="1" t="s">
        <v>676</v>
      </c>
      <c r="F1366" s="30" t="s">
        <v>698</v>
      </c>
      <c r="G1366" s="30" t="s">
        <v>510</v>
      </c>
      <c r="H1366" s="6">
        <f t="shared" si="108"/>
        <v>-106000</v>
      </c>
      <c r="I1366" s="25">
        <f t="shared" si="107"/>
        <v>9.803921568627452</v>
      </c>
      <c r="K1366" t="s">
        <v>27</v>
      </c>
      <c r="M1366" s="2">
        <v>510</v>
      </c>
    </row>
    <row r="1367" spans="2:13" ht="12.75">
      <c r="B1367" s="333">
        <v>5000</v>
      </c>
      <c r="C1367" s="1" t="s">
        <v>27</v>
      </c>
      <c r="D1367" s="1" t="s">
        <v>13</v>
      </c>
      <c r="E1367" s="1" t="s">
        <v>676</v>
      </c>
      <c r="F1367" s="403" t="s">
        <v>699</v>
      </c>
      <c r="G1367" s="30" t="s">
        <v>526</v>
      </c>
      <c r="H1367" s="6">
        <f t="shared" si="108"/>
        <v>-111000</v>
      </c>
      <c r="I1367" s="25">
        <f t="shared" si="107"/>
        <v>9.803921568627452</v>
      </c>
      <c r="K1367" t="s">
        <v>27</v>
      </c>
      <c r="M1367" s="2">
        <v>510</v>
      </c>
    </row>
    <row r="1368" spans="2:13" ht="12.75">
      <c r="B1368" s="333">
        <v>5000</v>
      </c>
      <c r="C1368" s="1" t="s">
        <v>27</v>
      </c>
      <c r="D1368" s="1" t="s">
        <v>13</v>
      </c>
      <c r="E1368" s="1" t="s">
        <v>676</v>
      </c>
      <c r="F1368" s="403" t="s">
        <v>700</v>
      </c>
      <c r="G1368" s="30" t="s">
        <v>369</v>
      </c>
      <c r="H1368" s="6">
        <f t="shared" si="108"/>
        <v>-116000</v>
      </c>
      <c r="I1368" s="25">
        <f t="shared" si="107"/>
        <v>9.803921568627452</v>
      </c>
      <c r="K1368" t="s">
        <v>27</v>
      </c>
      <c r="M1368" s="2">
        <v>510</v>
      </c>
    </row>
    <row r="1369" spans="2:13" ht="12.75">
      <c r="B1369" s="333">
        <v>8000</v>
      </c>
      <c r="C1369" s="1" t="s">
        <v>27</v>
      </c>
      <c r="D1369" s="1" t="s">
        <v>13</v>
      </c>
      <c r="E1369" s="1" t="s">
        <v>676</v>
      </c>
      <c r="F1369" s="403" t="s">
        <v>701</v>
      </c>
      <c r="G1369" s="30" t="s">
        <v>352</v>
      </c>
      <c r="H1369" s="6">
        <f t="shared" si="108"/>
        <v>-124000</v>
      </c>
      <c r="I1369" s="25">
        <f t="shared" si="107"/>
        <v>15.686274509803921</v>
      </c>
      <c r="K1369" t="s">
        <v>27</v>
      </c>
      <c r="M1369" s="2">
        <v>510</v>
      </c>
    </row>
    <row r="1370" spans="2:13" ht="12.75">
      <c r="B1370" s="333">
        <v>5000</v>
      </c>
      <c r="C1370" s="1" t="s">
        <v>27</v>
      </c>
      <c r="D1370" s="1" t="s">
        <v>13</v>
      </c>
      <c r="E1370" s="1" t="s">
        <v>676</v>
      </c>
      <c r="F1370" s="403" t="s">
        <v>702</v>
      </c>
      <c r="G1370" s="30" t="s">
        <v>531</v>
      </c>
      <c r="H1370" s="6">
        <f t="shared" si="108"/>
        <v>-129000</v>
      </c>
      <c r="I1370" s="25">
        <f t="shared" si="107"/>
        <v>9.803921568627452</v>
      </c>
      <c r="K1370" t="s">
        <v>27</v>
      </c>
      <c r="M1370" s="2">
        <v>510</v>
      </c>
    </row>
    <row r="1371" spans="2:13" ht="12.75">
      <c r="B1371" s="422">
        <v>2500</v>
      </c>
      <c r="C1371" s="1" t="s">
        <v>27</v>
      </c>
      <c r="D1371" s="15" t="s">
        <v>13</v>
      </c>
      <c r="E1371" s="1" t="s">
        <v>703</v>
      </c>
      <c r="F1371" s="30" t="s">
        <v>704</v>
      </c>
      <c r="G1371" s="34" t="s">
        <v>240</v>
      </c>
      <c r="H1371" s="6">
        <f t="shared" si="108"/>
        <v>-131500</v>
      </c>
      <c r="I1371" s="25">
        <f t="shared" si="107"/>
        <v>4.901960784313726</v>
      </c>
      <c r="K1371" t="s">
        <v>27</v>
      </c>
      <c r="M1371" s="2">
        <v>510</v>
      </c>
    </row>
    <row r="1372" spans="2:13" ht="12.75">
      <c r="B1372" s="333">
        <v>2500</v>
      </c>
      <c r="C1372" s="1" t="s">
        <v>27</v>
      </c>
      <c r="D1372" s="15" t="s">
        <v>13</v>
      </c>
      <c r="E1372" s="1" t="s">
        <v>703</v>
      </c>
      <c r="F1372" s="30" t="s">
        <v>705</v>
      </c>
      <c r="G1372" s="30" t="s">
        <v>242</v>
      </c>
      <c r="H1372" s="6">
        <f t="shared" si="108"/>
        <v>-134000</v>
      </c>
      <c r="I1372" s="25">
        <f t="shared" si="107"/>
        <v>4.901960784313726</v>
      </c>
      <c r="K1372" t="s">
        <v>27</v>
      </c>
      <c r="M1372" s="2">
        <v>510</v>
      </c>
    </row>
    <row r="1373" spans="2:13" ht="12.75">
      <c r="B1373" s="333">
        <v>2500</v>
      </c>
      <c r="C1373" s="1" t="s">
        <v>27</v>
      </c>
      <c r="D1373" s="15" t="s">
        <v>13</v>
      </c>
      <c r="E1373" s="1" t="s">
        <v>703</v>
      </c>
      <c r="F1373" s="30" t="s">
        <v>706</v>
      </c>
      <c r="G1373" s="30" t="s">
        <v>244</v>
      </c>
      <c r="H1373" s="6">
        <f t="shared" si="108"/>
        <v>-136500</v>
      </c>
      <c r="I1373" s="25">
        <f t="shared" si="107"/>
        <v>4.901960784313726</v>
      </c>
      <c r="K1373" t="s">
        <v>27</v>
      </c>
      <c r="M1373" s="2">
        <v>510</v>
      </c>
    </row>
    <row r="1374" spans="2:13" ht="12.75">
      <c r="B1374" s="333">
        <v>2500</v>
      </c>
      <c r="C1374" s="1" t="s">
        <v>27</v>
      </c>
      <c r="D1374" s="15" t="s">
        <v>13</v>
      </c>
      <c r="E1374" s="1" t="s">
        <v>703</v>
      </c>
      <c r="F1374" s="30" t="s">
        <v>707</v>
      </c>
      <c r="G1374" s="30" t="s">
        <v>279</v>
      </c>
      <c r="H1374" s="6">
        <f t="shared" si="108"/>
        <v>-139000</v>
      </c>
      <c r="I1374" s="25">
        <f t="shared" si="107"/>
        <v>4.901960784313726</v>
      </c>
      <c r="K1374" t="s">
        <v>27</v>
      </c>
      <c r="M1374" s="2">
        <v>510</v>
      </c>
    </row>
    <row r="1375" spans="2:13" ht="12.75">
      <c r="B1375" s="333">
        <v>2500</v>
      </c>
      <c r="C1375" s="1" t="s">
        <v>27</v>
      </c>
      <c r="D1375" s="1" t="s">
        <v>13</v>
      </c>
      <c r="E1375" s="1" t="s">
        <v>703</v>
      </c>
      <c r="F1375" s="30" t="s">
        <v>708</v>
      </c>
      <c r="G1375" s="30" t="s">
        <v>281</v>
      </c>
      <c r="H1375" s="6">
        <f aca="true" t="shared" si="109" ref="H1375:H1406">H1374-B1375</f>
        <v>-141500</v>
      </c>
      <c r="I1375" s="25">
        <f t="shared" si="107"/>
        <v>4.901960784313726</v>
      </c>
      <c r="K1375" t="s">
        <v>27</v>
      </c>
      <c r="M1375" s="2">
        <v>510</v>
      </c>
    </row>
    <row r="1376" spans="2:13" ht="12.75">
      <c r="B1376" s="333">
        <v>2500</v>
      </c>
      <c r="C1376" s="1" t="s">
        <v>27</v>
      </c>
      <c r="D1376" s="1" t="s">
        <v>13</v>
      </c>
      <c r="E1376" s="1" t="s">
        <v>703</v>
      </c>
      <c r="F1376" s="30" t="s">
        <v>709</v>
      </c>
      <c r="G1376" s="30" t="s">
        <v>285</v>
      </c>
      <c r="H1376" s="6">
        <f t="shared" si="109"/>
        <v>-144000</v>
      </c>
      <c r="I1376" s="25">
        <f t="shared" si="107"/>
        <v>4.901960784313726</v>
      </c>
      <c r="K1376" t="s">
        <v>27</v>
      </c>
      <c r="M1376" s="2">
        <v>510</v>
      </c>
    </row>
    <row r="1377" spans="2:13" ht="12.75">
      <c r="B1377" s="333">
        <v>2500</v>
      </c>
      <c r="C1377" s="1" t="s">
        <v>27</v>
      </c>
      <c r="D1377" s="1" t="s">
        <v>13</v>
      </c>
      <c r="E1377" s="1" t="s">
        <v>703</v>
      </c>
      <c r="F1377" s="30" t="s">
        <v>710</v>
      </c>
      <c r="G1377" s="30" t="s">
        <v>287</v>
      </c>
      <c r="H1377" s="6">
        <f t="shared" si="109"/>
        <v>-146500</v>
      </c>
      <c r="I1377" s="25">
        <f t="shared" si="107"/>
        <v>4.901960784313726</v>
      </c>
      <c r="K1377" t="s">
        <v>27</v>
      </c>
      <c r="M1377" s="2">
        <v>510</v>
      </c>
    </row>
    <row r="1378" spans="2:13" ht="12.75">
      <c r="B1378" s="333">
        <v>2500</v>
      </c>
      <c r="C1378" s="1" t="s">
        <v>27</v>
      </c>
      <c r="D1378" s="1" t="s">
        <v>13</v>
      </c>
      <c r="E1378" s="1" t="s">
        <v>703</v>
      </c>
      <c r="F1378" s="30" t="s">
        <v>711</v>
      </c>
      <c r="G1378" s="30" t="s">
        <v>289</v>
      </c>
      <c r="H1378" s="6">
        <f t="shared" si="109"/>
        <v>-149000</v>
      </c>
      <c r="I1378" s="25">
        <f t="shared" si="107"/>
        <v>4.901960784313726</v>
      </c>
      <c r="K1378" t="s">
        <v>27</v>
      </c>
      <c r="M1378" s="2">
        <v>510</v>
      </c>
    </row>
    <row r="1379" spans="2:13" ht="12.75">
      <c r="B1379" s="333">
        <v>2500</v>
      </c>
      <c r="C1379" s="1" t="s">
        <v>27</v>
      </c>
      <c r="D1379" s="1" t="s">
        <v>13</v>
      </c>
      <c r="E1379" s="1" t="s">
        <v>703</v>
      </c>
      <c r="F1379" s="30" t="s">
        <v>712</v>
      </c>
      <c r="G1379" s="30" t="s">
        <v>304</v>
      </c>
      <c r="H1379" s="6">
        <f t="shared" si="109"/>
        <v>-151500</v>
      </c>
      <c r="I1379" s="25">
        <f t="shared" si="107"/>
        <v>4.901960784313726</v>
      </c>
      <c r="K1379" t="s">
        <v>27</v>
      </c>
      <c r="M1379" s="2">
        <v>510</v>
      </c>
    </row>
    <row r="1380" spans="2:13" ht="12.75">
      <c r="B1380" s="333">
        <v>2500</v>
      </c>
      <c r="C1380" s="1" t="s">
        <v>27</v>
      </c>
      <c r="D1380" s="1" t="s">
        <v>13</v>
      </c>
      <c r="E1380" s="1" t="s">
        <v>703</v>
      </c>
      <c r="F1380" s="30" t="s">
        <v>713</v>
      </c>
      <c r="G1380" s="30" t="s">
        <v>306</v>
      </c>
      <c r="H1380" s="6">
        <f t="shared" si="109"/>
        <v>-154000</v>
      </c>
      <c r="I1380" s="25">
        <f t="shared" si="107"/>
        <v>4.901960784313726</v>
      </c>
      <c r="K1380" t="s">
        <v>27</v>
      </c>
      <c r="M1380" s="2">
        <v>510</v>
      </c>
    </row>
    <row r="1381" spans="2:13" ht="12.75">
      <c r="B1381" s="333">
        <v>2500</v>
      </c>
      <c r="C1381" s="1" t="s">
        <v>27</v>
      </c>
      <c r="D1381" s="1" t="s">
        <v>13</v>
      </c>
      <c r="E1381" s="1" t="s">
        <v>703</v>
      </c>
      <c r="F1381" s="30" t="s">
        <v>714</v>
      </c>
      <c r="G1381" s="30" t="s">
        <v>372</v>
      </c>
      <c r="H1381" s="6">
        <f t="shared" si="109"/>
        <v>-156500</v>
      </c>
      <c r="I1381" s="25">
        <f t="shared" si="107"/>
        <v>4.901960784313726</v>
      </c>
      <c r="K1381" t="s">
        <v>27</v>
      </c>
      <c r="M1381" s="2">
        <v>510</v>
      </c>
    </row>
    <row r="1382" spans="2:13" ht="12.75">
      <c r="B1382" s="333">
        <v>2500</v>
      </c>
      <c r="C1382" s="1" t="s">
        <v>27</v>
      </c>
      <c r="D1382" s="1" t="s">
        <v>13</v>
      </c>
      <c r="E1382" s="1" t="s">
        <v>703</v>
      </c>
      <c r="F1382" s="30" t="s">
        <v>715</v>
      </c>
      <c r="G1382" s="30" t="s">
        <v>374</v>
      </c>
      <c r="H1382" s="6">
        <f t="shared" si="109"/>
        <v>-159000</v>
      </c>
      <c r="I1382" s="25">
        <f t="shared" si="107"/>
        <v>4.901960784313726</v>
      </c>
      <c r="K1382" t="s">
        <v>27</v>
      </c>
      <c r="M1382" s="2">
        <v>510</v>
      </c>
    </row>
    <row r="1383" spans="2:13" ht="12.75">
      <c r="B1383" s="333">
        <v>2500</v>
      </c>
      <c r="C1383" s="1" t="s">
        <v>27</v>
      </c>
      <c r="D1383" s="1" t="s">
        <v>13</v>
      </c>
      <c r="E1383" s="1" t="s">
        <v>703</v>
      </c>
      <c r="F1383" s="30" t="s">
        <v>716</v>
      </c>
      <c r="G1383" s="30" t="s">
        <v>376</v>
      </c>
      <c r="H1383" s="6">
        <f t="shared" si="109"/>
        <v>-161500</v>
      </c>
      <c r="I1383" s="25">
        <f t="shared" si="107"/>
        <v>4.901960784313726</v>
      </c>
      <c r="K1383" t="s">
        <v>27</v>
      </c>
      <c r="M1383" s="2">
        <v>510</v>
      </c>
    </row>
    <row r="1384" spans="2:13" ht="12.75">
      <c r="B1384" s="421">
        <v>2500</v>
      </c>
      <c r="C1384" s="1" t="s">
        <v>27</v>
      </c>
      <c r="D1384" s="1" t="s">
        <v>13</v>
      </c>
      <c r="E1384" s="1" t="s">
        <v>703</v>
      </c>
      <c r="F1384" s="30" t="s">
        <v>717</v>
      </c>
      <c r="G1384" s="30" t="s">
        <v>379</v>
      </c>
      <c r="H1384" s="6">
        <f t="shared" si="109"/>
        <v>-164000</v>
      </c>
      <c r="I1384" s="25">
        <f t="shared" si="107"/>
        <v>4.901960784313726</v>
      </c>
      <c r="K1384" t="s">
        <v>27</v>
      </c>
      <c r="M1384" s="2">
        <v>510</v>
      </c>
    </row>
    <row r="1385" spans="2:13" ht="12.75">
      <c r="B1385" s="333">
        <v>2500</v>
      </c>
      <c r="C1385" s="1" t="s">
        <v>27</v>
      </c>
      <c r="D1385" s="1" t="s">
        <v>13</v>
      </c>
      <c r="E1385" s="1" t="s">
        <v>703</v>
      </c>
      <c r="F1385" s="30" t="s">
        <v>718</v>
      </c>
      <c r="G1385" s="30" t="s">
        <v>381</v>
      </c>
      <c r="H1385" s="6">
        <f t="shared" si="109"/>
        <v>-166500</v>
      </c>
      <c r="I1385" s="25">
        <f t="shared" si="107"/>
        <v>4.901960784313726</v>
      </c>
      <c r="K1385" t="s">
        <v>27</v>
      </c>
      <c r="M1385" s="2">
        <v>510</v>
      </c>
    </row>
    <row r="1386" spans="2:13" ht="12.75">
      <c r="B1386" s="333">
        <v>2500</v>
      </c>
      <c r="C1386" s="1" t="s">
        <v>27</v>
      </c>
      <c r="D1386" s="1" t="s">
        <v>13</v>
      </c>
      <c r="E1386" s="1" t="s">
        <v>703</v>
      </c>
      <c r="F1386" s="30" t="s">
        <v>719</v>
      </c>
      <c r="G1386" s="30" t="s">
        <v>416</v>
      </c>
      <c r="H1386" s="6">
        <f t="shared" si="109"/>
        <v>-169000</v>
      </c>
      <c r="I1386" s="25">
        <f t="shared" si="107"/>
        <v>4.901960784313726</v>
      </c>
      <c r="K1386" t="s">
        <v>27</v>
      </c>
      <c r="M1386" s="2">
        <v>510</v>
      </c>
    </row>
    <row r="1387" spans="2:13" ht="12.75">
      <c r="B1387" s="333">
        <v>2500</v>
      </c>
      <c r="C1387" s="1" t="s">
        <v>27</v>
      </c>
      <c r="D1387" s="1" t="s">
        <v>13</v>
      </c>
      <c r="E1387" s="1" t="s">
        <v>703</v>
      </c>
      <c r="F1387" s="30" t="s">
        <v>720</v>
      </c>
      <c r="G1387" s="30" t="s">
        <v>418</v>
      </c>
      <c r="H1387" s="6">
        <f t="shared" si="109"/>
        <v>-171500</v>
      </c>
      <c r="I1387" s="25">
        <f t="shared" si="107"/>
        <v>4.901960784313726</v>
      </c>
      <c r="K1387" t="s">
        <v>27</v>
      </c>
      <c r="M1387" s="2">
        <v>510</v>
      </c>
    </row>
    <row r="1388" spans="2:13" ht="12.75">
      <c r="B1388" s="333">
        <v>2500</v>
      </c>
      <c r="C1388" s="1" t="s">
        <v>27</v>
      </c>
      <c r="D1388" s="1" t="s">
        <v>13</v>
      </c>
      <c r="E1388" s="1" t="s">
        <v>703</v>
      </c>
      <c r="F1388" s="30" t="s">
        <v>721</v>
      </c>
      <c r="G1388" s="30" t="s">
        <v>420</v>
      </c>
      <c r="H1388" s="6">
        <f t="shared" si="109"/>
        <v>-174000</v>
      </c>
      <c r="I1388" s="25">
        <f t="shared" si="107"/>
        <v>4.901960784313726</v>
      </c>
      <c r="K1388" t="s">
        <v>27</v>
      </c>
      <c r="M1388" s="2">
        <v>510</v>
      </c>
    </row>
    <row r="1389" spans="2:13" ht="12.75">
      <c r="B1389" s="333">
        <v>2500</v>
      </c>
      <c r="C1389" s="1" t="s">
        <v>27</v>
      </c>
      <c r="D1389" s="1" t="s">
        <v>13</v>
      </c>
      <c r="E1389" s="1" t="s">
        <v>703</v>
      </c>
      <c r="F1389" s="30" t="s">
        <v>722</v>
      </c>
      <c r="G1389" s="30" t="s">
        <v>73</v>
      </c>
      <c r="H1389" s="6">
        <f t="shared" si="109"/>
        <v>-176500</v>
      </c>
      <c r="I1389" s="25">
        <f t="shared" si="107"/>
        <v>4.901960784313726</v>
      </c>
      <c r="K1389" t="s">
        <v>27</v>
      </c>
      <c r="M1389" s="2">
        <v>510</v>
      </c>
    </row>
    <row r="1390" spans="2:13" ht="12.75">
      <c r="B1390" s="333">
        <v>2500</v>
      </c>
      <c r="C1390" s="1" t="s">
        <v>27</v>
      </c>
      <c r="D1390" s="1" t="s">
        <v>13</v>
      </c>
      <c r="E1390" s="1" t="s">
        <v>703</v>
      </c>
      <c r="F1390" s="30" t="s">
        <v>723</v>
      </c>
      <c r="G1390" s="30" t="s">
        <v>480</v>
      </c>
      <c r="H1390" s="6">
        <f t="shared" si="109"/>
        <v>-179000</v>
      </c>
      <c r="I1390" s="25">
        <f t="shared" si="107"/>
        <v>4.901960784313726</v>
      </c>
      <c r="K1390" t="s">
        <v>27</v>
      </c>
      <c r="M1390" s="2">
        <v>510</v>
      </c>
    </row>
    <row r="1391" spans="2:13" ht="12.75">
      <c r="B1391" s="333">
        <v>2500</v>
      </c>
      <c r="C1391" s="1" t="s">
        <v>27</v>
      </c>
      <c r="D1391" s="1" t="s">
        <v>13</v>
      </c>
      <c r="E1391" s="1" t="s">
        <v>703</v>
      </c>
      <c r="F1391" s="30" t="s">
        <v>724</v>
      </c>
      <c r="G1391" s="30" t="s">
        <v>465</v>
      </c>
      <c r="H1391" s="6">
        <f t="shared" si="109"/>
        <v>-181500</v>
      </c>
      <c r="I1391" s="25">
        <f t="shared" si="107"/>
        <v>4.901960784313726</v>
      </c>
      <c r="K1391" t="s">
        <v>27</v>
      </c>
      <c r="M1391" s="2">
        <v>510</v>
      </c>
    </row>
    <row r="1392" spans="2:13" ht="12.75">
      <c r="B1392" s="333">
        <v>2500</v>
      </c>
      <c r="C1392" s="1" t="s">
        <v>27</v>
      </c>
      <c r="D1392" s="1" t="s">
        <v>13</v>
      </c>
      <c r="E1392" s="1" t="s">
        <v>703</v>
      </c>
      <c r="F1392" s="30" t="s">
        <v>725</v>
      </c>
      <c r="G1392" s="30" t="s">
        <v>467</v>
      </c>
      <c r="H1392" s="6">
        <f t="shared" si="109"/>
        <v>-184000</v>
      </c>
      <c r="I1392" s="25">
        <f t="shared" si="107"/>
        <v>4.901960784313726</v>
      </c>
      <c r="K1392" t="s">
        <v>27</v>
      </c>
      <c r="M1392" s="2">
        <v>510</v>
      </c>
    </row>
    <row r="1393" spans="2:13" ht="12.75">
      <c r="B1393" s="333">
        <v>2500</v>
      </c>
      <c r="C1393" s="1" t="s">
        <v>27</v>
      </c>
      <c r="D1393" s="1" t="s">
        <v>13</v>
      </c>
      <c r="E1393" s="1" t="s">
        <v>703</v>
      </c>
      <c r="F1393" s="30" t="s">
        <v>726</v>
      </c>
      <c r="G1393" s="30" t="s">
        <v>510</v>
      </c>
      <c r="H1393" s="6">
        <f t="shared" si="109"/>
        <v>-186500</v>
      </c>
      <c r="I1393" s="25">
        <f aca="true" t="shared" si="110" ref="I1393:I1456">+B1393/M1393</f>
        <v>4.901960784313726</v>
      </c>
      <c r="K1393" t="s">
        <v>27</v>
      </c>
      <c r="M1393" s="2">
        <v>510</v>
      </c>
    </row>
    <row r="1394" spans="1:13" s="42" customFormat="1" ht="12.75">
      <c r="A1394" s="1"/>
      <c r="B1394" s="333">
        <v>2500</v>
      </c>
      <c r="C1394" s="1" t="s">
        <v>27</v>
      </c>
      <c r="D1394" s="1" t="s">
        <v>13</v>
      </c>
      <c r="E1394" s="1" t="s">
        <v>703</v>
      </c>
      <c r="F1394" s="403" t="s">
        <v>727</v>
      </c>
      <c r="G1394" s="30" t="s">
        <v>526</v>
      </c>
      <c r="H1394" s="6">
        <f t="shared" si="109"/>
        <v>-189000</v>
      </c>
      <c r="I1394" s="25">
        <f t="shared" si="110"/>
        <v>4.901960784313726</v>
      </c>
      <c r="J1394"/>
      <c r="K1394" t="s">
        <v>27</v>
      </c>
      <c r="L1394"/>
      <c r="M1394" s="2">
        <v>510</v>
      </c>
    </row>
    <row r="1395" spans="2:13" ht="12.75">
      <c r="B1395" s="333">
        <v>5000</v>
      </c>
      <c r="C1395" s="1" t="s">
        <v>27</v>
      </c>
      <c r="D1395" s="1" t="s">
        <v>13</v>
      </c>
      <c r="E1395" s="1" t="s">
        <v>703</v>
      </c>
      <c r="F1395" s="403" t="s">
        <v>728</v>
      </c>
      <c r="G1395" s="30" t="s">
        <v>369</v>
      </c>
      <c r="H1395" s="6">
        <f t="shared" si="109"/>
        <v>-194000</v>
      </c>
      <c r="I1395" s="25">
        <f t="shared" si="110"/>
        <v>9.803921568627452</v>
      </c>
      <c r="K1395" t="s">
        <v>27</v>
      </c>
      <c r="M1395" s="2">
        <v>510</v>
      </c>
    </row>
    <row r="1396" spans="2:13" ht="12.75">
      <c r="B1396" s="333">
        <v>2500</v>
      </c>
      <c r="C1396" s="1" t="s">
        <v>27</v>
      </c>
      <c r="D1396" s="1" t="s">
        <v>13</v>
      </c>
      <c r="E1396" s="1" t="s">
        <v>703</v>
      </c>
      <c r="F1396" s="403" t="s">
        <v>729</v>
      </c>
      <c r="G1396" s="30" t="s">
        <v>352</v>
      </c>
      <c r="H1396" s="6">
        <f t="shared" si="109"/>
        <v>-196500</v>
      </c>
      <c r="I1396" s="25">
        <f t="shared" si="110"/>
        <v>4.901960784313726</v>
      </c>
      <c r="K1396" t="s">
        <v>27</v>
      </c>
      <c r="M1396" s="2">
        <v>510</v>
      </c>
    </row>
    <row r="1397" spans="2:13" ht="12.75">
      <c r="B1397" s="333">
        <v>2500</v>
      </c>
      <c r="C1397" s="1" t="s">
        <v>27</v>
      </c>
      <c r="D1397" s="1" t="s">
        <v>13</v>
      </c>
      <c r="E1397" s="1" t="s">
        <v>703</v>
      </c>
      <c r="F1397" s="403" t="s">
        <v>730</v>
      </c>
      <c r="G1397" s="30" t="s">
        <v>531</v>
      </c>
      <c r="H1397" s="6">
        <f t="shared" si="109"/>
        <v>-199000</v>
      </c>
      <c r="I1397" s="25">
        <f t="shared" si="110"/>
        <v>4.901960784313726</v>
      </c>
      <c r="K1397" t="s">
        <v>27</v>
      </c>
      <c r="M1397" s="2">
        <v>510</v>
      </c>
    </row>
    <row r="1398" spans="2:13" ht="12.75">
      <c r="B1398" s="422">
        <v>2500</v>
      </c>
      <c r="C1398" s="1" t="s">
        <v>27</v>
      </c>
      <c r="D1398" s="15" t="s">
        <v>13</v>
      </c>
      <c r="E1398" s="1" t="s">
        <v>731</v>
      </c>
      <c r="F1398" s="30" t="s">
        <v>732</v>
      </c>
      <c r="G1398" s="34" t="s">
        <v>240</v>
      </c>
      <c r="H1398" s="6">
        <f t="shared" si="109"/>
        <v>-201500</v>
      </c>
      <c r="I1398" s="25">
        <f t="shared" si="110"/>
        <v>4.901960784313726</v>
      </c>
      <c r="K1398" t="s">
        <v>27</v>
      </c>
      <c r="M1398" s="2">
        <v>510</v>
      </c>
    </row>
    <row r="1399" spans="2:13" ht="12.75">
      <c r="B1399" s="333">
        <v>2500</v>
      </c>
      <c r="C1399" s="1" t="s">
        <v>27</v>
      </c>
      <c r="D1399" s="15" t="s">
        <v>13</v>
      </c>
      <c r="E1399" s="1" t="s">
        <v>731</v>
      </c>
      <c r="F1399" s="30" t="s">
        <v>733</v>
      </c>
      <c r="G1399" s="30" t="s">
        <v>242</v>
      </c>
      <c r="H1399" s="6">
        <f t="shared" si="109"/>
        <v>-204000</v>
      </c>
      <c r="I1399" s="25">
        <f t="shared" si="110"/>
        <v>4.901960784313726</v>
      </c>
      <c r="K1399" t="s">
        <v>27</v>
      </c>
      <c r="M1399" s="2">
        <v>510</v>
      </c>
    </row>
    <row r="1400" spans="2:13" ht="12.75">
      <c r="B1400" s="333">
        <v>2500</v>
      </c>
      <c r="C1400" s="1" t="s">
        <v>27</v>
      </c>
      <c r="D1400" s="15" t="s">
        <v>13</v>
      </c>
      <c r="E1400" s="1" t="s">
        <v>731</v>
      </c>
      <c r="F1400" s="30" t="s">
        <v>734</v>
      </c>
      <c r="G1400" s="30" t="s">
        <v>279</v>
      </c>
      <c r="H1400" s="6">
        <f t="shared" si="109"/>
        <v>-206500</v>
      </c>
      <c r="I1400" s="25">
        <f t="shared" si="110"/>
        <v>4.901960784313726</v>
      </c>
      <c r="K1400" t="s">
        <v>27</v>
      </c>
      <c r="M1400" s="2">
        <v>510</v>
      </c>
    </row>
    <row r="1401" spans="2:13" ht="12.75">
      <c r="B1401" s="333">
        <v>2500</v>
      </c>
      <c r="C1401" s="1" t="s">
        <v>27</v>
      </c>
      <c r="D1401" s="1" t="s">
        <v>13</v>
      </c>
      <c r="E1401" s="1" t="s">
        <v>731</v>
      </c>
      <c r="F1401" s="30" t="s">
        <v>735</v>
      </c>
      <c r="G1401" s="30" t="s">
        <v>281</v>
      </c>
      <c r="H1401" s="6">
        <f t="shared" si="109"/>
        <v>-209000</v>
      </c>
      <c r="I1401" s="25">
        <f t="shared" si="110"/>
        <v>4.901960784313726</v>
      </c>
      <c r="K1401" t="s">
        <v>27</v>
      </c>
      <c r="M1401" s="2">
        <v>510</v>
      </c>
    </row>
    <row r="1402" spans="2:13" ht="12.75">
      <c r="B1402" s="333">
        <v>2500</v>
      </c>
      <c r="C1402" s="1" t="s">
        <v>27</v>
      </c>
      <c r="D1402" s="1" t="s">
        <v>13</v>
      </c>
      <c r="E1402" s="1" t="s">
        <v>731</v>
      </c>
      <c r="F1402" s="30" t="s">
        <v>736</v>
      </c>
      <c r="G1402" s="30" t="s">
        <v>285</v>
      </c>
      <c r="H1402" s="6">
        <f t="shared" si="109"/>
        <v>-211500</v>
      </c>
      <c r="I1402" s="25">
        <f t="shared" si="110"/>
        <v>4.901960784313726</v>
      </c>
      <c r="K1402" t="s">
        <v>27</v>
      </c>
      <c r="M1402" s="2">
        <v>510</v>
      </c>
    </row>
    <row r="1403" spans="2:13" ht="12.75">
      <c r="B1403" s="333">
        <v>2500</v>
      </c>
      <c r="C1403" s="1" t="s">
        <v>27</v>
      </c>
      <c r="D1403" s="1" t="s">
        <v>13</v>
      </c>
      <c r="E1403" s="1" t="s">
        <v>731</v>
      </c>
      <c r="F1403" s="30" t="s">
        <v>737</v>
      </c>
      <c r="G1403" s="30" t="s">
        <v>287</v>
      </c>
      <c r="H1403" s="6">
        <f t="shared" si="109"/>
        <v>-214000</v>
      </c>
      <c r="I1403" s="25">
        <f t="shared" si="110"/>
        <v>4.901960784313726</v>
      </c>
      <c r="K1403" t="s">
        <v>27</v>
      </c>
      <c r="M1403" s="2">
        <v>510</v>
      </c>
    </row>
    <row r="1404" spans="2:13" ht="12.75">
      <c r="B1404" s="333">
        <v>2500</v>
      </c>
      <c r="C1404" s="1" t="s">
        <v>27</v>
      </c>
      <c r="D1404" s="1" t="s">
        <v>13</v>
      </c>
      <c r="E1404" s="1" t="s">
        <v>731</v>
      </c>
      <c r="F1404" s="30" t="s">
        <v>738</v>
      </c>
      <c r="G1404" s="30" t="s">
        <v>289</v>
      </c>
      <c r="H1404" s="6">
        <f t="shared" si="109"/>
        <v>-216500</v>
      </c>
      <c r="I1404" s="25">
        <f t="shared" si="110"/>
        <v>4.901960784313726</v>
      </c>
      <c r="K1404" t="s">
        <v>27</v>
      </c>
      <c r="M1404" s="2">
        <v>510</v>
      </c>
    </row>
    <row r="1405" spans="2:13" ht="12.75">
      <c r="B1405" s="333">
        <v>2500</v>
      </c>
      <c r="C1405" s="1" t="s">
        <v>27</v>
      </c>
      <c r="D1405" s="1" t="s">
        <v>13</v>
      </c>
      <c r="E1405" s="1" t="s">
        <v>731</v>
      </c>
      <c r="F1405" s="30" t="s">
        <v>739</v>
      </c>
      <c r="G1405" s="30" t="s">
        <v>304</v>
      </c>
      <c r="H1405" s="6">
        <f t="shared" si="109"/>
        <v>-219000</v>
      </c>
      <c r="I1405" s="25">
        <f t="shared" si="110"/>
        <v>4.901960784313726</v>
      </c>
      <c r="K1405" t="s">
        <v>27</v>
      </c>
      <c r="M1405" s="2">
        <v>510</v>
      </c>
    </row>
    <row r="1406" spans="2:13" ht="12.75">
      <c r="B1406" s="333">
        <v>2500</v>
      </c>
      <c r="C1406" s="1" t="s">
        <v>27</v>
      </c>
      <c r="D1406" s="1" t="s">
        <v>13</v>
      </c>
      <c r="E1406" s="1" t="s">
        <v>731</v>
      </c>
      <c r="F1406" s="30" t="s">
        <v>740</v>
      </c>
      <c r="G1406" s="30" t="s">
        <v>306</v>
      </c>
      <c r="H1406" s="6">
        <f t="shared" si="109"/>
        <v>-221500</v>
      </c>
      <c r="I1406" s="25">
        <f t="shared" si="110"/>
        <v>4.901960784313726</v>
      </c>
      <c r="K1406" t="s">
        <v>27</v>
      </c>
      <c r="M1406" s="2">
        <v>510</v>
      </c>
    </row>
    <row r="1407" spans="2:13" ht="12.75">
      <c r="B1407" s="333">
        <v>2500</v>
      </c>
      <c r="C1407" s="1" t="s">
        <v>27</v>
      </c>
      <c r="D1407" s="1" t="s">
        <v>13</v>
      </c>
      <c r="E1407" s="1" t="s">
        <v>731</v>
      </c>
      <c r="F1407" s="30" t="s">
        <v>741</v>
      </c>
      <c r="G1407" s="30" t="s">
        <v>372</v>
      </c>
      <c r="H1407" s="6">
        <f aca="true" t="shared" si="111" ref="H1407:H1438">H1406-B1407</f>
        <v>-224000</v>
      </c>
      <c r="I1407" s="25">
        <f t="shared" si="110"/>
        <v>4.901960784313726</v>
      </c>
      <c r="K1407" t="s">
        <v>27</v>
      </c>
      <c r="M1407" s="2">
        <v>510</v>
      </c>
    </row>
    <row r="1408" spans="2:13" ht="12.75">
      <c r="B1408" s="333">
        <v>2500</v>
      </c>
      <c r="C1408" s="1" t="s">
        <v>27</v>
      </c>
      <c r="D1408" s="1" t="s">
        <v>13</v>
      </c>
      <c r="E1408" s="1" t="s">
        <v>731</v>
      </c>
      <c r="F1408" s="30" t="s">
        <v>742</v>
      </c>
      <c r="G1408" s="30" t="s">
        <v>374</v>
      </c>
      <c r="H1408" s="6">
        <f t="shared" si="111"/>
        <v>-226500</v>
      </c>
      <c r="I1408" s="25">
        <f t="shared" si="110"/>
        <v>4.901960784313726</v>
      </c>
      <c r="K1408" t="s">
        <v>27</v>
      </c>
      <c r="M1408" s="2">
        <v>510</v>
      </c>
    </row>
    <row r="1409" spans="2:13" ht="12.75">
      <c r="B1409" s="333">
        <v>5000</v>
      </c>
      <c r="C1409" s="1" t="s">
        <v>27</v>
      </c>
      <c r="D1409" s="1" t="s">
        <v>13</v>
      </c>
      <c r="E1409" s="1" t="s">
        <v>731</v>
      </c>
      <c r="F1409" s="30" t="s">
        <v>743</v>
      </c>
      <c r="G1409" s="30" t="s">
        <v>376</v>
      </c>
      <c r="H1409" s="6">
        <f t="shared" si="111"/>
        <v>-231500</v>
      </c>
      <c r="I1409" s="25">
        <f t="shared" si="110"/>
        <v>9.803921568627452</v>
      </c>
      <c r="K1409" t="s">
        <v>27</v>
      </c>
      <c r="M1409" s="2">
        <v>510</v>
      </c>
    </row>
    <row r="1410" spans="2:13" ht="12.75">
      <c r="B1410" s="421">
        <v>2500</v>
      </c>
      <c r="C1410" s="1" t="s">
        <v>27</v>
      </c>
      <c r="D1410" s="1" t="s">
        <v>13</v>
      </c>
      <c r="E1410" s="1" t="s">
        <v>731</v>
      </c>
      <c r="F1410" s="30" t="s">
        <v>744</v>
      </c>
      <c r="G1410" s="30" t="s">
        <v>379</v>
      </c>
      <c r="H1410" s="6">
        <f t="shared" si="111"/>
        <v>-234000</v>
      </c>
      <c r="I1410" s="25">
        <f t="shared" si="110"/>
        <v>4.901960784313726</v>
      </c>
      <c r="K1410" t="s">
        <v>27</v>
      </c>
      <c r="M1410" s="2">
        <v>510</v>
      </c>
    </row>
    <row r="1411" spans="2:13" ht="12.75">
      <c r="B1411" s="333">
        <v>2500</v>
      </c>
      <c r="C1411" s="1" t="s">
        <v>27</v>
      </c>
      <c r="D1411" s="1" t="s">
        <v>13</v>
      </c>
      <c r="E1411" s="1" t="s">
        <v>731</v>
      </c>
      <c r="F1411" s="30" t="s">
        <v>745</v>
      </c>
      <c r="G1411" s="30" t="s">
        <v>418</v>
      </c>
      <c r="H1411" s="6">
        <f t="shared" si="111"/>
        <v>-236500</v>
      </c>
      <c r="I1411" s="25">
        <f t="shared" si="110"/>
        <v>4.901960784313726</v>
      </c>
      <c r="K1411" t="s">
        <v>27</v>
      </c>
      <c r="M1411" s="2">
        <v>510</v>
      </c>
    </row>
    <row r="1412" spans="2:13" ht="12.75">
      <c r="B1412" s="333">
        <v>2500</v>
      </c>
      <c r="C1412" s="1" t="s">
        <v>27</v>
      </c>
      <c r="D1412" s="1" t="s">
        <v>13</v>
      </c>
      <c r="E1412" s="1" t="s">
        <v>731</v>
      </c>
      <c r="F1412" s="30" t="s">
        <v>746</v>
      </c>
      <c r="G1412" s="30" t="s">
        <v>420</v>
      </c>
      <c r="H1412" s="6">
        <f t="shared" si="111"/>
        <v>-239000</v>
      </c>
      <c r="I1412" s="25">
        <f t="shared" si="110"/>
        <v>4.901960784313726</v>
      </c>
      <c r="K1412" t="s">
        <v>27</v>
      </c>
      <c r="M1412" s="2">
        <v>510</v>
      </c>
    </row>
    <row r="1413" spans="2:13" ht="12.75">
      <c r="B1413" s="333">
        <v>2500</v>
      </c>
      <c r="C1413" s="1" t="s">
        <v>27</v>
      </c>
      <c r="D1413" s="1" t="s">
        <v>13</v>
      </c>
      <c r="E1413" s="1" t="s">
        <v>731</v>
      </c>
      <c r="F1413" s="30" t="s">
        <v>747</v>
      </c>
      <c r="G1413" s="30" t="s">
        <v>73</v>
      </c>
      <c r="H1413" s="6">
        <f t="shared" si="111"/>
        <v>-241500</v>
      </c>
      <c r="I1413" s="25">
        <f t="shared" si="110"/>
        <v>4.901960784313726</v>
      </c>
      <c r="K1413" t="s">
        <v>27</v>
      </c>
      <c r="M1413" s="2">
        <v>510</v>
      </c>
    </row>
    <row r="1414" spans="2:13" ht="12.75">
      <c r="B1414" s="333">
        <v>2500</v>
      </c>
      <c r="C1414" s="1" t="s">
        <v>27</v>
      </c>
      <c r="D1414" s="1" t="s">
        <v>13</v>
      </c>
      <c r="E1414" s="1" t="s">
        <v>731</v>
      </c>
      <c r="F1414" s="30" t="s">
        <v>748</v>
      </c>
      <c r="G1414" s="30" t="s">
        <v>480</v>
      </c>
      <c r="H1414" s="6">
        <f t="shared" si="111"/>
        <v>-244000</v>
      </c>
      <c r="I1414" s="25">
        <f t="shared" si="110"/>
        <v>4.901960784313726</v>
      </c>
      <c r="K1414" t="s">
        <v>27</v>
      </c>
      <c r="M1414" s="2">
        <v>510</v>
      </c>
    </row>
    <row r="1415" spans="2:13" ht="12.75">
      <c r="B1415" s="333">
        <v>2500</v>
      </c>
      <c r="C1415" s="1" t="s">
        <v>27</v>
      </c>
      <c r="D1415" s="1" t="s">
        <v>13</v>
      </c>
      <c r="E1415" s="1" t="s">
        <v>731</v>
      </c>
      <c r="F1415" s="30" t="s">
        <v>749</v>
      </c>
      <c r="G1415" s="30" t="s">
        <v>465</v>
      </c>
      <c r="H1415" s="6">
        <f t="shared" si="111"/>
        <v>-246500</v>
      </c>
      <c r="I1415" s="25">
        <f t="shared" si="110"/>
        <v>4.901960784313726</v>
      </c>
      <c r="K1415" t="s">
        <v>27</v>
      </c>
      <c r="M1415" s="2">
        <v>510</v>
      </c>
    </row>
    <row r="1416" spans="2:13" ht="12.75">
      <c r="B1416" s="333">
        <v>2500</v>
      </c>
      <c r="C1416" s="1" t="s">
        <v>27</v>
      </c>
      <c r="D1416" s="1" t="s">
        <v>13</v>
      </c>
      <c r="E1416" s="1" t="s">
        <v>731</v>
      </c>
      <c r="F1416" s="30" t="s">
        <v>750</v>
      </c>
      <c r="G1416" s="30" t="s">
        <v>467</v>
      </c>
      <c r="H1416" s="6">
        <f t="shared" si="111"/>
        <v>-249000</v>
      </c>
      <c r="I1416" s="25">
        <f t="shared" si="110"/>
        <v>4.901960784313726</v>
      </c>
      <c r="K1416" t="s">
        <v>27</v>
      </c>
      <c r="M1416" s="2">
        <v>510</v>
      </c>
    </row>
    <row r="1417" spans="2:13" ht="12.75">
      <c r="B1417" s="333">
        <v>2500</v>
      </c>
      <c r="C1417" s="1" t="s">
        <v>27</v>
      </c>
      <c r="D1417" s="1" t="s">
        <v>13</v>
      </c>
      <c r="E1417" s="1" t="s">
        <v>731</v>
      </c>
      <c r="F1417" s="30" t="s">
        <v>751</v>
      </c>
      <c r="G1417" s="30" t="s">
        <v>510</v>
      </c>
      <c r="H1417" s="6">
        <f t="shared" si="111"/>
        <v>-251500</v>
      </c>
      <c r="I1417" s="25">
        <f t="shared" si="110"/>
        <v>4.901960784313726</v>
      </c>
      <c r="K1417" t="s">
        <v>27</v>
      </c>
      <c r="M1417" s="2">
        <v>510</v>
      </c>
    </row>
    <row r="1418" spans="2:13" ht="12.75">
      <c r="B1418" s="333">
        <v>2500</v>
      </c>
      <c r="C1418" s="1" t="s">
        <v>27</v>
      </c>
      <c r="D1418" s="1" t="s">
        <v>13</v>
      </c>
      <c r="E1418" s="1" t="s">
        <v>731</v>
      </c>
      <c r="F1418" s="403" t="s">
        <v>752</v>
      </c>
      <c r="G1418" s="30" t="s">
        <v>526</v>
      </c>
      <c r="H1418" s="6">
        <f t="shared" si="111"/>
        <v>-254000</v>
      </c>
      <c r="I1418" s="25">
        <f t="shared" si="110"/>
        <v>4.901960784313726</v>
      </c>
      <c r="K1418" t="s">
        <v>27</v>
      </c>
      <c r="M1418" s="2">
        <v>510</v>
      </c>
    </row>
    <row r="1419" spans="2:13" ht="12.75">
      <c r="B1419" s="333">
        <v>2500</v>
      </c>
      <c r="C1419" s="1" t="s">
        <v>27</v>
      </c>
      <c r="D1419" s="1" t="s">
        <v>13</v>
      </c>
      <c r="E1419" s="1" t="s">
        <v>731</v>
      </c>
      <c r="F1419" s="403" t="s">
        <v>753</v>
      </c>
      <c r="G1419" s="30" t="s">
        <v>352</v>
      </c>
      <c r="H1419" s="6">
        <f t="shared" si="111"/>
        <v>-256500</v>
      </c>
      <c r="I1419" s="25">
        <f t="shared" si="110"/>
        <v>4.901960784313726</v>
      </c>
      <c r="K1419" t="s">
        <v>27</v>
      </c>
      <c r="M1419" s="2">
        <v>510</v>
      </c>
    </row>
    <row r="1420" spans="2:13" ht="12.75">
      <c r="B1420" s="333">
        <v>2500</v>
      </c>
      <c r="C1420" s="1" t="s">
        <v>27</v>
      </c>
      <c r="D1420" s="1" t="s">
        <v>13</v>
      </c>
      <c r="E1420" s="1" t="s">
        <v>731</v>
      </c>
      <c r="F1420" s="403" t="s">
        <v>754</v>
      </c>
      <c r="G1420" s="30" t="s">
        <v>531</v>
      </c>
      <c r="H1420" s="6">
        <f t="shared" si="111"/>
        <v>-259000</v>
      </c>
      <c r="I1420" s="25">
        <f t="shared" si="110"/>
        <v>4.901960784313726</v>
      </c>
      <c r="K1420" t="s">
        <v>27</v>
      </c>
      <c r="M1420" s="2">
        <v>510</v>
      </c>
    </row>
    <row r="1421" spans="2:13" ht="12.75">
      <c r="B1421" s="422">
        <v>2500</v>
      </c>
      <c r="C1421" s="1" t="s">
        <v>27</v>
      </c>
      <c r="D1421" s="15" t="s">
        <v>13</v>
      </c>
      <c r="E1421" s="1" t="s">
        <v>755</v>
      </c>
      <c r="F1421" s="30" t="s">
        <v>756</v>
      </c>
      <c r="G1421" s="34" t="s">
        <v>240</v>
      </c>
      <c r="H1421" s="6">
        <f t="shared" si="111"/>
        <v>-261500</v>
      </c>
      <c r="I1421" s="25">
        <f t="shared" si="110"/>
        <v>4.901960784313726</v>
      </c>
      <c r="K1421" t="s">
        <v>27</v>
      </c>
      <c r="M1421" s="2">
        <v>510</v>
      </c>
    </row>
    <row r="1422" spans="2:13" ht="12.75">
      <c r="B1422" s="333">
        <v>2500</v>
      </c>
      <c r="C1422" s="1" t="s">
        <v>27</v>
      </c>
      <c r="D1422" s="15" t="s">
        <v>13</v>
      </c>
      <c r="E1422" s="1" t="s">
        <v>755</v>
      </c>
      <c r="F1422" s="30" t="s">
        <v>757</v>
      </c>
      <c r="G1422" s="30" t="s">
        <v>242</v>
      </c>
      <c r="H1422" s="6">
        <f t="shared" si="111"/>
        <v>-264000</v>
      </c>
      <c r="I1422" s="25">
        <f t="shared" si="110"/>
        <v>4.901960784313726</v>
      </c>
      <c r="K1422" t="s">
        <v>27</v>
      </c>
      <c r="M1422" s="2">
        <v>510</v>
      </c>
    </row>
    <row r="1423" spans="2:13" ht="12.75">
      <c r="B1423" s="333">
        <v>2500</v>
      </c>
      <c r="C1423" s="1" t="s">
        <v>27</v>
      </c>
      <c r="D1423" s="15" t="s">
        <v>13</v>
      </c>
      <c r="E1423" s="1" t="s">
        <v>755</v>
      </c>
      <c r="F1423" s="30" t="s">
        <v>758</v>
      </c>
      <c r="G1423" s="30" t="s">
        <v>279</v>
      </c>
      <c r="H1423" s="6">
        <f t="shared" si="111"/>
        <v>-266500</v>
      </c>
      <c r="I1423" s="25">
        <f t="shared" si="110"/>
        <v>4.901960784313726</v>
      </c>
      <c r="K1423" t="s">
        <v>27</v>
      </c>
      <c r="M1423" s="2">
        <v>510</v>
      </c>
    </row>
    <row r="1424" spans="2:13" ht="12.75">
      <c r="B1424" s="333">
        <v>2500</v>
      </c>
      <c r="C1424" s="1" t="s">
        <v>27</v>
      </c>
      <c r="D1424" s="1" t="s">
        <v>13</v>
      </c>
      <c r="E1424" s="1" t="s">
        <v>755</v>
      </c>
      <c r="F1424" s="30" t="s">
        <v>759</v>
      </c>
      <c r="G1424" s="30" t="s">
        <v>281</v>
      </c>
      <c r="H1424" s="6">
        <f t="shared" si="111"/>
        <v>-269000</v>
      </c>
      <c r="I1424" s="25">
        <f t="shared" si="110"/>
        <v>4.901960784313726</v>
      </c>
      <c r="K1424" t="s">
        <v>27</v>
      </c>
      <c r="M1424" s="2">
        <v>510</v>
      </c>
    </row>
    <row r="1425" spans="2:13" ht="12.75">
      <c r="B1425" s="333">
        <v>2500</v>
      </c>
      <c r="C1425" s="1" t="s">
        <v>27</v>
      </c>
      <c r="D1425" s="1" t="s">
        <v>13</v>
      </c>
      <c r="E1425" s="1" t="s">
        <v>755</v>
      </c>
      <c r="F1425" s="30" t="s">
        <v>760</v>
      </c>
      <c r="G1425" s="30" t="s">
        <v>285</v>
      </c>
      <c r="H1425" s="6">
        <f t="shared" si="111"/>
        <v>-271500</v>
      </c>
      <c r="I1425" s="25">
        <f t="shared" si="110"/>
        <v>4.901960784313726</v>
      </c>
      <c r="K1425" t="s">
        <v>27</v>
      </c>
      <c r="M1425" s="2">
        <v>510</v>
      </c>
    </row>
    <row r="1426" spans="2:13" ht="12.75">
      <c r="B1426" s="333">
        <v>2500</v>
      </c>
      <c r="C1426" s="1" t="s">
        <v>27</v>
      </c>
      <c r="D1426" s="1" t="s">
        <v>13</v>
      </c>
      <c r="E1426" s="1" t="s">
        <v>755</v>
      </c>
      <c r="F1426" s="30" t="s">
        <v>761</v>
      </c>
      <c r="G1426" s="30" t="s">
        <v>289</v>
      </c>
      <c r="H1426" s="6">
        <f t="shared" si="111"/>
        <v>-274000</v>
      </c>
      <c r="I1426" s="25">
        <f t="shared" si="110"/>
        <v>4.901960784313726</v>
      </c>
      <c r="K1426" t="s">
        <v>27</v>
      </c>
      <c r="M1426" s="2">
        <v>510</v>
      </c>
    </row>
    <row r="1427" spans="2:13" ht="12.75">
      <c r="B1427" s="333">
        <v>2500</v>
      </c>
      <c r="C1427" s="1" t="s">
        <v>27</v>
      </c>
      <c r="D1427" s="1" t="s">
        <v>13</v>
      </c>
      <c r="E1427" s="1" t="s">
        <v>755</v>
      </c>
      <c r="F1427" s="30" t="s">
        <v>762</v>
      </c>
      <c r="G1427" s="30" t="s">
        <v>304</v>
      </c>
      <c r="H1427" s="6">
        <f t="shared" si="111"/>
        <v>-276500</v>
      </c>
      <c r="I1427" s="25">
        <f t="shared" si="110"/>
        <v>4.901960784313726</v>
      </c>
      <c r="K1427" t="s">
        <v>27</v>
      </c>
      <c r="M1427" s="2">
        <v>510</v>
      </c>
    </row>
    <row r="1428" spans="2:13" ht="12.75">
      <c r="B1428" s="333">
        <v>2500</v>
      </c>
      <c r="C1428" s="1" t="s">
        <v>27</v>
      </c>
      <c r="D1428" s="1" t="s">
        <v>13</v>
      </c>
      <c r="E1428" s="1" t="s">
        <v>755</v>
      </c>
      <c r="F1428" s="30" t="s">
        <v>763</v>
      </c>
      <c r="G1428" s="30" t="s">
        <v>306</v>
      </c>
      <c r="H1428" s="6">
        <f t="shared" si="111"/>
        <v>-279000</v>
      </c>
      <c r="I1428" s="25">
        <f t="shared" si="110"/>
        <v>4.901960784313726</v>
      </c>
      <c r="K1428" t="s">
        <v>27</v>
      </c>
      <c r="M1428" s="2">
        <v>510</v>
      </c>
    </row>
    <row r="1429" spans="2:13" ht="12.75">
      <c r="B1429" s="333">
        <v>2500</v>
      </c>
      <c r="C1429" s="1" t="s">
        <v>27</v>
      </c>
      <c r="D1429" s="1" t="s">
        <v>13</v>
      </c>
      <c r="E1429" s="1" t="s">
        <v>755</v>
      </c>
      <c r="F1429" s="30" t="s">
        <v>764</v>
      </c>
      <c r="G1429" s="30" t="s">
        <v>372</v>
      </c>
      <c r="H1429" s="6">
        <f t="shared" si="111"/>
        <v>-281500</v>
      </c>
      <c r="I1429" s="25">
        <f t="shared" si="110"/>
        <v>4.901960784313726</v>
      </c>
      <c r="K1429" t="s">
        <v>27</v>
      </c>
      <c r="M1429" s="2">
        <v>510</v>
      </c>
    </row>
    <row r="1430" spans="2:13" ht="12.75">
      <c r="B1430" s="333">
        <v>2500</v>
      </c>
      <c r="C1430" s="1" t="s">
        <v>27</v>
      </c>
      <c r="D1430" s="1" t="s">
        <v>13</v>
      </c>
      <c r="E1430" s="1" t="s">
        <v>755</v>
      </c>
      <c r="F1430" s="30" t="s">
        <v>765</v>
      </c>
      <c r="G1430" s="30" t="s">
        <v>374</v>
      </c>
      <c r="H1430" s="6">
        <f t="shared" si="111"/>
        <v>-284000</v>
      </c>
      <c r="I1430" s="25">
        <f t="shared" si="110"/>
        <v>4.901960784313726</v>
      </c>
      <c r="K1430" t="s">
        <v>27</v>
      </c>
      <c r="M1430" s="2">
        <v>510</v>
      </c>
    </row>
    <row r="1431" spans="2:13" ht="12.75">
      <c r="B1431" s="333">
        <v>2500</v>
      </c>
      <c r="C1431" s="1" t="s">
        <v>27</v>
      </c>
      <c r="D1431" s="1" t="s">
        <v>13</v>
      </c>
      <c r="E1431" s="1" t="s">
        <v>755</v>
      </c>
      <c r="F1431" s="30" t="s">
        <v>766</v>
      </c>
      <c r="G1431" s="30" t="s">
        <v>376</v>
      </c>
      <c r="H1431" s="6">
        <f t="shared" si="111"/>
        <v>-286500</v>
      </c>
      <c r="I1431" s="25">
        <f t="shared" si="110"/>
        <v>4.901960784313726</v>
      </c>
      <c r="K1431" t="s">
        <v>27</v>
      </c>
      <c r="M1431" s="2">
        <v>510</v>
      </c>
    </row>
    <row r="1432" spans="2:13" ht="12.75">
      <c r="B1432" s="333">
        <v>2500</v>
      </c>
      <c r="C1432" s="1" t="s">
        <v>27</v>
      </c>
      <c r="D1432" s="1" t="s">
        <v>13</v>
      </c>
      <c r="E1432" s="1" t="s">
        <v>755</v>
      </c>
      <c r="F1432" s="30" t="s">
        <v>767</v>
      </c>
      <c r="G1432" s="30" t="s">
        <v>416</v>
      </c>
      <c r="H1432" s="6">
        <f t="shared" si="111"/>
        <v>-289000</v>
      </c>
      <c r="I1432" s="25">
        <f t="shared" si="110"/>
        <v>4.901960784313726</v>
      </c>
      <c r="K1432" t="s">
        <v>27</v>
      </c>
      <c r="M1432" s="2">
        <v>510</v>
      </c>
    </row>
    <row r="1433" spans="2:13" ht="12.75">
      <c r="B1433" s="333">
        <v>2500</v>
      </c>
      <c r="C1433" s="1" t="s">
        <v>27</v>
      </c>
      <c r="D1433" s="1" t="s">
        <v>13</v>
      </c>
      <c r="E1433" s="1" t="s">
        <v>755</v>
      </c>
      <c r="F1433" s="30" t="s">
        <v>768</v>
      </c>
      <c r="G1433" s="30" t="s">
        <v>418</v>
      </c>
      <c r="H1433" s="6">
        <f t="shared" si="111"/>
        <v>-291500</v>
      </c>
      <c r="I1433" s="25">
        <f t="shared" si="110"/>
        <v>4.901960784313726</v>
      </c>
      <c r="K1433" t="s">
        <v>27</v>
      </c>
      <c r="M1433" s="2">
        <v>510</v>
      </c>
    </row>
    <row r="1434" spans="2:13" ht="12.75">
      <c r="B1434" s="333">
        <v>2500</v>
      </c>
      <c r="C1434" s="1" t="s">
        <v>27</v>
      </c>
      <c r="D1434" s="1" t="s">
        <v>13</v>
      </c>
      <c r="E1434" s="1" t="s">
        <v>755</v>
      </c>
      <c r="F1434" s="30" t="s">
        <v>769</v>
      </c>
      <c r="G1434" s="30" t="s">
        <v>420</v>
      </c>
      <c r="H1434" s="6">
        <f t="shared" si="111"/>
        <v>-294000</v>
      </c>
      <c r="I1434" s="25">
        <f t="shared" si="110"/>
        <v>4.901960784313726</v>
      </c>
      <c r="K1434" t="s">
        <v>27</v>
      </c>
      <c r="M1434" s="2">
        <v>510</v>
      </c>
    </row>
    <row r="1435" spans="2:13" ht="12.75">
      <c r="B1435" s="333">
        <v>2500</v>
      </c>
      <c r="C1435" s="1" t="s">
        <v>27</v>
      </c>
      <c r="D1435" s="1" t="s">
        <v>13</v>
      </c>
      <c r="E1435" s="1" t="s">
        <v>755</v>
      </c>
      <c r="F1435" s="30" t="s">
        <v>770</v>
      </c>
      <c r="G1435" s="30" t="s">
        <v>73</v>
      </c>
      <c r="H1435" s="6">
        <f t="shared" si="111"/>
        <v>-296500</v>
      </c>
      <c r="I1435" s="25">
        <f t="shared" si="110"/>
        <v>4.901960784313726</v>
      </c>
      <c r="K1435" t="s">
        <v>27</v>
      </c>
      <c r="M1435" s="2">
        <v>510</v>
      </c>
    </row>
    <row r="1436" spans="2:13" ht="12.75">
      <c r="B1436" s="333">
        <v>2500</v>
      </c>
      <c r="C1436" s="1" t="s">
        <v>27</v>
      </c>
      <c r="D1436" s="1" t="s">
        <v>13</v>
      </c>
      <c r="E1436" s="1" t="s">
        <v>755</v>
      </c>
      <c r="F1436" s="30" t="s">
        <v>771</v>
      </c>
      <c r="G1436" s="30" t="s">
        <v>480</v>
      </c>
      <c r="H1436" s="6">
        <f t="shared" si="111"/>
        <v>-299000</v>
      </c>
      <c r="I1436" s="25">
        <f t="shared" si="110"/>
        <v>4.901960784313726</v>
      </c>
      <c r="K1436" t="s">
        <v>27</v>
      </c>
      <c r="M1436" s="2">
        <v>510</v>
      </c>
    </row>
    <row r="1437" spans="2:13" ht="12.75">
      <c r="B1437" s="333">
        <v>2500</v>
      </c>
      <c r="C1437" s="1" t="s">
        <v>27</v>
      </c>
      <c r="D1437" s="1" t="s">
        <v>13</v>
      </c>
      <c r="E1437" s="1" t="s">
        <v>755</v>
      </c>
      <c r="F1437" s="30" t="s">
        <v>772</v>
      </c>
      <c r="G1437" s="30" t="s">
        <v>465</v>
      </c>
      <c r="H1437" s="6">
        <f t="shared" si="111"/>
        <v>-301500</v>
      </c>
      <c r="I1437" s="25">
        <f t="shared" si="110"/>
        <v>4.901960784313726</v>
      </c>
      <c r="K1437" t="s">
        <v>27</v>
      </c>
      <c r="M1437" s="2">
        <v>510</v>
      </c>
    </row>
    <row r="1438" spans="2:13" ht="12.75">
      <c r="B1438" s="333">
        <v>2500</v>
      </c>
      <c r="C1438" s="1" t="s">
        <v>27</v>
      </c>
      <c r="D1438" s="1" t="s">
        <v>13</v>
      </c>
      <c r="E1438" s="1" t="s">
        <v>755</v>
      </c>
      <c r="F1438" s="30" t="s">
        <v>773</v>
      </c>
      <c r="G1438" s="30" t="s">
        <v>467</v>
      </c>
      <c r="H1438" s="6">
        <f t="shared" si="111"/>
        <v>-304000</v>
      </c>
      <c r="I1438" s="25">
        <f t="shared" si="110"/>
        <v>4.901960784313726</v>
      </c>
      <c r="K1438" t="s">
        <v>27</v>
      </c>
      <c r="M1438" s="2">
        <v>510</v>
      </c>
    </row>
    <row r="1439" spans="2:13" ht="12.75">
      <c r="B1439" s="333">
        <v>2500</v>
      </c>
      <c r="C1439" s="1" t="s">
        <v>27</v>
      </c>
      <c r="D1439" s="1" t="s">
        <v>13</v>
      </c>
      <c r="E1439" s="1" t="s">
        <v>755</v>
      </c>
      <c r="F1439" s="30" t="s">
        <v>774</v>
      </c>
      <c r="G1439" s="30" t="s">
        <v>510</v>
      </c>
      <c r="H1439" s="6">
        <f aca="true" t="shared" si="112" ref="H1439:H1447">H1438-B1439</f>
        <v>-306500</v>
      </c>
      <c r="I1439" s="25">
        <f t="shared" si="110"/>
        <v>4.901960784313726</v>
      </c>
      <c r="K1439" t="s">
        <v>27</v>
      </c>
      <c r="M1439" s="2">
        <v>510</v>
      </c>
    </row>
    <row r="1440" spans="2:13" ht="12.75">
      <c r="B1440" s="333">
        <v>2500</v>
      </c>
      <c r="C1440" s="1" t="s">
        <v>27</v>
      </c>
      <c r="D1440" s="1" t="s">
        <v>13</v>
      </c>
      <c r="E1440" s="1" t="s">
        <v>755</v>
      </c>
      <c r="F1440" s="403" t="s">
        <v>775</v>
      </c>
      <c r="G1440" s="30" t="s">
        <v>526</v>
      </c>
      <c r="H1440" s="6">
        <f t="shared" si="112"/>
        <v>-309000</v>
      </c>
      <c r="I1440" s="25">
        <f t="shared" si="110"/>
        <v>4.901960784313726</v>
      </c>
      <c r="K1440" t="s">
        <v>27</v>
      </c>
      <c r="M1440" s="2">
        <v>510</v>
      </c>
    </row>
    <row r="1441" spans="2:13" ht="12.75">
      <c r="B1441" s="333">
        <v>2500</v>
      </c>
      <c r="C1441" s="1" t="s">
        <v>27</v>
      </c>
      <c r="D1441" s="1" t="s">
        <v>13</v>
      </c>
      <c r="E1441" s="1" t="s">
        <v>755</v>
      </c>
      <c r="F1441" s="403" t="s">
        <v>776</v>
      </c>
      <c r="G1441" s="30" t="s">
        <v>369</v>
      </c>
      <c r="H1441" s="6">
        <f t="shared" si="112"/>
        <v>-311500</v>
      </c>
      <c r="I1441" s="25">
        <f t="shared" si="110"/>
        <v>4.901960784313726</v>
      </c>
      <c r="K1441" t="s">
        <v>27</v>
      </c>
      <c r="M1441" s="2">
        <v>510</v>
      </c>
    </row>
    <row r="1442" spans="2:13" ht="12.75">
      <c r="B1442" s="333">
        <v>2500</v>
      </c>
      <c r="C1442" s="1" t="s">
        <v>27</v>
      </c>
      <c r="D1442" s="1" t="s">
        <v>13</v>
      </c>
      <c r="E1442" s="1" t="s">
        <v>755</v>
      </c>
      <c r="F1442" s="403" t="s">
        <v>777</v>
      </c>
      <c r="G1442" s="30" t="s">
        <v>369</v>
      </c>
      <c r="H1442" s="6">
        <f t="shared" si="112"/>
        <v>-314000</v>
      </c>
      <c r="I1442" s="25">
        <f t="shared" si="110"/>
        <v>4.901960784313726</v>
      </c>
      <c r="K1442" t="s">
        <v>27</v>
      </c>
      <c r="M1442" s="2">
        <v>510</v>
      </c>
    </row>
    <row r="1443" spans="2:13" ht="12.75">
      <c r="B1443" s="333">
        <v>2500</v>
      </c>
      <c r="C1443" s="1" t="s">
        <v>27</v>
      </c>
      <c r="D1443" s="1" t="s">
        <v>13</v>
      </c>
      <c r="E1443" s="1" t="s">
        <v>755</v>
      </c>
      <c r="F1443" s="403" t="s">
        <v>778</v>
      </c>
      <c r="G1443" s="30" t="s">
        <v>352</v>
      </c>
      <c r="H1443" s="6">
        <f t="shared" si="112"/>
        <v>-316500</v>
      </c>
      <c r="I1443" s="25">
        <f t="shared" si="110"/>
        <v>4.901960784313726</v>
      </c>
      <c r="K1443" t="s">
        <v>27</v>
      </c>
      <c r="M1443" s="2">
        <v>510</v>
      </c>
    </row>
    <row r="1444" spans="2:13" ht="12.75">
      <c r="B1444" s="333">
        <v>2500</v>
      </c>
      <c r="C1444" s="1" t="s">
        <v>27</v>
      </c>
      <c r="D1444" s="1" t="s">
        <v>13</v>
      </c>
      <c r="E1444" s="1" t="s">
        <v>755</v>
      </c>
      <c r="F1444" s="403" t="s">
        <v>779</v>
      </c>
      <c r="G1444" s="30" t="s">
        <v>531</v>
      </c>
      <c r="H1444" s="6">
        <f t="shared" si="112"/>
        <v>-319000</v>
      </c>
      <c r="I1444" s="25">
        <f t="shared" si="110"/>
        <v>4.901960784313726</v>
      </c>
      <c r="K1444" t="s">
        <v>27</v>
      </c>
      <c r="M1444" s="2">
        <v>510</v>
      </c>
    </row>
    <row r="1445" spans="2:13" ht="12.75">
      <c r="B1445" s="422">
        <v>2500</v>
      </c>
      <c r="C1445" s="1" t="s">
        <v>27</v>
      </c>
      <c r="D1445" s="15" t="s">
        <v>13</v>
      </c>
      <c r="E1445" s="400" t="s">
        <v>780</v>
      </c>
      <c r="F1445" s="30" t="s">
        <v>781</v>
      </c>
      <c r="G1445" s="34" t="s">
        <v>240</v>
      </c>
      <c r="H1445" s="6">
        <f t="shared" si="112"/>
        <v>-321500</v>
      </c>
      <c r="I1445" s="25">
        <f t="shared" si="110"/>
        <v>4.901960784313726</v>
      </c>
      <c r="J1445" s="401"/>
      <c r="K1445" t="s">
        <v>27</v>
      </c>
      <c r="L1445" s="401"/>
      <c r="M1445" s="2">
        <v>510</v>
      </c>
    </row>
    <row r="1446" spans="2:13" ht="12.75">
      <c r="B1446" s="333">
        <v>2500</v>
      </c>
      <c r="C1446" s="1" t="s">
        <v>27</v>
      </c>
      <c r="D1446" s="1" t="s">
        <v>13</v>
      </c>
      <c r="E1446" s="1" t="s">
        <v>780</v>
      </c>
      <c r="F1446" s="30" t="s">
        <v>782</v>
      </c>
      <c r="G1446" s="30" t="s">
        <v>281</v>
      </c>
      <c r="H1446" s="6">
        <f t="shared" si="112"/>
        <v>-324000</v>
      </c>
      <c r="I1446" s="25">
        <f t="shared" si="110"/>
        <v>4.901960784313726</v>
      </c>
      <c r="K1446" t="s">
        <v>27</v>
      </c>
      <c r="M1446" s="2">
        <v>510</v>
      </c>
    </row>
    <row r="1447" spans="2:13" ht="12.75">
      <c r="B1447" s="333">
        <v>2500</v>
      </c>
      <c r="C1447" s="1" t="s">
        <v>27</v>
      </c>
      <c r="D1447" s="1" t="s">
        <v>13</v>
      </c>
      <c r="E1447" s="1" t="s">
        <v>780</v>
      </c>
      <c r="F1447" s="403" t="s">
        <v>783</v>
      </c>
      <c r="G1447" s="30" t="s">
        <v>531</v>
      </c>
      <c r="H1447" s="6">
        <f t="shared" si="112"/>
        <v>-326500</v>
      </c>
      <c r="I1447" s="25">
        <f t="shared" si="110"/>
        <v>4.901960784313726</v>
      </c>
      <c r="K1447" t="s">
        <v>27</v>
      </c>
      <c r="M1447" s="2">
        <v>510</v>
      </c>
    </row>
    <row r="1448" spans="1:13" s="99" customFormat="1" ht="12.75">
      <c r="A1448" s="14"/>
      <c r="B1448" s="334">
        <f>SUM(B1345:B1447)</f>
        <v>326500</v>
      </c>
      <c r="C1448" s="14" t="s">
        <v>27</v>
      </c>
      <c r="D1448" s="14"/>
      <c r="E1448" s="14"/>
      <c r="F1448" s="21"/>
      <c r="G1448" s="21"/>
      <c r="H1448" s="97">
        <v>0</v>
      </c>
      <c r="I1448" s="98">
        <f t="shared" si="110"/>
        <v>640.1960784313726</v>
      </c>
      <c r="M1448" s="2">
        <v>510</v>
      </c>
    </row>
    <row r="1449" spans="8:13" ht="12.75">
      <c r="H1449" s="6">
        <f aca="true" t="shared" si="113" ref="H1449:H1480">H1448-B1449</f>
        <v>0</v>
      </c>
      <c r="I1449" s="25">
        <f t="shared" si="110"/>
        <v>0</v>
      </c>
      <c r="M1449" s="2">
        <v>510</v>
      </c>
    </row>
    <row r="1450" spans="8:13" ht="12.75">
      <c r="H1450" s="6">
        <f t="shared" si="113"/>
        <v>0</v>
      </c>
      <c r="I1450" s="25">
        <f t="shared" si="110"/>
        <v>0</v>
      </c>
      <c r="M1450" s="2">
        <v>510</v>
      </c>
    </row>
    <row r="1451" spans="1:13" s="110" customFormat="1" ht="12.75">
      <c r="A1451" s="36"/>
      <c r="B1451" s="229">
        <v>3000</v>
      </c>
      <c r="C1451" s="36" t="s">
        <v>245</v>
      </c>
      <c r="D1451" s="36" t="s">
        <v>13</v>
      </c>
      <c r="E1451" s="36" t="s">
        <v>246</v>
      </c>
      <c r="F1451" s="34" t="s">
        <v>784</v>
      </c>
      <c r="G1451" s="34" t="s">
        <v>594</v>
      </c>
      <c r="H1451" s="40">
        <f t="shared" si="113"/>
        <v>-3000</v>
      </c>
      <c r="I1451" s="83">
        <f t="shared" si="110"/>
        <v>5.882352941176471</v>
      </c>
      <c r="K1451" s="85" t="s">
        <v>653</v>
      </c>
      <c r="M1451" s="2">
        <v>510</v>
      </c>
    </row>
    <row r="1452" spans="1:13" s="110" customFormat="1" ht="12.75">
      <c r="A1452" s="36"/>
      <c r="B1452" s="229">
        <v>3000</v>
      </c>
      <c r="C1452" s="36" t="s">
        <v>248</v>
      </c>
      <c r="D1452" s="36" t="s">
        <v>13</v>
      </c>
      <c r="E1452" s="36" t="s">
        <v>246</v>
      </c>
      <c r="F1452" s="34" t="s">
        <v>785</v>
      </c>
      <c r="G1452" s="34" t="s">
        <v>279</v>
      </c>
      <c r="H1452" s="40">
        <f t="shared" si="113"/>
        <v>-6000</v>
      </c>
      <c r="I1452" s="83">
        <f t="shared" si="110"/>
        <v>5.882352941176471</v>
      </c>
      <c r="K1452" s="85" t="s">
        <v>653</v>
      </c>
      <c r="M1452" s="2">
        <v>510</v>
      </c>
    </row>
    <row r="1453" spans="1:13" s="110" customFormat="1" ht="12.75">
      <c r="A1453" s="36"/>
      <c r="B1453" s="229">
        <v>3000</v>
      </c>
      <c r="C1453" s="36" t="s">
        <v>786</v>
      </c>
      <c r="D1453" s="36" t="s">
        <v>13</v>
      </c>
      <c r="E1453" s="36" t="s">
        <v>246</v>
      </c>
      <c r="F1453" s="34" t="s">
        <v>787</v>
      </c>
      <c r="G1453" s="34" t="s">
        <v>281</v>
      </c>
      <c r="H1453" s="40">
        <f t="shared" si="113"/>
        <v>-9000</v>
      </c>
      <c r="I1453" s="83">
        <f t="shared" si="110"/>
        <v>5.882352941176471</v>
      </c>
      <c r="K1453" s="85" t="s">
        <v>653</v>
      </c>
      <c r="M1453" s="2">
        <v>510</v>
      </c>
    </row>
    <row r="1454" spans="1:13" s="110" customFormat="1" ht="12.75">
      <c r="A1454" s="36"/>
      <c r="B1454" s="229">
        <v>1000</v>
      </c>
      <c r="C1454" s="36" t="s">
        <v>788</v>
      </c>
      <c r="D1454" s="36" t="s">
        <v>13</v>
      </c>
      <c r="E1454" s="36" t="s">
        <v>246</v>
      </c>
      <c r="F1454" s="34" t="s">
        <v>789</v>
      </c>
      <c r="G1454" s="34" t="s">
        <v>281</v>
      </c>
      <c r="H1454" s="40">
        <f t="shared" si="113"/>
        <v>-10000</v>
      </c>
      <c r="I1454" s="83">
        <f t="shared" si="110"/>
        <v>1.9607843137254901</v>
      </c>
      <c r="K1454" s="85" t="s">
        <v>653</v>
      </c>
      <c r="M1454" s="2">
        <v>510</v>
      </c>
    </row>
    <row r="1455" spans="1:13" s="110" customFormat="1" ht="12.75">
      <c r="A1455" s="36"/>
      <c r="B1455" s="229">
        <v>15000</v>
      </c>
      <c r="C1455" s="36" t="s">
        <v>790</v>
      </c>
      <c r="D1455" s="36" t="s">
        <v>13</v>
      </c>
      <c r="E1455" s="36" t="s">
        <v>246</v>
      </c>
      <c r="F1455" s="34" t="s">
        <v>791</v>
      </c>
      <c r="G1455" s="34" t="s">
        <v>285</v>
      </c>
      <c r="H1455" s="40">
        <f t="shared" si="113"/>
        <v>-25000</v>
      </c>
      <c r="I1455" s="83">
        <f t="shared" si="110"/>
        <v>29.41176470588235</v>
      </c>
      <c r="K1455" s="110" t="s">
        <v>653</v>
      </c>
      <c r="M1455" s="2">
        <v>510</v>
      </c>
    </row>
    <row r="1456" spans="1:13" s="110" customFormat="1" ht="12.75">
      <c r="A1456" s="36"/>
      <c r="B1456" s="229">
        <v>1000</v>
      </c>
      <c r="C1456" s="36" t="s">
        <v>792</v>
      </c>
      <c r="D1456" s="36" t="s">
        <v>13</v>
      </c>
      <c r="E1456" s="36" t="s">
        <v>246</v>
      </c>
      <c r="F1456" s="34" t="s">
        <v>789</v>
      </c>
      <c r="G1456" s="34" t="s">
        <v>285</v>
      </c>
      <c r="H1456" s="40">
        <f t="shared" si="113"/>
        <v>-26000</v>
      </c>
      <c r="I1456" s="83">
        <f t="shared" si="110"/>
        <v>1.9607843137254901</v>
      </c>
      <c r="K1456" s="110" t="s">
        <v>653</v>
      </c>
      <c r="M1456" s="2">
        <v>510</v>
      </c>
    </row>
    <row r="1457" spans="1:13" s="110" customFormat="1" ht="12.75">
      <c r="A1457" s="36"/>
      <c r="B1457" s="229">
        <v>3000</v>
      </c>
      <c r="C1457" s="36" t="s">
        <v>793</v>
      </c>
      <c r="D1457" s="36" t="s">
        <v>13</v>
      </c>
      <c r="E1457" s="36" t="s">
        <v>246</v>
      </c>
      <c r="F1457" s="34" t="s">
        <v>794</v>
      </c>
      <c r="G1457" s="34" t="s">
        <v>285</v>
      </c>
      <c r="H1457" s="40">
        <f t="shared" si="113"/>
        <v>-29000</v>
      </c>
      <c r="I1457" s="83">
        <f aca="true" t="shared" si="114" ref="I1457:I1520">+B1457/M1457</f>
        <v>5.882352941176471</v>
      </c>
      <c r="K1457" s="110" t="s">
        <v>653</v>
      </c>
      <c r="M1457" s="2">
        <v>510</v>
      </c>
    </row>
    <row r="1458" spans="1:13" s="110" customFormat="1" ht="12.75">
      <c r="A1458" s="36"/>
      <c r="B1458" s="229">
        <v>6000</v>
      </c>
      <c r="C1458" s="36" t="s">
        <v>795</v>
      </c>
      <c r="D1458" s="36" t="s">
        <v>13</v>
      </c>
      <c r="E1458" s="36" t="s">
        <v>246</v>
      </c>
      <c r="F1458" s="34" t="s">
        <v>796</v>
      </c>
      <c r="G1458" s="34" t="s">
        <v>306</v>
      </c>
      <c r="H1458" s="40">
        <f t="shared" si="113"/>
        <v>-35000</v>
      </c>
      <c r="I1458" s="83">
        <f t="shared" si="114"/>
        <v>11.764705882352942</v>
      </c>
      <c r="K1458" s="110" t="s">
        <v>653</v>
      </c>
      <c r="M1458" s="2">
        <v>510</v>
      </c>
    </row>
    <row r="1459" spans="1:13" s="110" customFormat="1" ht="12.75">
      <c r="A1459" s="36"/>
      <c r="B1459" s="229">
        <v>10000</v>
      </c>
      <c r="C1459" s="36" t="s">
        <v>797</v>
      </c>
      <c r="D1459" s="36" t="s">
        <v>13</v>
      </c>
      <c r="E1459" s="36" t="s">
        <v>246</v>
      </c>
      <c r="F1459" s="34" t="s">
        <v>798</v>
      </c>
      <c r="G1459" s="34" t="s">
        <v>372</v>
      </c>
      <c r="H1459" s="40">
        <f t="shared" si="113"/>
        <v>-45000</v>
      </c>
      <c r="I1459" s="83">
        <f t="shared" si="114"/>
        <v>19.607843137254903</v>
      </c>
      <c r="K1459" s="110" t="s">
        <v>653</v>
      </c>
      <c r="M1459" s="2">
        <v>510</v>
      </c>
    </row>
    <row r="1460" spans="1:13" s="110" customFormat="1" ht="12.75">
      <c r="A1460" s="36"/>
      <c r="B1460" s="229">
        <v>10000</v>
      </c>
      <c r="C1460" s="36" t="s">
        <v>799</v>
      </c>
      <c r="D1460" s="36" t="s">
        <v>13</v>
      </c>
      <c r="E1460" s="36" t="s">
        <v>246</v>
      </c>
      <c r="F1460" s="34" t="s">
        <v>800</v>
      </c>
      <c r="G1460" s="34" t="s">
        <v>374</v>
      </c>
      <c r="H1460" s="40">
        <f t="shared" si="113"/>
        <v>-55000</v>
      </c>
      <c r="I1460" s="83">
        <f t="shared" si="114"/>
        <v>19.607843137254903</v>
      </c>
      <c r="K1460" s="110" t="s">
        <v>653</v>
      </c>
      <c r="M1460" s="2">
        <v>510</v>
      </c>
    </row>
    <row r="1461" spans="1:13" s="110" customFormat="1" ht="12.75">
      <c r="A1461" s="36"/>
      <c r="B1461" s="229">
        <v>6000</v>
      </c>
      <c r="C1461" s="36" t="s">
        <v>801</v>
      </c>
      <c r="D1461" s="36" t="s">
        <v>13</v>
      </c>
      <c r="E1461" s="36" t="s">
        <v>246</v>
      </c>
      <c r="F1461" s="34" t="s">
        <v>802</v>
      </c>
      <c r="G1461" s="34" t="s">
        <v>376</v>
      </c>
      <c r="H1461" s="40">
        <f t="shared" si="113"/>
        <v>-61000</v>
      </c>
      <c r="I1461" s="83">
        <f t="shared" si="114"/>
        <v>11.764705882352942</v>
      </c>
      <c r="K1461" s="110" t="s">
        <v>653</v>
      </c>
      <c r="M1461" s="2">
        <v>510</v>
      </c>
    </row>
    <row r="1462" spans="1:13" s="110" customFormat="1" ht="12.75">
      <c r="A1462" s="36"/>
      <c r="B1462" s="229">
        <v>25000</v>
      </c>
      <c r="C1462" s="36" t="s">
        <v>803</v>
      </c>
      <c r="D1462" s="36" t="s">
        <v>13</v>
      </c>
      <c r="E1462" s="36" t="s">
        <v>246</v>
      </c>
      <c r="F1462" s="34" t="s">
        <v>804</v>
      </c>
      <c r="G1462" s="34" t="s">
        <v>381</v>
      </c>
      <c r="H1462" s="40">
        <f t="shared" si="113"/>
        <v>-86000</v>
      </c>
      <c r="I1462" s="83">
        <f t="shared" si="114"/>
        <v>49.01960784313726</v>
      </c>
      <c r="K1462" s="110" t="s">
        <v>653</v>
      </c>
      <c r="M1462" s="2">
        <v>510</v>
      </c>
    </row>
    <row r="1463" spans="1:13" s="110" customFormat="1" ht="12.75">
      <c r="A1463" s="36"/>
      <c r="B1463" s="229">
        <v>10000</v>
      </c>
      <c r="C1463" s="36" t="s">
        <v>805</v>
      </c>
      <c r="D1463" s="36" t="s">
        <v>13</v>
      </c>
      <c r="E1463" s="36" t="s">
        <v>246</v>
      </c>
      <c r="F1463" s="34" t="s">
        <v>806</v>
      </c>
      <c r="G1463" s="34" t="s">
        <v>416</v>
      </c>
      <c r="H1463" s="40">
        <f t="shared" si="113"/>
        <v>-96000</v>
      </c>
      <c r="I1463" s="83">
        <f t="shared" si="114"/>
        <v>19.607843137254903</v>
      </c>
      <c r="K1463" s="110" t="s">
        <v>653</v>
      </c>
      <c r="M1463" s="2">
        <v>510</v>
      </c>
    </row>
    <row r="1464" spans="1:13" s="110" customFormat="1" ht="12.75">
      <c r="A1464" s="36"/>
      <c r="B1464" s="229">
        <v>3000</v>
      </c>
      <c r="C1464" s="36" t="s">
        <v>429</v>
      </c>
      <c r="D1464" s="36" t="s">
        <v>13</v>
      </c>
      <c r="E1464" s="36" t="s">
        <v>246</v>
      </c>
      <c r="F1464" s="34" t="s">
        <v>789</v>
      </c>
      <c r="G1464" s="34" t="s">
        <v>418</v>
      </c>
      <c r="H1464" s="40">
        <f t="shared" si="113"/>
        <v>-99000</v>
      </c>
      <c r="I1464" s="83">
        <f t="shared" si="114"/>
        <v>5.882352941176471</v>
      </c>
      <c r="K1464" s="110" t="s">
        <v>653</v>
      </c>
      <c r="M1464" s="2">
        <v>510</v>
      </c>
    </row>
    <row r="1465" spans="1:13" s="110" customFormat="1" ht="12.75">
      <c r="A1465" s="36"/>
      <c r="B1465" s="229">
        <v>3000</v>
      </c>
      <c r="C1465" s="36" t="s">
        <v>430</v>
      </c>
      <c r="D1465" s="36" t="s">
        <v>13</v>
      </c>
      <c r="E1465" s="36" t="s">
        <v>246</v>
      </c>
      <c r="F1465" s="34" t="s">
        <v>789</v>
      </c>
      <c r="G1465" s="34" t="s">
        <v>418</v>
      </c>
      <c r="H1465" s="40">
        <f t="shared" si="113"/>
        <v>-102000</v>
      </c>
      <c r="I1465" s="83">
        <f t="shared" si="114"/>
        <v>5.882352941176471</v>
      </c>
      <c r="K1465" s="110" t="s">
        <v>653</v>
      </c>
      <c r="M1465" s="2">
        <v>510</v>
      </c>
    </row>
    <row r="1466" spans="1:13" s="110" customFormat="1" ht="12.75">
      <c r="A1466" s="36"/>
      <c r="B1466" s="229">
        <v>3000</v>
      </c>
      <c r="C1466" s="36" t="s">
        <v>807</v>
      </c>
      <c r="D1466" s="36" t="s">
        <v>13</v>
      </c>
      <c r="E1466" s="36" t="s">
        <v>246</v>
      </c>
      <c r="F1466" s="34" t="s">
        <v>789</v>
      </c>
      <c r="G1466" s="34" t="s">
        <v>420</v>
      </c>
      <c r="H1466" s="40">
        <f t="shared" si="113"/>
        <v>-105000</v>
      </c>
      <c r="I1466" s="83">
        <f t="shared" si="114"/>
        <v>5.882352941176471</v>
      </c>
      <c r="K1466" s="110" t="s">
        <v>653</v>
      </c>
      <c r="M1466" s="2">
        <v>510</v>
      </c>
    </row>
    <row r="1467" spans="1:13" s="110" customFormat="1" ht="12.75">
      <c r="A1467" s="36"/>
      <c r="B1467" s="229">
        <v>3000</v>
      </c>
      <c r="C1467" s="36" t="s">
        <v>808</v>
      </c>
      <c r="D1467" s="36" t="s">
        <v>13</v>
      </c>
      <c r="E1467" s="36" t="s">
        <v>246</v>
      </c>
      <c r="F1467" s="34" t="s">
        <v>789</v>
      </c>
      <c r="G1467" s="34" t="s">
        <v>420</v>
      </c>
      <c r="H1467" s="40">
        <f t="shared" si="113"/>
        <v>-108000</v>
      </c>
      <c r="I1467" s="83">
        <f t="shared" si="114"/>
        <v>5.882352941176471</v>
      </c>
      <c r="K1467" s="110" t="s">
        <v>653</v>
      </c>
      <c r="M1467" s="2">
        <v>510</v>
      </c>
    </row>
    <row r="1468" spans="1:13" s="110" customFormat="1" ht="12.75">
      <c r="A1468" s="36"/>
      <c r="B1468" s="229">
        <v>10000</v>
      </c>
      <c r="C1468" s="36" t="s">
        <v>809</v>
      </c>
      <c r="D1468" s="36" t="s">
        <v>13</v>
      </c>
      <c r="E1468" s="36" t="s">
        <v>246</v>
      </c>
      <c r="F1468" s="34" t="s">
        <v>810</v>
      </c>
      <c r="G1468" s="34" t="s">
        <v>480</v>
      </c>
      <c r="H1468" s="40">
        <f t="shared" si="113"/>
        <v>-118000</v>
      </c>
      <c r="I1468" s="83">
        <f t="shared" si="114"/>
        <v>19.607843137254903</v>
      </c>
      <c r="K1468" s="110" t="s">
        <v>653</v>
      </c>
      <c r="M1468" s="2">
        <v>510</v>
      </c>
    </row>
    <row r="1469" spans="1:13" s="110" customFormat="1" ht="12.75">
      <c r="A1469" s="36"/>
      <c r="B1469" s="229">
        <v>25000</v>
      </c>
      <c r="C1469" s="36" t="s">
        <v>811</v>
      </c>
      <c r="D1469" s="36" t="s">
        <v>13</v>
      </c>
      <c r="E1469" s="36" t="s">
        <v>246</v>
      </c>
      <c r="F1469" s="34" t="s">
        <v>812</v>
      </c>
      <c r="G1469" s="34" t="s">
        <v>465</v>
      </c>
      <c r="H1469" s="40">
        <f t="shared" si="113"/>
        <v>-143000</v>
      </c>
      <c r="I1469" s="83">
        <f t="shared" si="114"/>
        <v>49.01960784313726</v>
      </c>
      <c r="K1469" s="110" t="s">
        <v>653</v>
      </c>
      <c r="M1469" s="2">
        <v>510</v>
      </c>
    </row>
    <row r="1470" spans="1:13" s="110" customFormat="1" ht="12.75">
      <c r="A1470" s="36"/>
      <c r="B1470" s="229">
        <v>4000</v>
      </c>
      <c r="C1470" s="36" t="s">
        <v>813</v>
      </c>
      <c r="D1470" s="36" t="s">
        <v>13</v>
      </c>
      <c r="E1470" s="36" t="s">
        <v>246</v>
      </c>
      <c r="F1470" s="34" t="s">
        <v>814</v>
      </c>
      <c r="G1470" s="34" t="s">
        <v>510</v>
      </c>
      <c r="H1470" s="40">
        <f t="shared" si="113"/>
        <v>-147000</v>
      </c>
      <c r="I1470" s="83">
        <f t="shared" si="114"/>
        <v>7.8431372549019605</v>
      </c>
      <c r="K1470" s="110" t="s">
        <v>653</v>
      </c>
      <c r="M1470" s="2">
        <v>510</v>
      </c>
    </row>
    <row r="1471" spans="1:13" s="110" customFormat="1" ht="12.75">
      <c r="A1471" s="36"/>
      <c r="B1471" s="229">
        <v>4000</v>
      </c>
      <c r="C1471" s="36" t="s">
        <v>815</v>
      </c>
      <c r="D1471" s="36" t="s">
        <v>13</v>
      </c>
      <c r="E1471" s="36" t="s">
        <v>246</v>
      </c>
      <c r="F1471" s="34" t="s">
        <v>816</v>
      </c>
      <c r="G1471" s="34" t="s">
        <v>526</v>
      </c>
      <c r="H1471" s="40">
        <f t="shared" si="113"/>
        <v>-151000</v>
      </c>
      <c r="I1471" s="83">
        <f t="shared" si="114"/>
        <v>7.8431372549019605</v>
      </c>
      <c r="K1471" s="110" t="s">
        <v>653</v>
      </c>
      <c r="M1471" s="2">
        <v>510</v>
      </c>
    </row>
    <row r="1472" spans="1:13" s="110" customFormat="1" ht="12.75">
      <c r="A1472" s="36"/>
      <c r="B1472" s="229">
        <v>3000</v>
      </c>
      <c r="C1472" s="36" t="s">
        <v>269</v>
      </c>
      <c r="D1472" s="36" t="s">
        <v>13</v>
      </c>
      <c r="E1472" s="36" t="s">
        <v>246</v>
      </c>
      <c r="F1472" s="34" t="s">
        <v>817</v>
      </c>
      <c r="G1472" s="34" t="s">
        <v>369</v>
      </c>
      <c r="H1472" s="40">
        <f t="shared" si="113"/>
        <v>-154000</v>
      </c>
      <c r="I1472" s="83">
        <f t="shared" si="114"/>
        <v>5.882352941176471</v>
      </c>
      <c r="K1472" s="110" t="s">
        <v>653</v>
      </c>
      <c r="M1472" s="2">
        <v>510</v>
      </c>
    </row>
    <row r="1473" spans="1:13" s="110" customFormat="1" ht="12.75">
      <c r="A1473" s="36"/>
      <c r="B1473" s="229">
        <v>1000</v>
      </c>
      <c r="C1473" s="36" t="s">
        <v>818</v>
      </c>
      <c r="D1473" s="36" t="s">
        <v>13</v>
      </c>
      <c r="E1473" s="36" t="s">
        <v>246</v>
      </c>
      <c r="F1473" s="34" t="s">
        <v>789</v>
      </c>
      <c r="G1473" s="34" t="s">
        <v>531</v>
      </c>
      <c r="H1473" s="40">
        <f t="shared" si="113"/>
        <v>-155000</v>
      </c>
      <c r="I1473" s="83">
        <f t="shared" si="114"/>
        <v>1.9607843137254901</v>
      </c>
      <c r="K1473" s="110" t="s">
        <v>653</v>
      </c>
      <c r="M1473" s="2">
        <v>510</v>
      </c>
    </row>
    <row r="1474" spans="1:13" s="110" customFormat="1" ht="12.75">
      <c r="A1474" s="36"/>
      <c r="B1474" s="229">
        <v>3500</v>
      </c>
      <c r="C1474" s="36" t="s">
        <v>793</v>
      </c>
      <c r="D1474" s="36" t="s">
        <v>13</v>
      </c>
      <c r="E1474" s="36" t="s">
        <v>246</v>
      </c>
      <c r="F1474" s="34" t="s">
        <v>819</v>
      </c>
      <c r="G1474" s="34" t="s">
        <v>531</v>
      </c>
      <c r="H1474" s="40">
        <f t="shared" si="113"/>
        <v>-158500</v>
      </c>
      <c r="I1474" s="83">
        <f t="shared" si="114"/>
        <v>6.862745098039215</v>
      </c>
      <c r="K1474" s="110" t="s">
        <v>653</v>
      </c>
      <c r="M1474" s="2">
        <v>510</v>
      </c>
    </row>
    <row r="1475" spans="2:13" ht="12.75">
      <c r="B1475" s="229">
        <v>3000</v>
      </c>
      <c r="C1475" s="15" t="s">
        <v>245</v>
      </c>
      <c r="D1475" s="15" t="s">
        <v>13</v>
      </c>
      <c r="E1475" s="15" t="s">
        <v>246</v>
      </c>
      <c r="F1475" s="33" t="s">
        <v>820</v>
      </c>
      <c r="G1475" s="30" t="s">
        <v>240</v>
      </c>
      <c r="H1475" s="40">
        <f t="shared" si="113"/>
        <v>-161500</v>
      </c>
      <c r="I1475" s="83">
        <f t="shared" si="114"/>
        <v>5.882352941176471</v>
      </c>
      <c r="J1475" s="6"/>
      <c r="K1475" s="85" t="s">
        <v>626</v>
      </c>
      <c r="M1475" s="2">
        <v>510</v>
      </c>
    </row>
    <row r="1476" spans="1:13" s="18" customFormat="1" ht="12.75">
      <c r="A1476" s="15"/>
      <c r="B1476" s="223">
        <v>3000</v>
      </c>
      <c r="C1476" s="1" t="s">
        <v>248</v>
      </c>
      <c r="D1476" s="1" t="s">
        <v>13</v>
      </c>
      <c r="E1476" s="1" t="s">
        <v>246</v>
      </c>
      <c r="F1476" s="30" t="s">
        <v>821</v>
      </c>
      <c r="G1476" s="30" t="s">
        <v>244</v>
      </c>
      <c r="H1476" s="40">
        <f t="shared" si="113"/>
        <v>-164500</v>
      </c>
      <c r="I1476" s="83">
        <f t="shared" si="114"/>
        <v>5.882352941176471</v>
      </c>
      <c r="J1476" s="32"/>
      <c r="K1476" s="110" t="s">
        <v>626</v>
      </c>
      <c r="M1476" s="2">
        <v>510</v>
      </c>
    </row>
    <row r="1477" spans="1:14" s="18" customFormat="1" ht="12.75">
      <c r="A1477" s="15"/>
      <c r="B1477" s="223">
        <v>3000</v>
      </c>
      <c r="C1477" s="36" t="s">
        <v>245</v>
      </c>
      <c r="D1477" s="80" t="s">
        <v>13</v>
      </c>
      <c r="E1477" s="80" t="s">
        <v>246</v>
      </c>
      <c r="F1477" s="105" t="s">
        <v>822</v>
      </c>
      <c r="G1477" s="105" t="s">
        <v>285</v>
      </c>
      <c r="H1477" s="40">
        <f t="shared" si="113"/>
        <v>-167500</v>
      </c>
      <c r="I1477" s="83">
        <f t="shared" si="114"/>
        <v>5.882352941176471</v>
      </c>
      <c r="J1477" s="400"/>
      <c r="K1477" s="110" t="s">
        <v>626</v>
      </c>
      <c r="L1477" s="400"/>
      <c r="M1477" s="2">
        <v>510</v>
      </c>
      <c r="N1477" s="423"/>
    </row>
    <row r="1478" spans="1:13" s="18" customFormat="1" ht="12.75">
      <c r="A1478" s="15"/>
      <c r="B1478" s="223">
        <v>3000</v>
      </c>
      <c r="C1478" s="80" t="s">
        <v>248</v>
      </c>
      <c r="D1478" s="80" t="s">
        <v>13</v>
      </c>
      <c r="E1478" s="80" t="s">
        <v>246</v>
      </c>
      <c r="F1478" s="105" t="s">
        <v>823</v>
      </c>
      <c r="G1478" s="105" t="s">
        <v>289</v>
      </c>
      <c r="H1478" s="40">
        <f t="shared" si="113"/>
        <v>-170500</v>
      </c>
      <c r="I1478" s="83">
        <f t="shared" si="114"/>
        <v>5.882352941176471</v>
      </c>
      <c r="J1478" s="32"/>
      <c r="K1478" s="110" t="s">
        <v>626</v>
      </c>
      <c r="M1478" s="2">
        <v>510</v>
      </c>
    </row>
    <row r="1479" spans="1:13" s="18" customFormat="1" ht="12.75">
      <c r="A1479" s="15"/>
      <c r="B1479" s="424">
        <v>3000</v>
      </c>
      <c r="C1479" s="80" t="s">
        <v>245</v>
      </c>
      <c r="D1479" s="80" t="s">
        <v>13</v>
      </c>
      <c r="E1479" s="80" t="s">
        <v>246</v>
      </c>
      <c r="F1479" s="105" t="s">
        <v>824</v>
      </c>
      <c r="G1479" s="105" t="s">
        <v>510</v>
      </c>
      <c r="H1479" s="40">
        <f t="shared" si="113"/>
        <v>-173500</v>
      </c>
      <c r="I1479" s="83">
        <f t="shared" si="114"/>
        <v>5.882352941176471</v>
      </c>
      <c r="J1479" s="32"/>
      <c r="K1479" s="110" t="s">
        <v>626</v>
      </c>
      <c r="M1479" s="2">
        <v>510</v>
      </c>
    </row>
    <row r="1480" spans="1:13" s="18" customFormat="1" ht="12.75">
      <c r="A1480" s="15"/>
      <c r="B1480" s="223">
        <v>3000</v>
      </c>
      <c r="C1480" s="80" t="s">
        <v>248</v>
      </c>
      <c r="D1480" s="80" t="s">
        <v>13</v>
      </c>
      <c r="E1480" s="80" t="s">
        <v>246</v>
      </c>
      <c r="F1480" s="105" t="s">
        <v>825</v>
      </c>
      <c r="G1480" s="105" t="s">
        <v>369</v>
      </c>
      <c r="H1480" s="40">
        <f t="shared" si="113"/>
        <v>-176500</v>
      </c>
      <c r="I1480" s="83">
        <f t="shared" si="114"/>
        <v>5.882352941176471</v>
      </c>
      <c r="J1480" s="32"/>
      <c r="K1480" s="110" t="s">
        <v>626</v>
      </c>
      <c r="M1480" s="2">
        <v>510</v>
      </c>
    </row>
    <row r="1481" spans="2:13" ht="12.75">
      <c r="B1481" s="223">
        <v>3000</v>
      </c>
      <c r="C1481" s="1" t="s">
        <v>826</v>
      </c>
      <c r="D1481" s="15" t="s">
        <v>13</v>
      </c>
      <c r="E1481" s="80" t="s">
        <v>246</v>
      </c>
      <c r="F1481" s="105" t="s">
        <v>827</v>
      </c>
      <c r="G1481" s="30" t="s">
        <v>279</v>
      </c>
      <c r="H1481" s="40">
        <f aca="true" t="shared" si="115" ref="H1481:H1497">H1480-B1481</f>
        <v>-179500</v>
      </c>
      <c r="I1481" s="83">
        <f t="shared" si="114"/>
        <v>5.882352941176471</v>
      </c>
      <c r="K1481" s="85" t="s">
        <v>828</v>
      </c>
      <c r="M1481" s="2">
        <v>510</v>
      </c>
    </row>
    <row r="1482" spans="2:13" ht="12.75">
      <c r="B1482" s="229">
        <v>3000</v>
      </c>
      <c r="C1482" s="15" t="s">
        <v>829</v>
      </c>
      <c r="D1482" s="15" t="s">
        <v>13</v>
      </c>
      <c r="E1482" s="36" t="s">
        <v>246</v>
      </c>
      <c r="F1482" s="105" t="s">
        <v>830</v>
      </c>
      <c r="G1482" s="33" t="s">
        <v>281</v>
      </c>
      <c r="H1482" s="40">
        <f t="shared" si="115"/>
        <v>-182500</v>
      </c>
      <c r="I1482" s="83">
        <f t="shared" si="114"/>
        <v>5.882352941176471</v>
      </c>
      <c r="K1482" s="85" t="s">
        <v>828</v>
      </c>
      <c r="M1482" s="2">
        <v>510</v>
      </c>
    </row>
    <row r="1483" spans="1:13" s="85" customFormat="1" ht="12.75">
      <c r="A1483" s="80"/>
      <c r="B1483" s="223">
        <v>2500</v>
      </c>
      <c r="C1483" s="80" t="s">
        <v>290</v>
      </c>
      <c r="D1483" s="80" t="s">
        <v>13</v>
      </c>
      <c r="E1483" s="80" t="s">
        <v>246</v>
      </c>
      <c r="F1483" s="105" t="s">
        <v>831</v>
      </c>
      <c r="G1483" s="105" t="s">
        <v>279</v>
      </c>
      <c r="H1483" s="40">
        <f t="shared" si="115"/>
        <v>-185000</v>
      </c>
      <c r="I1483" s="83">
        <f t="shared" si="114"/>
        <v>4.901960784313726</v>
      </c>
      <c r="K1483" s="85" t="s">
        <v>832</v>
      </c>
      <c r="M1483" s="2">
        <v>510</v>
      </c>
    </row>
    <row r="1484" spans="1:13" s="85" customFormat="1" ht="12.75">
      <c r="A1484" s="80"/>
      <c r="B1484" s="223">
        <v>2500</v>
      </c>
      <c r="C1484" s="80" t="s">
        <v>833</v>
      </c>
      <c r="D1484" s="80" t="s">
        <v>13</v>
      </c>
      <c r="E1484" s="80" t="s">
        <v>246</v>
      </c>
      <c r="F1484" s="105" t="s">
        <v>834</v>
      </c>
      <c r="G1484" s="105" t="s">
        <v>281</v>
      </c>
      <c r="H1484" s="40">
        <f t="shared" si="115"/>
        <v>-187500</v>
      </c>
      <c r="I1484" s="83">
        <f t="shared" si="114"/>
        <v>4.901960784313726</v>
      </c>
      <c r="K1484" s="85" t="s">
        <v>832</v>
      </c>
      <c r="M1484" s="2">
        <v>510</v>
      </c>
    </row>
    <row r="1485" spans="1:13" s="85" customFormat="1" ht="12.75">
      <c r="A1485" s="80"/>
      <c r="B1485" s="223">
        <v>4000</v>
      </c>
      <c r="C1485" s="80" t="s">
        <v>813</v>
      </c>
      <c r="D1485" s="80" t="s">
        <v>13</v>
      </c>
      <c r="E1485" s="80" t="s">
        <v>246</v>
      </c>
      <c r="F1485" s="105" t="s">
        <v>835</v>
      </c>
      <c r="G1485" s="105" t="s">
        <v>306</v>
      </c>
      <c r="H1485" s="40">
        <f t="shared" si="115"/>
        <v>-191500</v>
      </c>
      <c r="I1485" s="83">
        <f t="shared" si="114"/>
        <v>7.8431372549019605</v>
      </c>
      <c r="K1485" s="85" t="s">
        <v>832</v>
      </c>
      <c r="M1485" s="2">
        <v>510</v>
      </c>
    </row>
    <row r="1486" spans="1:13" s="85" customFormat="1" ht="12.75">
      <c r="A1486" s="80"/>
      <c r="B1486" s="223">
        <v>4000</v>
      </c>
      <c r="C1486" s="80" t="s">
        <v>815</v>
      </c>
      <c r="D1486" s="80" t="s">
        <v>13</v>
      </c>
      <c r="E1486" s="80" t="s">
        <v>246</v>
      </c>
      <c r="F1486" s="105" t="s">
        <v>836</v>
      </c>
      <c r="G1486" s="105" t="s">
        <v>372</v>
      </c>
      <c r="H1486" s="40">
        <f t="shared" si="115"/>
        <v>-195500</v>
      </c>
      <c r="I1486" s="83">
        <f t="shared" si="114"/>
        <v>7.8431372549019605</v>
      </c>
      <c r="K1486" s="85" t="s">
        <v>832</v>
      </c>
      <c r="M1486" s="2">
        <v>510</v>
      </c>
    </row>
    <row r="1487" spans="1:13" s="85" customFormat="1" ht="12.75">
      <c r="A1487" s="80"/>
      <c r="B1487" s="223">
        <v>1500</v>
      </c>
      <c r="C1487" s="80" t="s">
        <v>837</v>
      </c>
      <c r="D1487" s="80" t="s">
        <v>13</v>
      </c>
      <c r="E1487" s="80" t="s">
        <v>246</v>
      </c>
      <c r="F1487" s="105" t="s">
        <v>838</v>
      </c>
      <c r="G1487" s="105" t="s">
        <v>418</v>
      </c>
      <c r="H1487" s="40">
        <f t="shared" si="115"/>
        <v>-197000</v>
      </c>
      <c r="I1487" s="83">
        <f t="shared" si="114"/>
        <v>2.9411764705882355</v>
      </c>
      <c r="K1487" s="85" t="s">
        <v>832</v>
      </c>
      <c r="M1487" s="2">
        <v>510</v>
      </c>
    </row>
    <row r="1488" spans="1:13" s="85" customFormat="1" ht="12.75">
      <c r="A1488" s="80"/>
      <c r="B1488" s="223">
        <v>1500</v>
      </c>
      <c r="C1488" s="80" t="s">
        <v>839</v>
      </c>
      <c r="D1488" s="80" t="s">
        <v>13</v>
      </c>
      <c r="E1488" s="80" t="s">
        <v>246</v>
      </c>
      <c r="F1488" s="105" t="s">
        <v>840</v>
      </c>
      <c r="G1488" s="105" t="s">
        <v>418</v>
      </c>
      <c r="H1488" s="40">
        <f t="shared" si="115"/>
        <v>-198500</v>
      </c>
      <c r="I1488" s="83">
        <f t="shared" si="114"/>
        <v>2.9411764705882355</v>
      </c>
      <c r="K1488" s="85" t="s">
        <v>832</v>
      </c>
      <c r="M1488" s="2">
        <v>510</v>
      </c>
    </row>
    <row r="1489" spans="1:13" s="85" customFormat="1" ht="12.75">
      <c r="A1489" s="80"/>
      <c r="B1489" s="223">
        <v>4000</v>
      </c>
      <c r="C1489" s="80" t="s">
        <v>813</v>
      </c>
      <c r="D1489" s="80" t="s">
        <v>13</v>
      </c>
      <c r="E1489" s="80" t="s">
        <v>246</v>
      </c>
      <c r="F1489" s="105" t="s">
        <v>841</v>
      </c>
      <c r="G1489" s="105" t="s">
        <v>418</v>
      </c>
      <c r="H1489" s="40">
        <f t="shared" si="115"/>
        <v>-202500</v>
      </c>
      <c r="I1489" s="83">
        <f t="shared" si="114"/>
        <v>7.8431372549019605</v>
      </c>
      <c r="K1489" s="85" t="s">
        <v>832</v>
      </c>
      <c r="M1489" s="2">
        <v>510</v>
      </c>
    </row>
    <row r="1490" spans="1:13" s="110" customFormat="1" ht="12.75">
      <c r="A1490" s="36"/>
      <c r="B1490" s="223">
        <v>4000</v>
      </c>
      <c r="C1490" s="80" t="s">
        <v>842</v>
      </c>
      <c r="D1490" s="80" t="s">
        <v>13</v>
      </c>
      <c r="E1490" s="80" t="s">
        <v>246</v>
      </c>
      <c r="F1490" s="105" t="s">
        <v>843</v>
      </c>
      <c r="G1490" s="105" t="s">
        <v>420</v>
      </c>
      <c r="H1490" s="40">
        <f t="shared" si="115"/>
        <v>-206500</v>
      </c>
      <c r="I1490" s="83">
        <f t="shared" si="114"/>
        <v>7.8431372549019605</v>
      </c>
      <c r="K1490" s="85" t="s">
        <v>832</v>
      </c>
      <c r="M1490" s="2">
        <v>510</v>
      </c>
    </row>
    <row r="1491" spans="1:13" s="110" customFormat="1" ht="12.75">
      <c r="A1491" s="36"/>
      <c r="B1491" s="223">
        <v>2500</v>
      </c>
      <c r="C1491" s="80" t="s">
        <v>290</v>
      </c>
      <c r="D1491" s="80" t="s">
        <v>13</v>
      </c>
      <c r="E1491" s="80" t="s">
        <v>246</v>
      </c>
      <c r="F1491" s="105" t="s">
        <v>844</v>
      </c>
      <c r="G1491" s="105" t="s">
        <v>510</v>
      </c>
      <c r="H1491" s="40">
        <f t="shared" si="115"/>
        <v>-209000</v>
      </c>
      <c r="I1491" s="83">
        <f t="shared" si="114"/>
        <v>4.901960784313726</v>
      </c>
      <c r="K1491" s="85" t="s">
        <v>832</v>
      </c>
      <c r="M1491" s="2">
        <v>510</v>
      </c>
    </row>
    <row r="1492" spans="1:13" s="110" customFormat="1" ht="12.75">
      <c r="A1492" s="36"/>
      <c r="B1492" s="223">
        <v>2500</v>
      </c>
      <c r="C1492" s="80" t="s">
        <v>845</v>
      </c>
      <c r="D1492" s="80" t="s">
        <v>13</v>
      </c>
      <c r="E1492" s="80" t="s">
        <v>246</v>
      </c>
      <c r="F1492" s="105" t="s">
        <v>846</v>
      </c>
      <c r="G1492" s="105" t="s">
        <v>526</v>
      </c>
      <c r="H1492" s="40">
        <f t="shared" si="115"/>
        <v>-211500</v>
      </c>
      <c r="I1492" s="83">
        <f t="shared" si="114"/>
        <v>4.901960784313726</v>
      </c>
      <c r="K1492" s="85" t="s">
        <v>832</v>
      </c>
      <c r="M1492" s="2">
        <v>510</v>
      </c>
    </row>
    <row r="1493" spans="1:13" s="85" customFormat="1" ht="12.75">
      <c r="A1493" s="80"/>
      <c r="B1493" s="223">
        <v>2000</v>
      </c>
      <c r="C1493" s="80" t="s">
        <v>353</v>
      </c>
      <c r="D1493" s="36" t="s">
        <v>13</v>
      </c>
      <c r="E1493" s="80" t="s">
        <v>246</v>
      </c>
      <c r="F1493" s="105" t="s">
        <v>847</v>
      </c>
      <c r="G1493" s="105" t="s">
        <v>510</v>
      </c>
      <c r="H1493" s="40">
        <f t="shared" si="115"/>
        <v>-213500</v>
      </c>
      <c r="I1493" s="83">
        <f t="shared" si="114"/>
        <v>3.9215686274509802</v>
      </c>
      <c r="K1493" s="85" t="s">
        <v>848</v>
      </c>
      <c r="M1493" s="2">
        <v>510</v>
      </c>
    </row>
    <row r="1494" spans="1:13" s="85" customFormat="1" ht="12.75">
      <c r="A1494" s="80"/>
      <c r="B1494" s="223">
        <v>2500</v>
      </c>
      <c r="C1494" s="80" t="s">
        <v>355</v>
      </c>
      <c r="D1494" s="80" t="s">
        <v>13</v>
      </c>
      <c r="E1494" s="80" t="s">
        <v>246</v>
      </c>
      <c r="F1494" s="105" t="s">
        <v>849</v>
      </c>
      <c r="G1494" s="105" t="s">
        <v>526</v>
      </c>
      <c r="H1494" s="40">
        <f t="shared" si="115"/>
        <v>-216000</v>
      </c>
      <c r="I1494" s="83">
        <f t="shared" si="114"/>
        <v>4.901960784313726</v>
      </c>
      <c r="K1494" s="85" t="s">
        <v>848</v>
      </c>
      <c r="M1494" s="2">
        <v>510</v>
      </c>
    </row>
    <row r="1495" spans="1:13" s="85" customFormat="1" ht="12.75">
      <c r="A1495" s="80"/>
      <c r="B1495" s="223">
        <v>4000</v>
      </c>
      <c r="C1495" s="80" t="s">
        <v>608</v>
      </c>
      <c r="D1495" s="80" t="s">
        <v>13</v>
      </c>
      <c r="E1495" s="80" t="s">
        <v>246</v>
      </c>
      <c r="F1495" s="105" t="s">
        <v>850</v>
      </c>
      <c r="G1495" s="105" t="s">
        <v>526</v>
      </c>
      <c r="H1495" s="40">
        <f t="shared" si="115"/>
        <v>-220000</v>
      </c>
      <c r="I1495" s="83">
        <f t="shared" si="114"/>
        <v>7.8431372549019605</v>
      </c>
      <c r="K1495" s="85" t="s">
        <v>848</v>
      </c>
      <c r="M1495" s="2">
        <v>510</v>
      </c>
    </row>
    <row r="1496" spans="2:13" ht="12.75">
      <c r="B1496" s="223">
        <v>2500</v>
      </c>
      <c r="C1496" s="1" t="s">
        <v>359</v>
      </c>
      <c r="D1496" s="1" t="s">
        <v>13</v>
      </c>
      <c r="E1496" s="1" t="s">
        <v>246</v>
      </c>
      <c r="F1496" s="30" t="s">
        <v>851</v>
      </c>
      <c r="G1496" s="30" t="s">
        <v>352</v>
      </c>
      <c r="H1496" s="40">
        <f t="shared" si="115"/>
        <v>-222500</v>
      </c>
      <c r="I1496" s="83">
        <f t="shared" si="114"/>
        <v>4.901960784313726</v>
      </c>
      <c r="K1496" s="85" t="s">
        <v>848</v>
      </c>
      <c r="M1496" s="2">
        <v>510</v>
      </c>
    </row>
    <row r="1497" spans="2:13" ht="12.75">
      <c r="B1497" s="223">
        <v>2000</v>
      </c>
      <c r="C1497" s="1" t="s">
        <v>361</v>
      </c>
      <c r="D1497" s="1" t="s">
        <v>13</v>
      </c>
      <c r="E1497" s="1" t="s">
        <v>246</v>
      </c>
      <c r="F1497" s="30" t="s">
        <v>852</v>
      </c>
      <c r="G1497" s="30" t="s">
        <v>352</v>
      </c>
      <c r="H1497" s="40">
        <f t="shared" si="115"/>
        <v>-224500</v>
      </c>
      <c r="I1497" s="83">
        <f t="shared" si="114"/>
        <v>3.9215686274509802</v>
      </c>
      <c r="K1497" s="85" t="s">
        <v>848</v>
      </c>
      <c r="M1497" s="2">
        <v>510</v>
      </c>
    </row>
    <row r="1498" spans="1:13" s="104" customFormat="1" ht="12.75">
      <c r="A1498" s="106"/>
      <c r="B1498" s="342">
        <f>SUM(B1451:B1497)</f>
        <v>224500</v>
      </c>
      <c r="C1498" s="106" t="s">
        <v>132</v>
      </c>
      <c r="D1498" s="106"/>
      <c r="E1498" s="106"/>
      <c r="F1498" s="118"/>
      <c r="G1498" s="118"/>
      <c r="H1498" s="101">
        <v>0</v>
      </c>
      <c r="I1498" s="141">
        <f t="shared" si="114"/>
        <v>440.19607843137254</v>
      </c>
      <c r="J1498" s="122"/>
      <c r="K1498" s="122"/>
      <c r="L1498" s="122"/>
      <c r="M1498" s="2">
        <v>510</v>
      </c>
    </row>
    <row r="1499" spans="1:13" s="18" customFormat="1" ht="12.75">
      <c r="A1499" s="36"/>
      <c r="B1499" s="229"/>
      <c r="C1499" s="36"/>
      <c r="D1499" s="36"/>
      <c r="E1499" s="36"/>
      <c r="F1499" s="34"/>
      <c r="G1499" s="34"/>
      <c r="H1499" s="40">
        <f aca="true" t="shared" si="116" ref="H1499:H1530">H1498-B1499</f>
        <v>0</v>
      </c>
      <c r="I1499" s="83">
        <f t="shared" si="114"/>
        <v>0</v>
      </c>
      <c r="J1499" s="110"/>
      <c r="K1499" s="110"/>
      <c r="L1499" s="110"/>
      <c r="M1499" s="2">
        <v>510</v>
      </c>
    </row>
    <row r="1500" spans="1:13" s="18" customFormat="1" ht="12.75">
      <c r="A1500" s="36"/>
      <c r="B1500" s="229"/>
      <c r="C1500" s="36"/>
      <c r="D1500" s="36"/>
      <c r="E1500" s="36"/>
      <c r="F1500" s="34"/>
      <c r="G1500" s="34"/>
      <c r="H1500" s="40">
        <f t="shared" si="116"/>
        <v>0</v>
      </c>
      <c r="I1500" s="83">
        <f t="shared" si="114"/>
        <v>0</v>
      </c>
      <c r="J1500" s="110"/>
      <c r="K1500" s="110"/>
      <c r="L1500" s="110"/>
      <c r="M1500" s="2">
        <v>510</v>
      </c>
    </row>
    <row r="1501" spans="1:13" s="18" customFormat="1" ht="12.75">
      <c r="A1501" s="80"/>
      <c r="B1501" s="229">
        <v>1400</v>
      </c>
      <c r="C1501" s="36" t="s">
        <v>28</v>
      </c>
      <c r="D1501" s="36" t="s">
        <v>13</v>
      </c>
      <c r="E1501" s="36" t="s">
        <v>29</v>
      </c>
      <c r="F1501" s="34" t="s">
        <v>789</v>
      </c>
      <c r="G1501" s="105" t="s">
        <v>240</v>
      </c>
      <c r="H1501" s="40">
        <f t="shared" si="116"/>
        <v>-1400</v>
      </c>
      <c r="I1501" s="83">
        <f t="shared" si="114"/>
        <v>2.7450980392156863</v>
      </c>
      <c r="J1501" s="85"/>
      <c r="K1501" s="85" t="s">
        <v>653</v>
      </c>
      <c r="L1501" s="85"/>
      <c r="M1501" s="2">
        <v>510</v>
      </c>
    </row>
    <row r="1502" spans="1:13" s="18" customFormat="1" ht="12.75">
      <c r="A1502" s="80"/>
      <c r="B1502" s="229">
        <v>1000</v>
      </c>
      <c r="C1502" s="36" t="s">
        <v>28</v>
      </c>
      <c r="D1502" s="36" t="s">
        <v>13</v>
      </c>
      <c r="E1502" s="36" t="s">
        <v>29</v>
      </c>
      <c r="F1502" s="34" t="s">
        <v>789</v>
      </c>
      <c r="G1502" s="105" t="s">
        <v>242</v>
      </c>
      <c r="H1502" s="40">
        <f t="shared" si="116"/>
        <v>-2400</v>
      </c>
      <c r="I1502" s="83">
        <f t="shared" si="114"/>
        <v>1.9607843137254901</v>
      </c>
      <c r="J1502" s="85"/>
      <c r="K1502" s="85" t="s">
        <v>653</v>
      </c>
      <c r="L1502" s="85"/>
      <c r="M1502" s="2">
        <v>510</v>
      </c>
    </row>
    <row r="1503" spans="1:13" s="18" customFormat="1" ht="12.75">
      <c r="A1503" s="36"/>
      <c r="B1503" s="229">
        <v>1000</v>
      </c>
      <c r="C1503" s="36" t="s">
        <v>28</v>
      </c>
      <c r="D1503" s="36" t="s">
        <v>13</v>
      </c>
      <c r="E1503" s="36" t="s">
        <v>29</v>
      </c>
      <c r="F1503" s="34" t="s">
        <v>789</v>
      </c>
      <c r="G1503" s="34" t="s">
        <v>244</v>
      </c>
      <c r="H1503" s="40">
        <f t="shared" si="116"/>
        <v>-3400</v>
      </c>
      <c r="I1503" s="83">
        <f t="shared" si="114"/>
        <v>1.9607843137254901</v>
      </c>
      <c r="J1503" s="110"/>
      <c r="K1503" s="110" t="s">
        <v>653</v>
      </c>
      <c r="L1503" s="110"/>
      <c r="M1503" s="2">
        <v>510</v>
      </c>
    </row>
    <row r="1504" spans="1:13" s="18" customFormat="1" ht="12.75">
      <c r="A1504" s="36"/>
      <c r="B1504" s="229">
        <v>1500</v>
      </c>
      <c r="C1504" s="36" t="s">
        <v>28</v>
      </c>
      <c r="D1504" s="36" t="s">
        <v>13</v>
      </c>
      <c r="E1504" s="110" t="s">
        <v>29</v>
      </c>
      <c r="F1504" s="34" t="s">
        <v>789</v>
      </c>
      <c r="G1504" s="34" t="s">
        <v>594</v>
      </c>
      <c r="H1504" s="40">
        <f t="shared" si="116"/>
        <v>-4900</v>
      </c>
      <c r="I1504" s="83">
        <f t="shared" si="114"/>
        <v>2.9411764705882355</v>
      </c>
      <c r="J1504" s="110"/>
      <c r="K1504" s="85" t="s">
        <v>653</v>
      </c>
      <c r="L1504" s="110"/>
      <c r="M1504" s="2">
        <v>510</v>
      </c>
    </row>
    <row r="1505" spans="1:13" s="18" customFormat="1" ht="12.75">
      <c r="A1505" s="36"/>
      <c r="B1505" s="229">
        <v>1500</v>
      </c>
      <c r="C1505" s="36" t="s">
        <v>28</v>
      </c>
      <c r="D1505" s="36" t="s">
        <v>13</v>
      </c>
      <c r="E1505" s="36" t="s">
        <v>29</v>
      </c>
      <c r="F1505" s="34" t="s">
        <v>789</v>
      </c>
      <c r="G1505" s="34" t="s">
        <v>279</v>
      </c>
      <c r="H1505" s="40">
        <f t="shared" si="116"/>
        <v>-6400</v>
      </c>
      <c r="I1505" s="83">
        <f t="shared" si="114"/>
        <v>2.9411764705882355</v>
      </c>
      <c r="J1505" s="110"/>
      <c r="K1505" s="85" t="s">
        <v>653</v>
      </c>
      <c r="L1505" s="110"/>
      <c r="M1505" s="2">
        <v>510</v>
      </c>
    </row>
    <row r="1506" spans="1:13" s="18" customFormat="1" ht="12.75">
      <c r="A1506" s="36"/>
      <c r="B1506" s="229">
        <v>1500</v>
      </c>
      <c r="C1506" s="36" t="s">
        <v>28</v>
      </c>
      <c r="D1506" s="36" t="s">
        <v>13</v>
      </c>
      <c r="E1506" s="36" t="s">
        <v>29</v>
      </c>
      <c r="F1506" s="34" t="s">
        <v>789</v>
      </c>
      <c r="G1506" s="34" t="s">
        <v>281</v>
      </c>
      <c r="H1506" s="40">
        <f t="shared" si="116"/>
        <v>-7900</v>
      </c>
      <c r="I1506" s="83">
        <f t="shared" si="114"/>
        <v>2.9411764705882355</v>
      </c>
      <c r="J1506" s="110"/>
      <c r="K1506" s="85" t="s">
        <v>653</v>
      </c>
      <c r="L1506" s="110"/>
      <c r="M1506" s="2">
        <v>510</v>
      </c>
    </row>
    <row r="1507" spans="1:13" s="18" customFormat="1" ht="12.75">
      <c r="A1507" s="36"/>
      <c r="B1507" s="229">
        <v>1500</v>
      </c>
      <c r="C1507" s="36" t="s">
        <v>28</v>
      </c>
      <c r="D1507" s="36" t="s">
        <v>13</v>
      </c>
      <c r="E1507" s="36" t="s">
        <v>29</v>
      </c>
      <c r="F1507" s="34" t="s">
        <v>789</v>
      </c>
      <c r="G1507" s="34" t="s">
        <v>285</v>
      </c>
      <c r="H1507" s="40">
        <f t="shared" si="116"/>
        <v>-9400</v>
      </c>
      <c r="I1507" s="83">
        <f t="shared" si="114"/>
        <v>2.9411764705882355</v>
      </c>
      <c r="J1507" s="110"/>
      <c r="K1507" s="110" t="s">
        <v>653</v>
      </c>
      <c r="L1507" s="110"/>
      <c r="M1507" s="2">
        <v>510</v>
      </c>
    </row>
    <row r="1508" spans="1:13" s="18" customFormat="1" ht="12.75">
      <c r="A1508" s="36"/>
      <c r="B1508" s="229">
        <v>1400</v>
      </c>
      <c r="C1508" s="36" t="s">
        <v>28</v>
      </c>
      <c r="D1508" s="36" t="s">
        <v>13</v>
      </c>
      <c r="E1508" s="36" t="s">
        <v>29</v>
      </c>
      <c r="F1508" s="34" t="s">
        <v>789</v>
      </c>
      <c r="G1508" s="34" t="s">
        <v>287</v>
      </c>
      <c r="H1508" s="40">
        <f t="shared" si="116"/>
        <v>-10800</v>
      </c>
      <c r="I1508" s="83">
        <f t="shared" si="114"/>
        <v>2.7450980392156863</v>
      </c>
      <c r="J1508" s="110"/>
      <c r="K1508" s="110" t="s">
        <v>653</v>
      </c>
      <c r="L1508" s="110"/>
      <c r="M1508" s="2">
        <v>510</v>
      </c>
    </row>
    <row r="1509" spans="1:13" s="18" customFormat="1" ht="12.75">
      <c r="A1509" s="36"/>
      <c r="B1509" s="229">
        <v>1000</v>
      </c>
      <c r="C1509" s="36" t="s">
        <v>28</v>
      </c>
      <c r="D1509" s="36" t="s">
        <v>13</v>
      </c>
      <c r="E1509" s="36" t="s">
        <v>29</v>
      </c>
      <c r="F1509" s="34" t="s">
        <v>789</v>
      </c>
      <c r="G1509" s="34" t="s">
        <v>289</v>
      </c>
      <c r="H1509" s="40">
        <f t="shared" si="116"/>
        <v>-11800</v>
      </c>
      <c r="I1509" s="83">
        <f t="shared" si="114"/>
        <v>1.9607843137254901</v>
      </c>
      <c r="J1509" s="110"/>
      <c r="K1509" s="110" t="s">
        <v>653</v>
      </c>
      <c r="L1509" s="110"/>
      <c r="M1509" s="2">
        <v>510</v>
      </c>
    </row>
    <row r="1510" spans="1:13" s="18" customFormat="1" ht="12.75">
      <c r="A1510" s="36"/>
      <c r="B1510" s="229">
        <v>1000</v>
      </c>
      <c r="C1510" s="36" t="s">
        <v>28</v>
      </c>
      <c r="D1510" s="36" t="s">
        <v>13</v>
      </c>
      <c r="E1510" s="36" t="s">
        <v>29</v>
      </c>
      <c r="F1510" s="34" t="s">
        <v>789</v>
      </c>
      <c r="G1510" s="34" t="s">
        <v>304</v>
      </c>
      <c r="H1510" s="40">
        <f t="shared" si="116"/>
        <v>-12800</v>
      </c>
      <c r="I1510" s="83">
        <f t="shared" si="114"/>
        <v>1.9607843137254901</v>
      </c>
      <c r="J1510" s="110"/>
      <c r="K1510" s="110" t="s">
        <v>653</v>
      </c>
      <c r="L1510" s="110"/>
      <c r="M1510" s="2">
        <v>510</v>
      </c>
    </row>
    <row r="1511" spans="1:13" s="18" customFormat="1" ht="12.75">
      <c r="A1511" s="36"/>
      <c r="B1511" s="229">
        <v>1500</v>
      </c>
      <c r="C1511" s="36" t="s">
        <v>28</v>
      </c>
      <c r="D1511" s="36" t="s">
        <v>13</v>
      </c>
      <c r="E1511" s="36" t="s">
        <v>29</v>
      </c>
      <c r="F1511" s="34" t="s">
        <v>789</v>
      </c>
      <c r="G1511" s="34" t="s">
        <v>306</v>
      </c>
      <c r="H1511" s="40">
        <f t="shared" si="116"/>
        <v>-14300</v>
      </c>
      <c r="I1511" s="83">
        <f t="shared" si="114"/>
        <v>2.9411764705882355</v>
      </c>
      <c r="J1511" s="110"/>
      <c r="K1511" s="110" t="s">
        <v>653</v>
      </c>
      <c r="L1511" s="110"/>
      <c r="M1511" s="2">
        <v>510</v>
      </c>
    </row>
    <row r="1512" spans="1:13" s="18" customFormat="1" ht="12.75">
      <c r="A1512" s="36"/>
      <c r="B1512" s="229">
        <v>1500</v>
      </c>
      <c r="C1512" s="36" t="s">
        <v>28</v>
      </c>
      <c r="D1512" s="36" t="s">
        <v>13</v>
      </c>
      <c r="E1512" s="36" t="s">
        <v>29</v>
      </c>
      <c r="F1512" s="34" t="s">
        <v>789</v>
      </c>
      <c r="G1512" s="34" t="s">
        <v>372</v>
      </c>
      <c r="H1512" s="40">
        <f t="shared" si="116"/>
        <v>-15800</v>
      </c>
      <c r="I1512" s="83">
        <f t="shared" si="114"/>
        <v>2.9411764705882355</v>
      </c>
      <c r="J1512" s="110"/>
      <c r="K1512" s="110" t="s">
        <v>653</v>
      </c>
      <c r="L1512" s="110"/>
      <c r="M1512" s="2">
        <v>510</v>
      </c>
    </row>
    <row r="1513" spans="1:13" s="18" customFormat="1" ht="12.75">
      <c r="A1513" s="36"/>
      <c r="B1513" s="229">
        <v>1500</v>
      </c>
      <c r="C1513" s="36" t="s">
        <v>28</v>
      </c>
      <c r="D1513" s="36" t="s">
        <v>13</v>
      </c>
      <c r="E1513" s="36" t="s">
        <v>29</v>
      </c>
      <c r="F1513" s="34" t="s">
        <v>789</v>
      </c>
      <c r="G1513" s="34" t="s">
        <v>374</v>
      </c>
      <c r="H1513" s="40">
        <f t="shared" si="116"/>
        <v>-17300</v>
      </c>
      <c r="I1513" s="83">
        <f t="shared" si="114"/>
        <v>2.9411764705882355</v>
      </c>
      <c r="J1513" s="110"/>
      <c r="K1513" s="110" t="s">
        <v>653</v>
      </c>
      <c r="L1513" s="110"/>
      <c r="M1513" s="2">
        <v>510</v>
      </c>
    </row>
    <row r="1514" spans="1:13" s="18" customFormat="1" ht="12.75">
      <c r="A1514" s="36"/>
      <c r="B1514" s="229">
        <v>1500</v>
      </c>
      <c r="C1514" s="36" t="s">
        <v>28</v>
      </c>
      <c r="D1514" s="36" t="s">
        <v>13</v>
      </c>
      <c r="E1514" s="36" t="s">
        <v>29</v>
      </c>
      <c r="F1514" s="34" t="s">
        <v>789</v>
      </c>
      <c r="G1514" s="34" t="s">
        <v>376</v>
      </c>
      <c r="H1514" s="40">
        <f t="shared" si="116"/>
        <v>-18800</v>
      </c>
      <c r="I1514" s="83">
        <f t="shared" si="114"/>
        <v>2.9411764705882355</v>
      </c>
      <c r="J1514" s="110"/>
      <c r="K1514" s="110" t="s">
        <v>653</v>
      </c>
      <c r="L1514" s="110"/>
      <c r="M1514" s="2">
        <v>510</v>
      </c>
    </row>
    <row r="1515" spans="1:14" s="18" customFormat="1" ht="12.75">
      <c r="A1515" s="36"/>
      <c r="B1515" s="229">
        <v>1400</v>
      </c>
      <c r="C1515" s="36" t="s">
        <v>28</v>
      </c>
      <c r="D1515" s="36" t="s">
        <v>13</v>
      </c>
      <c r="E1515" s="36" t="s">
        <v>29</v>
      </c>
      <c r="F1515" s="34" t="s">
        <v>789</v>
      </c>
      <c r="G1515" s="34" t="s">
        <v>379</v>
      </c>
      <c r="H1515" s="40">
        <f t="shared" si="116"/>
        <v>-20200</v>
      </c>
      <c r="I1515" s="83">
        <f t="shared" si="114"/>
        <v>2.7450980392156863</v>
      </c>
      <c r="J1515" s="110"/>
      <c r="K1515" s="110" t="s">
        <v>653</v>
      </c>
      <c r="L1515" s="110"/>
      <c r="M1515" s="2">
        <v>510</v>
      </c>
      <c r="N1515" s="423"/>
    </row>
    <row r="1516" spans="1:13" s="18" customFormat="1" ht="12.75">
      <c r="A1516" s="36"/>
      <c r="B1516" s="229">
        <v>1300</v>
      </c>
      <c r="C1516" s="36" t="s">
        <v>28</v>
      </c>
      <c r="D1516" s="36" t="s">
        <v>13</v>
      </c>
      <c r="E1516" s="36" t="s">
        <v>29</v>
      </c>
      <c r="F1516" s="34" t="s">
        <v>789</v>
      </c>
      <c r="G1516" s="34" t="s">
        <v>381</v>
      </c>
      <c r="H1516" s="40">
        <f t="shared" si="116"/>
        <v>-21500</v>
      </c>
      <c r="I1516" s="83">
        <f t="shared" si="114"/>
        <v>2.549019607843137</v>
      </c>
      <c r="J1516" s="110"/>
      <c r="K1516" s="110" t="s">
        <v>653</v>
      </c>
      <c r="L1516" s="110"/>
      <c r="M1516" s="2">
        <v>510</v>
      </c>
    </row>
    <row r="1517" spans="1:13" s="18" customFormat="1" ht="12.75">
      <c r="A1517" s="36"/>
      <c r="B1517" s="229">
        <v>1500</v>
      </c>
      <c r="C1517" s="36" t="s">
        <v>28</v>
      </c>
      <c r="D1517" s="36" t="s">
        <v>13</v>
      </c>
      <c r="E1517" s="36" t="s">
        <v>29</v>
      </c>
      <c r="F1517" s="34" t="s">
        <v>789</v>
      </c>
      <c r="G1517" s="34" t="s">
        <v>416</v>
      </c>
      <c r="H1517" s="40">
        <f t="shared" si="116"/>
        <v>-23000</v>
      </c>
      <c r="I1517" s="83">
        <f t="shared" si="114"/>
        <v>2.9411764705882355</v>
      </c>
      <c r="J1517" s="110"/>
      <c r="K1517" s="110" t="s">
        <v>653</v>
      </c>
      <c r="L1517" s="110"/>
      <c r="M1517" s="2">
        <v>510</v>
      </c>
    </row>
    <row r="1518" spans="1:13" s="18" customFormat="1" ht="12.75">
      <c r="A1518" s="36"/>
      <c r="B1518" s="229">
        <v>1500</v>
      </c>
      <c r="C1518" s="36" t="s">
        <v>28</v>
      </c>
      <c r="D1518" s="36" t="s">
        <v>13</v>
      </c>
      <c r="E1518" s="36" t="s">
        <v>29</v>
      </c>
      <c r="F1518" s="34" t="s">
        <v>789</v>
      </c>
      <c r="G1518" s="34" t="s">
        <v>418</v>
      </c>
      <c r="H1518" s="40">
        <f t="shared" si="116"/>
        <v>-24500</v>
      </c>
      <c r="I1518" s="83">
        <f t="shared" si="114"/>
        <v>2.9411764705882355</v>
      </c>
      <c r="J1518" s="110"/>
      <c r="K1518" s="110" t="s">
        <v>653</v>
      </c>
      <c r="L1518" s="110"/>
      <c r="M1518" s="2">
        <v>510</v>
      </c>
    </row>
    <row r="1519" spans="1:13" s="18" customFormat="1" ht="12.75">
      <c r="A1519" s="36"/>
      <c r="B1519" s="229">
        <v>1600</v>
      </c>
      <c r="C1519" s="36" t="s">
        <v>28</v>
      </c>
      <c r="D1519" s="36" t="s">
        <v>13</v>
      </c>
      <c r="E1519" s="36" t="s">
        <v>29</v>
      </c>
      <c r="F1519" s="34" t="s">
        <v>789</v>
      </c>
      <c r="G1519" s="34" t="s">
        <v>420</v>
      </c>
      <c r="H1519" s="40">
        <f t="shared" si="116"/>
        <v>-26100</v>
      </c>
      <c r="I1519" s="83">
        <f t="shared" si="114"/>
        <v>3.1372549019607843</v>
      </c>
      <c r="J1519" s="110"/>
      <c r="K1519" s="110" t="s">
        <v>653</v>
      </c>
      <c r="L1519" s="110"/>
      <c r="M1519" s="2">
        <v>510</v>
      </c>
    </row>
    <row r="1520" spans="1:13" s="18" customFormat="1" ht="12.75">
      <c r="A1520" s="36"/>
      <c r="B1520" s="229">
        <v>1500</v>
      </c>
      <c r="C1520" s="36" t="s">
        <v>28</v>
      </c>
      <c r="D1520" s="36" t="s">
        <v>13</v>
      </c>
      <c r="E1520" s="36" t="s">
        <v>29</v>
      </c>
      <c r="F1520" s="34" t="s">
        <v>789</v>
      </c>
      <c r="G1520" s="34" t="s">
        <v>73</v>
      </c>
      <c r="H1520" s="40">
        <f t="shared" si="116"/>
        <v>-27600</v>
      </c>
      <c r="I1520" s="83">
        <f t="shared" si="114"/>
        <v>2.9411764705882355</v>
      </c>
      <c r="J1520" s="110"/>
      <c r="K1520" s="110" t="s">
        <v>653</v>
      </c>
      <c r="L1520" s="110"/>
      <c r="M1520" s="2">
        <v>510</v>
      </c>
    </row>
    <row r="1521" spans="1:13" s="18" customFormat="1" ht="12.75">
      <c r="A1521" s="36"/>
      <c r="B1521" s="229">
        <v>1500</v>
      </c>
      <c r="C1521" s="36" t="s">
        <v>28</v>
      </c>
      <c r="D1521" s="36" t="s">
        <v>13</v>
      </c>
      <c r="E1521" s="36" t="s">
        <v>29</v>
      </c>
      <c r="F1521" s="34" t="s">
        <v>789</v>
      </c>
      <c r="G1521" s="34" t="s">
        <v>480</v>
      </c>
      <c r="H1521" s="40">
        <f t="shared" si="116"/>
        <v>-29100</v>
      </c>
      <c r="I1521" s="83">
        <f aca="true" t="shared" si="117" ref="I1521:I1584">+B1521/M1521</f>
        <v>2.9411764705882355</v>
      </c>
      <c r="J1521" s="110"/>
      <c r="K1521" s="110" t="s">
        <v>653</v>
      </c>
      <c r="L1521" s="110"/>
      <c r="M1521" s="2">
        <v>510</v>
      </c>
    </row>
    <row r="1522" spans="1:13" s="18" customFormat="1" ht="12.75">
      <c r="A1522" s="36"/>
      <c r="B1522" s="229">
        <v>1500</v>
      </c>
      <c r="C1522" s="36" t="s">
        <v>28</v>
      </c>
      <c r="D1522" s="36" t="s">
        <v>13</v>
      </c>
      <c r="E1522" s="36" t="s">
        <v>29</v>
      </c>
      <c r="F1522" s="34" t="s">
        <v>789</v>
      </c>
      <c r="G1522" s="34" t="s">
        <v>465</v>
      </c>
      <c r="H1522" s="40">
        <f t="shared" si="116"/>
        <v>-30600</v>
      </c>
      <c r="I1522" s="83">
        <f t="shared" si="117"/>
        <v>2.9411764705882355</v>
      </c>
      <c r="J1522" s="110"/>
      <c r="K1522" s="110" t="s">
        <v>653</v>
      </c>
      <c r="L1522" s="110"/>
      <c r="M1522" s="2">
        <v>510</v>
      </c>
    </row>
    <row r="1523" spans="1:13" s="18" customFormat="1" ht="12.75">
      <c r="A1523" s="36"/>
      <c r="B1523" s="229">
        <v>1700</v>
      </c>
      <c r="C1523" s="36" t="s">
        <v>28</v>
      </c>
      <c r="D1523" s="36" t="s">
        <v>13</v>
      </c>
      <c r="E1523" s="36" t="s">
        <v>29</v>
      </c>
      <c r="F1523" s="34" t="s">
        <v>789</v>
      </c>
      <c r="G1523" s="34" t="s">
        <v>510</v>
      </c>
      <c r="H1523" s="40">
        <f t="shared" si="116"/>
        <v>-32300</v>
      </c>
      <c r="I1523" s="83">
        <f t="shared" si="117"/>
        <v>3.3333333333333335</v>
      </c>
      <c r="J1523" s="110"/>
      <c r="K1523" s="110" t="s">
        <v>653</v>
      </c>
      <c r="L1523" s="110"/>
      <c r="M1523" s="2">
        <v>510</v>
      </c>
    </row>
    <row r="1524" spans="1:13" s="18" customFormat="1" ht="12.75">
      <c r="A1524" s="36"/>
      <c r="B1524" s="229">
        <v>1500</v>
      </c>
      <c r="C1524" s="36" t="s">
        <v>28</v>
      </c>
      <c r="D1524" s="36" t="s">
        <v>13</v>
      </c>
      <c r="E1524" s="36" t="s">
        <v>29</v>
      </c>
      <c r="F1524" s="34" t="s">
        <v>789</v>
      </c>
      <c r="G1524" s="34" t="s">
        <v>526</v>
      </c>
      <c r="H1524" s="40">
        <f t="shared" si="116"/>
        <v>-33800</v>
      </c>
      <c r="I1524" s="83">
        <f t="shared" si="117"/>
        <v>2.9411764705882355</v>
      </c>
      <c r="J1524" s="110"/>
      <c r="K1524" s="110" t="s">
        <v>653</v>
      </c>
      <c r="L1524" s="110"/>
      <c r="M1524" s="2">
        <v>510</v>
      </c>
    </row>
    <row r="1525" spans="1:13" s="18" customFormat="1" ht="12.75">
      <c r="A1525" s="36"/>
      <c r="B1525" s="229">
        <v>1500</v>
      </c>
      <c r="C1525" s="36" t="s">
        <v>28</v>
      </c>
      <c r="D1525" s="36" t="s">
        <v>13</v>
      </c>
      <c r="E1525" s="36" t="s">
        <v>29</v>
      </c>
      <c r="F1525" s="34" t="s">
        <v>789</v>
      </c>
      <c r="G1525" s="34" t="s">
        <v>369</v>
      </c>
      <c r="H1525" s="40">
        <f t="shared" si="116"/>
        <v>-35300</v>
      </c>
      <c r="I1525" s="83">
        <f t="shared" si="117"/>
        <v>2.9411764705882355</v>
      </c>
      <c r="J1525" s="110"/>
      <c r="K1525" s="110" t="s">
        <v>653</v>
      </c>
      <c r="L1525" s="110"/>
      <c r="M1525" s="2">
        <v>510</v>
      </c>
    </row>
    <row r="1526" spans="1:13" s="18" customFormat="1" ht="12.75">
      <c r="A1526" s="36"/>
      <c r="B1526" s="229">
        <v>1500</v>
      </c>
      <c r="C1526" s="36" t="s">
        <v>28</v>
      </c>
      <c r="D1526" s="36" t="s">
        <v>13</v>
      </c>
      <c r="E1526" s="36" t="s">
        <v>29</v>
      </c>
      <c r="F1526" s="34" t="s">
        <v>789</v>
      </c>
      <c r="G1526" s="34" t="s">
        <v>352</v>
      </c>
      <c r="H1526" s="40">
        <f t="shared" si="116"/>
        <v>-36800</v>
      </c>
      <c r="I1526" s="83">
        <f t="shared" si="117"/>
        <v>2.9411764705882355</v>
      </c>
      <c r="J1526" s="110"/>
      <c r="K1526" s="110" t="s">
        <v>653</v>
      </c>
      <c r="L1526" s="110"/>
      <c r="M1526" s="2">
        <v>510</v>
      </c>
    </row>
    <row r="1527" spans="1:13" s="18" customFormat="1" ht="12.75">
      <c r="A1527" s="36"/>
      <c r="B1527" s="229">
        <v>1500</v>
      </c>
      <c r="C1527" s="36" t="s">
        <v>28</v>
      </c>
      <c r="D1527" s="36" t="s">
        <v>13</v>
      </c>
      <c r="E1527" s="36" t="s">
        <v>29</v>
      </c>
      <c r="F1527" s="34" t="s">
        <v>789</v>
      </c>
      <c r="G1527" s="34" t="s">
        <v>531</v>
      </c>
      <c r="H1527" s="40">
        <f t="shared" si="116"/>
        <v>-38300</v>
      </c>
      <c r="I1527" s="83">
        <f t="shared" si="117"/>
        <v>2.9411764705882355</v>
      </c>
      <c r="J1527" s="110"/>
      <c r="K1527" s="110" t="s">
        <v>653</v>
      </c>
      <c r="L1527" s="110"/>
      <c r="M1527" s="2">
        <v>510</v>
      </c>
    </row>
    <row r="1528" spans="1:13" s="18" customFormat="1" ht="12.75">
      <c r="A1528" s="15"/>
      <c r="B1528" s="229">
        <v>1700</v>
      </c>
      <c r="C1528" s="15" t="s">
        <v>28</v>
      </c>
      <c r="D1528" s="36" t="s">
        <v>13</v>
      </c>
      <c r="E1528" s="15" t="s">
        <v>29</v>
      </c>
      <c r="F1528" s="33" t="s">
        <v>853</v>
      </c>
      <c r="G1528" s="33" t="s">
        <v>240</v>
      </c>
      <c r="H1528" s="40">
        <f t="shared" si="116"/>
        <v>-40000</v>
      </c>
      <c r="I1528" s="83">
        <f t="shared" si="117"/>
        <v>3.3333333333333335</v>
      </c>
      <c r="J1528" s="32"/>
      <c r="K1528" s="110" t="s">
        <v>626</v>
      </c>
      <c r="M1528" s="2">
        <v>510</v>
      </c>
    </row>
    <row r="1529" spans="1:13" s="18" customFormat="1" ht="12.75">
      <c r="A1529" s="15"/>
      <c r="B1529" s="223">
        <v>1500</v>
      </c>
      <c r="C1529" s="1" t="s">
        <v>28</v>
      </c>
      <c r="D1529" s="36" t="s">
        <v>13</v>
      </c>
      <c r="E1529" s="1" t="s">
        <v>29</v>
      </c>
      <c r="F1529" s="30" t="s">
        <v>853</v>
      </c>
      <c r="G1529" s="30" t="s">
        <v>242</v>
      </c>
      <c r="H1529" s="40">
        <f t="shared" si="116"/>
        <v>-41500</v>
      </c>
      <c r="I1529" s="83">
        <f t="shared" si="117"/>
        <v>2.9411764705882355</v>
      </c>
      <c r="J1529" s="32"/>
      <c r="K1529" s="110" t="s">
        <v>626</v>
      </c>
      <c r="M1529" s="2">
        <v>510</v>
      </c>
    </row>
    <row r="1530" spans="1:13" s="110" customFormat="1" ht="12.75">
      <c r="A1530" s="15"/>
      <c r="B1530" s="223">
        <v>1500</v>
      </c>
      <c r="C1530" s="1" t="s">
        <v>28</v>
      </c>
      <c r="D1530" s="36" t="s">
        <v>13</v>
      </c>
      <c r="E1530" s="1" t="s">
        <v>29</v>
      </c>
      <c r="F1530" s="30" t="s">
        <v>853</v>
      </c>
      <c r="G1530" s="30" t="s">
        <v>244</v>
      </c>
      <c r="H1530" s="40">
        <f t="shared" si="116"/>
        <v>-43000</v>
      </c>
      <c r="I1530" s="83">
        <f t="shared" si="117"/>
        <v>2.9411764705882355</v>
      </c>
      <c r="J1530" s="32"/>
      <c r="K1530" s="110" t="s">
        <v>626</v>
      </c>
      <c r="L1530" s="18"/>
      <c r="M1530" s="2">
        <v>510</v>
      </c>
    </row>
    <row r="1531" spans="1:13" s="110" customFormat="1" ht="12.75">
      <c r="A1531" s="15"/>
      <c r="B1531" s="223">
        <v>1200</v>
      </c>
      <c r="C1531" s="1" t="s">
        <v>28</v>
      </c>
      <c r="D1531" s="36" t="s">
        <v>13</v>
      </c>
      <c r="E1531" s="1" t="s">
        <v>29</v>
      </c>
      <c r="F1531" s="30" t="s">
        <v>853</v>
      </c>
      <c r="G1531" s="30" t="s">
        <v>279</v>
      </c>
      <c r="H1531" s="40">
        <f aca="true" t="shared" si="118" ref="H1531:H1562">H1530-B1531</f>
        <v>-44200</v>
      </c>
      <c r="I1531" s="83">
        <f t="shared" si="117"/>
        <v>2.3529411764705883</v>
      </c>
      <c r="J1531" s="32"/>
      <c r="K1531" s="110" t="s">
        <v>626</v>
      </c>
      <c r="L1531" s="18"/>
      <c r="M1531" s="2">
        <v>510</v>
      </c>
    </row>
    <row r="1532" spans="1:13" s="18" customFormat="1" ht="12.75">
      <c r="A1532" s="15"/>
      <c r="B1532" s="223">
        <v>1500</v>
      </c>
      <c r="C1532" s="1" t="s">
        <v>28</v>
      </c>
      <c r="D1532" s="36" t="s">
        <v>13</v>
      </c>
      <c r="E1532" s="1" t="s">
        <v>29</v>
      </c>
      <c r="F1532" s="30" t="s">
        <v>853</v>
      </c>
      <c r="G1532" s="30" t="s">
        <v>281</v>
      </c>
      <c r="H1532" s="40">
        <f t="shared" si="118"/>
        <v>-45700</v>
      </c>
      <c r="I1532" s="83">
        <f t="shared" si="117"/>
        <v>2.9411764705882355</v>
      </c>
      <c r="J1532" s="32"/>
      <c r="K1532" s="110" t="s">
        <v>626</v>
      </c>
      <c r="M1532" s="2">
        <v>510</v>
      </c>
    </row>
    <row r="1533" spans="1:13" s="110" customFormat="1" ht="12.75">
      <c r="A1533" s="15"/>
      <c r="B1533" s="223">
        <v>1500</v>
      </c>
      <c r="C1533" s="80" t="s">
        <v>28</v>
      </c>
      <c r="D1533" s="36" t="s">
        <v>13</v>
      </c>
      <c r="E1533" s="80" t="s">
        <v>29</v>
      </c>
      <c r="F1533" s="105" t="s">
        <v>853</v>
      </c>
      <c r="G1533" s="105" t="s">
        <v>285</v>
      </c>
      <c r="H1533" s="40">
        <f t="shared" si="118"/>
        <v>-47200</v>
      </c>
      <c r="I1533" s="83">
        <f t="shared" si="117"/>
        <v>2.9411764705882355</v>
      </c>
      <c r="J1533" s="32"/>
      <c r="K1533" s="110" t="s">
        <v>626</v>
      </c>
      <c r="L1533" s="18"/>
      <c r="M1533" s="2">
        <v>510</v>
      </c>
    </row>
    <row r="1534" spans="1:13" s="110" customFormat="1" ht="12.75">
      <c r="A1534" s="15"/>
      <c r="B1534" s="223">
        <v>1500</v>
      </c>
      <c r="C1534" s="80" t="s">
        <v>28</v>
      </c>
      <c r="D1534" s="36" t="s">
        <v>13</v>
      </c>
      <c r="E1534" s="80" t="s">
        <v>29</v>
      </c>
      <c r="F1534" s="105" t="s">
        <v>853</v>
      </c>
      <c r="G1534" s="105" t="s">
        <v>287</v>
      </c>
      <c r="H1534" s="40">
        <f t="shared" si="118"/>
        <v>-48700</v>
      </c>
      <c r="I1534" s="83">
        <f t="shared" si="117"/>
        <v>2.9411764705882355</v>
      </c>
      <c r="J1534" s="32"/>
      <c r="K1534" s="110" t="s">
        <v>626</v>
      </c>
      <c r="L1534" s="18"/>
      <c r="M1534" s="2">
        <v>510</v>
      </c>
    </row>
    <row r="1535" spans="1:13" s="110" customFormat="1" ht="12.75">
      <c r="A1535" s="15"/>
      <c r="B1535" s="223">
        <v>1500</v>
      </c>
      <c r="C1535" s="80" t="s">
        <v>28</v>
      </c>
      <c r="D1535" s="36" t="s">
        <v>13</v>
      </c>
      <c r="E1535" s="80" t="s">
        <v>29</v>
      </c>
      <c r="F1535" s="105" t="s">
        <v>853</v>
      </c>
      <c r="G1535" s="105" t="s">
        <v>289</v>
      </c>
      <c r="H1535" s="40">
        <f t="shared" si="118"/>
        <v>-50200</v>
      </c>
      <c r="I1535" s="83">
        <f t="shared" si="117"/>
        <v>2.9411764705882355</v>
      </c>
      <c r="J1535" s="32"/>
      <c r="K1535" s="110" t="s">
        <v>626</v>
      </c>
      <c r="L1535" s="18"/>
      <c r="M1535" s="2">
        <v>510</v>
      </c>
    </row>
    <row r="1536" spans="1:13" s="18" customFormat="1" ht="12.75">
      <c r="A1536" s="15"/>
      <c r="B1536" s="223">
        <v>1400</v>
      </c>
      <c r="C1536" s="80" t="s">
        <v>28</v>
      </c>
      <c r="D1536" s="36" t="s">
        <v>13</v>
      </c>
      <c r="E1536" s="80" t="s">
        <v>29</v>
      </c>
      <c r="F1536" s="105" t="s">
        <v>853</v>
      </c>
      <c r="G1536" s="105" t="s">
        <v>304</v>
      </c>
      <c r="H1536" s="40">
        <f t="shared" si="118"/>
        <v>-51600</v>
      </c>
      <c r="I1536" s="83">
        <f t="shared" si="117"/>
        <v>2.7450980392156863</v>
      </c>
      <c r="J1536" s="32"/>
      <c r="K1536" s="110" t="s">
        <v>626</v>
      </c>
      <c r="M1536" s="2">
        <v>510</v>
      </c>
    </row>
    <row r="1537" spans="1:13" s="18" customFormat="1" ht="12.75">
      <c r="A1537" s="15"/>
      <c r="B1537" s="223">
        <v>1450</v>
      </c>
      <c r="C1537" s="80" t="s">
        <v>28</v>
      </c>
      <c r="D1537" s="36" t="s">
        <v>13</v>
      </c>
      <c r="E1537" s="80" t="s">
        <v>29</v>
      </c>
      <c r="F1537" s="105" t="s">
        <v>853</v>
      </c>
      <c r="G1537" s="105" t="s">
        <v>306</v>
      </c>
      <c r="H1537" s="40">
        <f t="shared" si="118"/>
        <v>-53050</v>
      </c>
      <c r="I1537" s="83">
        <f t="shared" si="117"/>
        <v>2.843137254901961</v>
      </c>
      <c r="J1537" s="32"/>
      <c r="K1537" s="110" t="s">
        <v>626</v>
      </c>
      <c r="M1537" s="2">
        <v>510</v>
      </c>
    </row>
    <row r="1538" spans="1:13" s="18" customFormat="1" ht="12.75">
      <c r="A1538" s="15"/>
      <c r="B1538" s="223">
        <v>1400</v>
      </c>
      <c r="C1538" s="80" t="s">
        <v>28</v>
      </c>
      <c r="D1538" s="36" t="s">
        <v>13</v>
      </c>
      <c r="E1538" s="80" t="s">
        <v>29</v>
      </c>
      <c r="F1538" s="105" t="s">
        <v>853</v>
      </c>
      <c r="G1538" s="105" t="s">
        <v>372</v>
      </c>
      <c r="H1538" s="40">
        <f t="shared" si="118"/>
        <v>-54450</v>
      </c>
      <c r="I1538" s="83">
        <f t="shared" si="117"/>
        <v>2.7450980392156863</v>
      </c>
      <c r="J1538" s="32"/>
      <c r="K1538" s="110" t="s">
        <v>626</v>
      </c>
      <c r="M1538" s="2">
        <v>510</v>
      </c>
    </row>
    <row r="1539" spans="1:13" s="18" customFormat="1" ht="12.75">
      <c r="A1539" s="15"/>
      <c r="B1539" s="223">
        <v>1500</v>
      </c>
      <c r="C1539" s="80" t="s">
        <v>28</v>
      </c>
      <c r="D1539" s="36" t="s">
        <v>13</v>
      </c>
      <c r="E1539" s="80" t="s">
        <v>29</v>
      </c>
      <c r="F1539" s="105" t="s">
        <v>853</v>
      </c>
      <c r="G1539" s="105" t="s">
        <v>374</v>
      </c>
      <c r="H1539" s="40">
        <f t="shared" si="118"/>
        <v>-55950</v>
      </c>
      <c r="I1539" s="83">
        <f t="shared" si="117"/>
        <v>2.9411764705882355</v>
      </c>
      <c r="J1539" s="32"/>
      <c r="K1539" s="110" t="s">
        <v>626</v>
      </c>
      <c r="M1539" s="2">
        <v>510</v>
      </c>
    </row>
    <row r="1540" spans="1:13" s="18" customFormat="1" ht="12.75">
      <c r="A1540" s="15"/>
      <c r="B1540" s="223">
        <v>1400</v>
      </c>
      <c r="C1540" s="80" t="s">
        <v>28</v>
      </c>
      <c r="D1540" s="36" t="s">
        <v>13</v>
      </c>
      <c r="E1540" s="80" t="s">
        <v>29</v>
      </c>
      <c r="F1540" s="105" t="s">
        <v>853</v>
      </c>
      <c r="G1540" s="105" t="s">
        <v>376</v>
      </c>
      <c r="H1540" s="40">
        <f t="shared" si="118"/>
        <v>-57350</v>
      </c>
      <c r="I1540" s="83">
        <f t="shared" si="117"/>
        <v>2.7450980392156863</v>
      </c>
      <c r="J1540" s="32"/>
      <c r="K1540" s="110" t="s">
        <v>626</v>
      </c>
      <c r="M1540" s="2">
        <v>510</v>
      </c>
    </row>
    <row r="1541" spans="1:13" s="18" customFormat="1" ht="12.75">
      <c r="A1541" s="15"/>
      <c r="B1541" s="223">
        <v>1500</v>
      </c>
      <c r="C1541" s="80" t="s">
        <v>28</v>
      </c>
      <c r="D1541" s="36" t="s">
        <v>13</v>
      </c>
      <c r="E1541" s="80" t="s">
        <v>29</v>
      </c>
      <c r="F1541" s="105" t="s">
        <v>853</v>
      </c>
      <c r="G1541" s="105" t="s">
        <v>379</v>
      </c>
      <c r="H1541" s="40">
        <f t="shared" si="118"/>
        <v>-58850</v>
      </c>
      <c r="I1541" s="83">
        <f t="shared" si="117"/>
        <v>2.9411764705882355</v>
      </c>
      <c r="J1541" s="32"/>
      <c r="K1541" s="110" t="s">
        <v>626</v>
      </c>
      <c r="M1541" s="2">
        <v>510</v>
      </c>
    </row>
    <row r="1542" spans="1:13" s="18" customFormat="1" ht="12.75">
      <c r="A1542" s="15"/>
      <c r="B1542" s="223">
        <v>1500</v>
      </c>
      <c r="C1542" s="80" t="s">
        <v>28</v>
      </c>
      <c r="D1542" s="36" t="s">
        <v>13</v>
      </c>
      <c r="E1542" s="80" t="s">
        <v>29</v>
      </c>
      <c r="F1542" s="105" t="s">
        <v>853</v>
      </c>
      <c r="G1542" s="105" t="s">
        <v>418</v>
      </c>
      <c r="H1542" s="40">
        <f t="shared" si="118"/>
        <v>-60350</v>
      </c>
      <c r="I1542" s="83">
        <f t="shared" si="117"/>
        <v>2.9411764705882355</v>
      </c>
      <c r="J1542" s="32"/>
      <c r="K1542" s="110" t="s">
        <v>626</v>
      </c>
      <c r="M1542" s="2">
        <v>510</v>
      </c>
    </row>
    <row r="1543" spans="1:13" s="18" customFormat="1" ht="12.75">
      <c r="A1543" s="15"/>
      <c r="B1543" s="223">
        <v>1400</v>
      </c>
      <c r="C1543" s="80" t="s">
        <v>28</v>
      </c>
      <c r="D1543" s="36" t="s">
        <v>13</v>
      </c>
      <c r="E1543" s="80" t="s">
        <v>29</v>
      </c>
      <c r="F1543" s="105" t="s">
        <v>853</v>
      </c>
      <c r="G1543" s="105" t="s">
        <v>420</v>
      </c>
      <c r="H1543" s="40">
        <f t="shared" si="118"/>
        <v>-61750</v>
      </c>
      <c r="I1543" s="83">
        <f t="shared" si="117"/>
        <v>2.7450980392156863</v>
      </c>
      <c r="J1543" s="32"/>
      <c r="K1543" s="110" t="s">
        <v>626</v>
      </c>
      <c r="M1543" s="2">
        <v>510</v>
      </c>
    </row>
    <row r="1544" spans="1:13" s="18" customFormat="1" ht="12.75">
      <c r="A1544" s="15"/>
      <c r="B1544" s="223">
        <v>1400</v>
      </c>
      <c r="C1544" s="80" t="s">
        <v>28</v>
      </c>
      <c r="D1544" s="36" t="s">
        <v>13</v>
      </c>
      <c r="E1544" s="80" t="s">
        <v>29</v>
      </c>
      <c r="F1544" s="105" t="s">
        <v>853</v>
      </c>
      <c r="G1544" s="105" t="s">
        <v>73</v>
      </c>
      <c r="H1544" s="40">
        <f t="shared" si="118"/>
        <v>-63150</v>
      </c>
      <c r="I1544" s="83">
        <f t="shared" si="117"/>
        <v>2.7450980392156863</v>
      </c>
      <c r="J1544" s="32"/>
      <c r="K1544" s="110" t="s">
        <v>626</v>
      </c>
      <c r="M1544" s="2">
        <v>510</v>
      </c>
    </row>
    <row r="1545" spans="1:13" s="18" customFormat="1" ht="12.75">
      <c r="A1545" s="15"/>
      <c r="B1545" s="223">
        <v>1450</v>
      </c>
      <c r="C1545" s="80" t="s">
        <v>28</v>
      </c>
      <c r="D1545" s="36" t="s">
        <v>13</v>
      </c>
      <c r="E1545" s="80" t="s">
        <v>29</v>
      </c>
      <c r="F1545" s="105" t="s">
        <v>853</v>
      </c>
      <c r="G1545" s="105" t="s">
        <v>480</v>
      </c>
      <c r="H1545" s="40">
        <f t="shared" si="118"/>
        <v>-64600</v>
      </c>
      <c r="I1545" s="83">
        <f t="shared" si="117"/>
        <v>2.843137254901961</v>
      </c>
      <c r="J1545" s="32"/>
      <c r="K1545" s="110" t="s">
        <v>626</v>
      </c>
      <c r="M1545" s="2">
        <v>510</v>
      </c>
    </row>
    <row r="1546" spans="1:13" s="18" customFormat="1" ht="12.75">
      <c r="A1546" s="15"/>
      <c r="B1546" s="223">
        <v>1500</v>
      </c>
      <c r="C1546" s="80" t="s">
        <v>28</v>
      </c>
      <c r="D1546" s="36" t="s">
        <v>13</v>
      </c>
      <c r="E1546" s="80" t="s">
        <v>29</v>
      </c>
      <c r="F1546" s="105" t="s">
        <v>853</v>
      </c>
      <c r="G1546" s="105" t="s">
        <v>465</v>
      </c>
      <c r="H1546" s="40">
        <f t="shared" si="118"/>
        <v>-66100</v>
      </c>
      <c r="I1546" s="83">
        <f t="shared" si="117"/>
        <v>2.9411764705882355</v>
      </c>
      <c r="J1546" s="32"/>
      <c r="K1546" s="110" t="s">
        <v>626</v>
      </c>
      <c r="M1546" s="2">
        <v>510</v>
      </c>
    </row>
    <row r="1547" spans="1:13" s="18" customFormat="1" ht="12.75">
      <c r="A1547" s="15"/>
      <c r="B1547" s="223">
        <v>1200</v>
      </c>
      <c r="C1547" s="80" t="s">
        <v>28</v>
      </c>
      <c r="D1547" s="36" t="s">
        <v>13</v>
      </c>
      <c r="E1547" s="80" t="s">
        <v>29</v>
      </c>
      <c r="F1547" s="105" t="s">
        <v>853</v>
      </c>
      <c r="G1547" s="105" t="s">
        <v>467</v>
      </c>
      <c r="H1547" s="40">
        <f t="shared" si="118"/>
        <v>-67300</v>
      </c>
      <c r="I1547" s="83">
        <f t="shared" si="117"/>
        <v>2.3529411764705883</v>
      </c>
      <c r="J1547" s="32"/>
      <c r="K1547" s="110" t="s">
        <v>626</v>
      </c>
      <c r="M1547" s="2">
        <v>510</v>
      </c>
    </row>
    <row r="1548" spans="1:13" s="18" customFormat="1" ht="12.75">
      <c r="A1548" s="15"/>
      <c r="B1548" s="424">
        <v>1500</v>
      </c>
      <c r="C1548" s="80" t="s">
        <v>28</v>
      </c>
      <c r="D1548" s="36" t="s">
        <v>13</v>
      </c>
      <c r="E1548" s="80" t="s">
        <v>29</v>
      </c>
      <c r="F1548" s="105" t="s">
        <v>853</v>
      </c>
      <c r="G1548" s="105" t="s">
        <v>510</v>
      </c>
      <c r="H1548" s="40">
        <f t="shared" si="118"/>
        <v>-68800</v>
      </c>
      <c r="I1548" s="83">
        <f t="shared" si="117"/>
        <v>2.9411764705882355</v>
      </c>
      <c r="J1548" s="32"/>
      <c r="K1548" s="110" t="s">
        <v>626</v>
      </c>
      <c r="M1548" s="2">
        <v>510</v>
      </c>
    </row>
    <row r="1549" spans="1:13" s="18" customFormat="1" ht="12.75">
      <c r="A1549" s="15"/>
      <c r="B1549" s="223">
        <v>1500</v>
      </c>
      <c r="C1549" s="80" t="s">
        <v>28</v>
      </c>
      <c r="D1549" s="36" t="s">
        <v>13</v>
      </c>
      <c r="E1549" s="80" t="s">
        <v>29</v>
      </c>
      <c r="F1549" s="105" t="s">
        <v>853</v>
      </c>
      <c r="G1549" s="105" t="s">
        <v>526</v>
      </c>
      <c r="H1549" s="40">
        <f t="shared" si="118"/>
        <v>-70300</v>
      </c>
      <c r="I1549" s="83">
        <f t="shared" si="117"/>
        <v>2.9411764705882355</v>
      </c>
      <c r="J1549" s="32"/>
      <c r="K1549" s="110" t="s">
        <v>626</v>
      </c>
      <c r="M1549" s="2">
        <v>510</v>
      </c>
    </row>
    <row r="1550" spans="1:13" s="18" customFormat="1" ht="12.75">
      <c r="A1550" s="15"/>
      <c r="B1550" s="223">
        <v>1500</v>
      </c>
      <c r="C1550" s="80" t="s">
        <v>28</v>
      </c>
      <c r="D1550" s="36" t="s">
        <v>13</v>
      </c>
      <c r="E1550" s="80" t="s">
        <v>29</v>
      </c>
      <c r="F1550" s="105" t="s">
        <v>853</v>
      </c>
      <c r="G1550" s="105" t="s">
        <v>369</v>
      </c>
      <c r="H1550" s="40">
        <f t="shared" si="118"/>
        <v>-71800</v>
      </c>
      <c r="I1550" s="83">
        <f t="shared" si="117"/>
        <v>2.9411764705882355</v>
      </c>
      <c r="J1550" s="32"/>
      <c r="K1550" s="110" t="s">
        <v>626</v>
      </c>
      <c r="M1550" s="2">
        <v>510</v>
      </c>
    </row>
    <row r="1551" spans="1:13" s="18" customFormat="1" ht="12.75">
      <c r="A1551" s="15"/>
      <c r="B1551" s="223">
        <v>1450</v>
      </c>
      <c r="C1551" s="80" t="s">
        <v>28</v>
      </c>
      <c r="D1551" s="36" t="s">
        <v>13</v>
      </c>
      <c r="E1551" s="80" t="s">
        <v>29</v>
      </c>
      <c r="F1551" s="105" t="s">
        <v>853</v>
      </c>
      <c r="G1551" s="105" t="s">
        <v>352</v>
      </c>
      <c r="H1551" s="40">
        <f t="shared" si="118"/>
        <v>-73250</v>
      </c>
      <c r="I1551" s="83">
        <f t="shared" si="117"/>
        <v>2.843137254901961</v>
      </c>
      <c r="J1551" s="32"/>
      <c r="K1551" s="110" t="s">
        <v>626</v>
      </c>
      <c r="M1551" s="2">
        <v>510</v>
      </c>
    </row>
    <row r="1552" spans="1:13" s="18" customFormat="1" ht="12.75">
      <c r="A1552" s="15"/>
      <c r="B1552" s="223">
        <v>1400</v>
      </c>
      <c r="C1552" s="80" t="s">
        <v>28</v>
      </c>
      <c r="D1552" s="36" t="s">
        <v>13</v>
      </c>
      <c r="E1552" s="80" t="s">
        <v>29</v>
      </c>
      <c r="F1552" s="105" t="s">
        <v>853</v>
      </c>
      <c r="G1552" s="105" t="s">
        <v>531</v>
      </c>
      <c r="H1552" s="40">
        <f t="shared" si="118"/>
        <v>-74650</v>
      </c>
      <c r="I1552" s="83">
        <f t="shared" si="117"/>
        <v>2.7450980392156863</v>
      </c>
      <c r="J1552" s="32"/>
      <c r="K1552" s="110" t="s">
        <v>626</v>
      </c>
      <c r="M1552" s="2">
        <v>510</v>
      </c>
    </row>
    <row r="1553" spans="2:13" ht="12.75">
      <c r="B1553" s="229">
        <v>1500</v>
      </c>
      <c r="C1553" s="36" t="s">
        <v>28</v>
      </c>
      <c r="D1553" s="36" t="s">
        <v>13</v>
      </c>
      <c r="E1553" s="36" t="s">
        <v>29</v>
      </c>
      <c r="F1553" s="30" t="s">
        <v>854</v>
      </c>
      <c r="G1553" s="34" t="s">
        <v>279</v>
      </c>
      <c r="H1553" s="40">
        <f t="shared" si="118"/>
        <v>-76150</v>
      </c>
      <c r="I1553" s="83">
        <f t="shared" si="117"/>
        <v>2.9411764705882355</v>
      </c>
      <c r="K1553" s="85" t="s">
        <v>828</v>
      </c>
      <c r="M1553" s="2">
        <v>510</v>
      </c>
    </row>
    <row r="1554" spans="2:13" ht="12.75">
      <c r="B1554" s="223">
        <v>1500</v>
      </c>
      <c r="C1554" s="36" t="s">
        <v>28</v>
      </c>
      <c r="D1554" s="36" t="s">
        <v>13</v>
      </c>
      <c r="E1554" s="80" t="s">
        <v>29</v>
      </c>
      <c r="F1554" s="30" t="s">
        <v>854</v>
      </c>
      <c r="G1554" s="30" t="s">
        <v>281</v>
      </c>
      <c r="H1554" s="40">
        <f t="shared" si="118"/>
        <v>-77650</v>
      </c>
      <c r="I1554" s="83">
        <f t="shared" si="117"/>
        <v>2.9411764705882355</v>
      </c>
      <c r="K1554" s="85" t="s">
        <v>828</v>
      </c>
      <c r="M1554" s="2">
        <v>510</v>
      </c>
    </row>
    <row r="1555" spans="1:13" s="18" customFormat="1" ht="12.75">
      <c r="A1555" s="80"/>
      <c r="B1555" s="223">
        <v>1400</v>
      </c>
      <c r="C1555" s="80" t="s">
        <v>28</v>
      </c>
      <c r="D1555" s="36" t="s">
        <v>13</v>
      </c>
      <c r="E1555" s="80" t="s">
        <v>29</v>
      </c>
      <c r="F1555" s="105" t="s">
        <v>855</v>
      </c>
      <c r="G1555" s="105" t="s">
        <v>240</v>
      </c>
      <c r="H1555" s="40">
        <f t="shared" si="118"/>
        <v>-79050</v>
      </c>
      <c r="I1555" s="83">
        <f t="shared" si="117"/>
        <v>2.7450980392156863</v>
      </c>
      <c r="J1555" s="85"/>
      <c r="K1555" s="85" t="s">
        <v>832</v>
      </c>
      <c r="L1555" s="85"/>
      <c r="M1555" s="2">
        <v>510</v>
      </c>
    </row>
    <row r="1556" spans="1:13" s="18" customFormat="1" ht="12.75">
      <c r="A1556" s="80"/>
      <c r="B1556" s="223">
        <v>1400</v>
      </c>
      <c r="C1556" s="80" t="s">
        <v>28</v>
      </c>
      <c r="D1556" s="36" t="s">
        <v>13</v>
      </c>
      <c r="E1556" s="80" t="s">
        <v>29</v>
      </c>
      <c r="F1556" s="105" t="s">
        <v>855</v>
      </c>
      <c r="G1556" s="105" t="s">
        <v>242</v>
      </c>
      <c r="H1556" s="40">
        <f t="shared" si="118"/>
        <v>-80450</v>
      </c>
      <c r="I1556" s="83">
        <f t="shared" si="117"/>
        <v>2.7450980392156863</v>
      </c>
      <c r="J1556" s="85"/>
      <c r="K1556" s="85" t="s">
        <v>832</v>
      </c>
      <c r="L1556" s="85"/>
      <c r="M1556" s="2">
        <v>510</v>
      </c>
    </row>
    <row r="1557" spans="1:13" s="18" customFormat="1" ht="12.75">
      <c r="A1557" s="80"/>
      <c r="B1557" s="223">
        <v>1500</v>
      </c>
      <c r="C1557" s="80" t="s">
        <v>28</v>
      </c>
      <c r="D1557" s="36" t="s">
        <v>13</v>
      </c>
      <c r="E1557" s="80" t="s">
        <v>29</v>
      </c>
      <c r="F1557" s="105" t="s">
        <v>855</v>
      </c>
      <c r="G1557" s="105" t="s">
        <v>279</v>
      </c>
      <c r="H1557" s="40">
        <f t="shared" si="118"/>
        <v>-81950</v>
      </c>
      <c r="I1557" s="83">
        <f t="shared" si="117"/>
        <v>2.9411764705882355</v>
      </c>
      <c r="J1557" s="85"/>
      <c r="K1557" s="85" t="s">
        <v>832</v>
      </c>
      <c r="L1557" s="85"/>
      <c r="M1557" s="2">
        <v>510</v>
      </c>
    </row>
    <row r="1558" spans="1:13" s="18" customFormat="1" ht="12.75">
      <c r="A1558" s="80"/>
      <c r="B1558" s="223">
        <v>1500</v>
      </c>
      <c r="C1558" s="80" t="s">
        <v>28</v>
      </c>
      <c r="D1558" s="36" t="s">
        <v>13</v>
      </c>
      <c r="E1558" s="80" t="s">
        <v>29</v>
      </c>
      <c r="F1558" s="105" t="s">
        <v>855</v>
      </c>
      <c r="G1558" s="105" t="s">
        <v>281</v>
      </c>
      <c r="H1558" s="40">
        <f t="shared" si="118"/>
        <v>-83450</v>
      </c>
      <c r="I1558" s="83">
        <f t="shared" si="117"/>
        <v>2.9411764705882355</v>
      </c>
      <c r="J1558" s="85"/>
      <c r="K1558" s="85" t="s">
        <v>832</v>
      </c>
      <c r="L1558" s="85"/>
      <c r="M1558" s="2">
        <v>510</v>
      </c>
    </row>
    <row r="1559" spans="1:13" s="18" customFormat="1" ht="12.75">
      <c r="A1559" s="80"/>
      <c r="B1559" s="223">
        <v>1300</v>
      </c>
      <c r="C1559" s="80" t="s">
        <v>28</v>
      </c>
      <c r="D1559" s="36" t="s">
        <v>13</v>
      </c>
      <c r="E1559" s="80" t="s">
        <v>29</v>
      </c>
      <c r="F1559" s="105" t="s">
        <v>855</v>
      </c>
      <c r="G1559" s="105" t="s">
        <v>287</v>
      </c>
      <c r="H1559" s="40">
        <f t="shared" si="118"/>
        <v>-84750</v>
      </c>
      <c r="I1559" s="83">
        <f t="shared" si="117"/>
        <v>2.549019607843137</v>
      </c>
      <c r="J1559" s="85"/>
      <c r="K1559" s="85" t="s">
        <v>832</v>
      </c>
      <c r="L1559" s="85"/>
      <c r="M1559" s="2">
        <v>510</v>
      </c>
    </row>
    <row r="1560" spans="1:13" s="18" customFormat="1" ht="12.75">
      <c r="A1560" s="80"/>
      <c r="B1560" s="223">
        <v>1300</v>
      </c>
      <c r="C1560" s="80" t="s">
        <v>28</v>
      </c>
      <c r="D1560" s="36" t="s">
        <v>13</v>
      </c>
      <c r="E1560" s="80" t="s">
        <v>29</v>
      </c>
      <c r="F1560" s="105" t="s">
        <v>855</v>
      </c>
      <c r="G1560" s="105" t="s">
        <v>289</v>
      </c>
      <c r="H1560" s="40">
        <f t="shared" si="118"/>
        <v>-86050</v>
      </c>
      <c r="I1560" s="83">
        <f t="shared" si="117"/>
        <v>2.549019607843137</v>
      </c>
      <c r="J1560" s="85"/>
      <c r="K1560" s="85" t="s">
        <v>832</v>
      </c>
      <c r="L1560" s="85"/>
      <c r="M1560" s="2">
        <v>510</v>
      </c>
    </row>
    <row r="1561" spans="1:13" s="18" customFormat="1" ht="12.75">
      <c r="A1561" s="80"/>
      <c r="B1561" s="223">
        <v>1000</v>
      </c>
      <c r="C1561" s="80" t="s">
        <v>28</v>
      </c>
      <c r="D1561" s="36" t="s">
        <v>13</v>
      </c>
      <c r="E1561" s="80" t="s">
        <v>29</v>
      </c>
      <c r="F1561" s="105" t="s">
        <v>855</v>
      </c>
      <c r="G1561" s="105" t="s">
        <v>304</v>
      </c>
      <c r="H1561" s="40">
        <f t="shared" si="118"/>
        <v>-87050</v>
      </c>
      <c r="I1561" s="83">
        <f t="shared" si="117"/>
        <v>1.9607843137254901</v>
      </c>
      <c r="J1561" s="85"/>
      <c r="K1561" s="85" t="s">
        <v>832</v>
      </c>
      <c r="L1561" s="85"/>
      <c r="M1561" s="2">
        <v>510</v>
      </c>
    </row>
    <row r="1562" spans="1:13" s="18" customFormat="1" ht="12.75">
      <c r="A1562" s="80"/>
      <c r="B1562" s="223">
        <v>1500</v>
      </c>
      <c r="C1562" s="80" t="s">
        <v>28</v>
      </c>
      <c r="D1562" s="36" t="s">
        <v>13</v>
      </c>
      <c r="E1562" s="36" t="s">
        <v>29</v>
      </c>
      <c r="F1562" s="105" t="s">
        <v>855</v>
      </c>
      <c r="G1562" s="105" t="s">
        <v>306</v>
      </c>
      <c r="H1562" s="40">
        <f t="shared" si="118"/>
        <v>-88550</v>
      </c>
      <c r="I1562" s="83">
        <f t="shared" si="117"/>
        <v>2.9411764705882355</v>
      </c>
      <c r="J1562" s="85"/>
      <c r="K1562" s="85" t="s">
        <v>832</v>
      </c>
      <c r="L1562" s="85"/>
      <c r="M1562" s="2">
        <v>510</v>
      </c>
    </row>
    <row r="1563" spans="1:13" s="18" customFormat="1" ht="12.75">
      <c r="A1563" s="80"/>
      <c r="B1563" s="223">
        <v>1500</v>
      </c>
      <c r="C1563" s="80" t="s">
        <v>28</v>
      </c>
      <c r="D1563" s="36" t="s">
        <v>13</v>
      </c>
      <c r="E1563" s="80" t="s">
        <v>29</v>
      </c>
      <c r="F1563" s="105" t="s">
        <v>855</v>
      </c>
      <c r="G1563" s="105" t="s">
        <v>372</v>
      </c>
      <c r="H1563" s="40">
        <f aca="true" t="shared" si="119" ref="H1563:H1594">H1562-B1563</f>
        <v>-90050</v>
      </c>
      <c r="I1563" s="83">
        <f t="shared" si="117"/>
        <v>2.9411764705882355</v>
      </c>
      <c r="J1563" s="85"/>
      <c r="K1563" s="85" t="s">
        <v>832</v>
      </c>
      <c r="L1563" s="85"/>
      <c r="M1563" s="2">
        <v>510</v>
      </c>
    </row>
    <row r="1564" spans="1:13" s="18" customFormat="1" ht="12.75">
      <c r="A1564" s="80"/>
      <c r="B1564" s="223">
        <v>1500</v>
      </c>
      <c r="C1564" s="80" t="s">
        <v>28</v>
      </c>
      <c r="D1564" s="36" t="s">
        <v>13</v>
      </c>
      <c r="E1564" s="80" t="s">
        <v>29</v>
      </c>
      <c r="F1564" s="105" t="s">
        <v>855</v>
      </c>
      <c r="G1564" s="105" t="s">
        <v>374</v>
      </c>
      <c r="H1564" s="40">
        <f t="shared" si="119"/>
        <v>-91550</v>
      </c>
      <c r="I1564" s="83">
        <f t="shared" si="117"/>
        <v>2.9411764705882355</v>
      </c>
      <c r="J1564" s="85"/>
      <c r="K1564" s="85" t="s">
        <v>832</v>
      </c>
      <c r="L1564" s="85"/>
      <c r="M1564" s="2">
        <v>510</v>
      </c>
    </row>
    <row r="1565" spans="1:13" s="425" customFormat="1" ht="12.75">
      <c r="A1565" s="80"/>
      <c r="B1565" s="223">
        <v>1400</v>
      </c>
      <c r="C1565" s="80" t="s">
        <v>28</v>
      </c>
      <c r="D1565" s="36" t="s">
        <v>13</v>
      </c>
      <c r="E1565" s="80" t="s">
        <v>29</v>
      </c>
      <c r="F1565" s="105" t="s">
        <v>855</v>
      </c>
      <c r="G1565" s="105" t="s">
        <v>376</v>
      </c>
      <c r="H1565" s="40">
        <f t="shared" si="119"/>
        <v>-92950</v>
      </c>
      <c r="I1565" s="83">
        <f t="shared" si="117"/>
        <v>2.7450980392156863</v>
      </c>
      <c r="J1565" s="85"/>
      <c r="K1565" s="85" t="s">
        <v>832</v>
      </c>
      <c r="L1565" s="85"/>
      <c r="M1565" s="2">
        <v>510</v>
      </c>
    </row>
    <row r="1566" spans="1:13" s="18" customFormat="1" ht="12.75">
      <c r="A1566" s="80"/>
      <c r="B1566" s="223">
        <v>1400</v>
      </c>
      <c r="C1566" s="80" t="s">
        <v>28</v>
      </c>
      <c r="D1566" s="36" t="s">
        <v>13</v>
      </c>
      <c r="E1566" s="80" t="s">
        <v>29</v>
      </c>
      <c r="F1566" s="105" t="s">
        <v>855</v>
      </c>
      <c r="G1566" s="105" t="s">
        <v>379</v>
      </c>
      <c r="H1566" s="40">
        <f t="shared" si="119"/>
        <v>-94350</v>
      </c>
      <c r="I1566" s="83">
        <f t="shared" si="117"/>
        <v>2.7450980392156863</v>
      </c>
      <c r="J1566" s="85"/>
      <c r="K1566" s="85" t="s">
        <v>832</v>
      </c>
      <c r="L1566" s="85"/>
      <c r="M1566" s="2">
        <v>510</v>
      </c>
    </row>
    <row r="1567" spans="1:13" s="18" customFormat="1" ht="12.75">
      <c r="A1567" s="80"/>
      <c r="B1567" s="223">
        <v>1500</v>
      </c>
      <c r="C1567" s="80" t="s">
        <v>28</v>
      </c>
      <c r="D1567" s="36" t="s">
        <v>13</v>
      </c>
      <c r="E1567" s="80" t="s">
        <v>29</v>
      </c>
      <c r="F1567" s="105" t="s">
        <v>855</v>
      </c>
      <c r="G1567" s="105" t="s">
        <v>418</v>
      </c>
      <c r="H1567" s="40">
        <f t="shared" si="119"/>
        <v>-95850</v>
      </c>
      <c r="I1567" s="83">
        <f t="shared" si="117"/>
        <v>2.9411764705882355</v>
      </c>
      <c r="J1567" s="85"/>
      <c r="K1567" s="85" t="s">
        <v>832</v>
      </c>
      <c r="L1567" s="85"/>
      <c r="M1567" s="2">
        <v>510</v>
      </c>
    </row>
    <row r="1568" spans="1:13" s="18" customFormat="1" ht="12.75">
      <c r="A1568" s="36"/>
      <c r="B1568" s="223">
        <v>1500</v>
      </c>
      <c r="C1568" s="80" t="s">
        <v>28</v>
      </c>
      <c r="D1568" s="36" t="s">
        <v>13</v>
      </c>
      <c r="E1568" s="80" t="s">
        <v>29</v>
      </c>
      <c r="F1568" s="105" t="s">
        <v>855</v>
      </c>
      <c r="G1568" s="105" t="s">
        <v>420</v>
      </c>
      <c r="H1568" s="40">
        <f t="shared" si="119"/>
        <v>-97350</v>
      </c>
      <c r="I1568" s="83">
        <f t="shared" si="117"/>
        <v>2.9411764705882355</v>
      </c>
      <c r="J1568" s="110"/>
      <c r="K1568" s="85" t="s">
        <v>832</v>
      </c>
      <c r="L1568" s="110"/>
      <c r="M1568" s="2">
        <v>510</v>
      </c>
    </row>
    <row r="1569" spans="1:13" s="18" customFormat="1" ht="12.75">
      <c r="A1569" s="36"/>
      <c r="B1569" s="223">
        <v>1500</v>
      </c>
      <c r="C1569" s="80" t="s">
        <v>28</v>
      </c>
      <c r="D1569" s="36" t="s">
        <v>13</v>
      </c>
      <c r="E1569" s="80" t="s">
        <v>29</v>
      </c>
      <c r="F1569" s="105" t="s">
        <v>855</v>
      </c>
      <c r="G1569" s="105" t="s">
        <v>73</v>
      </c>
      <c r="H1569" s="40">
        <f t="shared" si="119"/>
        <v>-98850</v>
      </c>
      <c r="I1569" s="83">
        <f t="shared" si="117"/>
        <v>2.9411764705882355</v>
      </c>
      <c r="J1569" s="110"/>
      <c r="K1569" s="85" t="s">
        <v>832</v>
      </c>
      <c r="L1569" s="110"/>
      <c r="M1569" s="2">
        <v>510</v>
      </c>
    </row>
    <row r="1570" spans="1:13" s="18" customFormat="1" ht="12.75">
      <c r="A1570" s="36"/>
      <c r="B1570" s="223">
        <v>1200</v>
      </c>
      <c r="C1570" s="80" t="s">
        <v>28</v>
      </c>
      <c r="D1570" s="36" t="s">
        <v>13</v>
      </c>
      <c r="E1570" s="80" t="s">
        <v>29</v>
      </c>
      <c r="F1570" s="105" t="s">
        <v>855</v>
      </c>
      <c r="G1570" s="105" t="s">
        <v>480</v>
      </c>
      <c r="H1570" s="40">
        <f t="shared" si="119"/>
        <v>-100050</v>
      </c>
      <c r="I1570" s="83">
        <f t="shared" si="117"/>
        <v>2.3529411764705883</v>
      </c>
      <c r="J1570" s="110"/>
      <c r="K1570" s="85" t="s">
        <v>832</v>
      </c>
      <c r="L1570" s="110"/>
      <c r="M1570" s="2">
        <v>510</v>
      </c>
    </row>
    <row r="1571" spans="1:13" s="110" customFormat="1" ht="12.75">
      <c r="A1571" s="36"/>
      <c r="B1571" s="223">
        <v>1000</v>
      </c>
      <c r="C1571" s="80" t="s">
        <v>28</v>
      </c>
      <c r="D1571" s="36" t="s">
        <v>13</v>
      </c>
      <c r="E1571" s="80" t="s">
        <v>29</v>
      </c>
      <c r="F1571" s="105" t="s">
        <v>855</v>
      </c>
      <c r="G1571" s="105" t="s">
        <v>465</v>
      </c>
      <c r="H1571" s="40">
        <f t="shared" si="119"/>
        <v>-101050</v>
      </c>
      <c r="I1571" s="83">
        <f t="shared" si="117"/>
        <v>1.9607843137254901</v>
      </c>
      <c r="K1571" s="85" t="s">
        <v>832</v>
      </c>
      <c r="M1571" s="2">
        <v>510</v>
      </c>
    </row>
    <row r="1572" spans="1:13" s="110" customFormat="1" ht="12.75">
      <c r="A1572" s="36"/>
      <c r="B1572" s="223">
        <v>1000</v>
      </c>
      <c r="C1572" s="80" t="s">
        <v>28</v>
      </c>
      <c r="D1572" s="36" t="s">
        <v>13</v>
      </c>
      <c r="E1572" s="80" t="s">
        <v>29</v>
      </c>
      <c r="F1572" s="105" t="s">
        <v>855</v>
      </c>
      <c r="G1572" s="105" t="s">
        <v>467</v>
      </c>
      <c r="H1572" s="40">
        <f t="shared" si="119"/>
        <v>-102050</v>
      </c>
      <c r="I1572" s="83">
        <f t="shared" si="117"/>
        <v>1.9607843137254901</v>
      </c>
      <c r="K1572" s="85" t="s">
        <v>832</v>
      </c>
      <c r="M1572" s="2">
        <v>510</v>
      </c>
    </row>
    <row r="1573" spans="1:13" s="18" customFormat="1" ht="12.75">
      <c r="A1573" s="36"/>
      <c r="B1573" s="223">
        <v>1500</v>
      </c>
      <c r="C1573" s="80" t="s">
        <v>28</v>
      </c>
      <c r="D1573" s="36" t="s">
        <v>13</v>
      </c>
      <c r="E1573" s="80" t="s">
        <v>29</v>
      </c>
      <c r="F1573" s="105" t="s">
        <v>855</v>
      </c>
      <c r="G1573" s="105" t="s">
        <v>510</v>
      </c>
      <c r="H1573" s="40">
        <f t="shared" si="119"/>
        <v>-103550</v>
      </c>
      <c r="I1573" s="83">
        <f t="shared" si="117"/>
        <v>2.9411764705882355</v>
      </c>
      <c r="J1573" s="110"/>
      <c r="K1573" s="85" t="s">
        <v>832</v>
      </c>
      <c r="L1573" s="110"/>
      <c r="M1573" s="2">
        <v>510</v>
      </c>
    </row>
    <row r="1574" spans="1:13" s="18" customFormat="1" ht="12.75">
      <c r="A1574" s="36"/>
      <c r="B1574" s="223">
        <v>1500</v>
      </c>
      <c r="C1574" s="80" t="s">
        <v>28</v>
      </c>
      <c r="D1574" s="36" t="s">
        <v>13</v>
      </c>
      <c r="E1574" s="80" t="s">
        <v>29</v>
      </c>
      <c r="F1574" s="105" t="s">
        <v>855</v>
      </c>
      <c r="G1574" s="105" t="s">
        <v>526</v>
      </c>
      <c r="H1574" s="40">
        <f t="shared" si="119"/>
        <v>-105050</v>
      </c>
      <c r="I1574" s="83">
        <f t="shared" si="117"/>
        <v>2.9411764705882355</v>
      </c>
      <c r="J1574" s="110"/>
      <c r="K1574" s="85" t="s">
        <v>832</v>
      </c>
      <c r="L1574" s="110"/>
      <c r="M1574" s="2">
        <v>510</v>
      </c>
    </row>
    <row r="1575" spans="1:13" s="18" customFormat="1" ht="12.75">
      <c r="A1575" s="36"/>
      <c r="B1575" s="223">
        <v>1400</v>
      </c>
      <c r="C1575" s="80" t="s">
        <v>28</v>
      </c>
      <c r="D1575" s="36" t="s">
        <v>13</v>
      </c>
      <c r="E1575" s="80" t="s">
        <v>29</v>
      </c>
      <c r="F1575" s="105" t="s">
        <v>855</v>
      </c>
      <c r="G1575" s="105" t="s">
        <v>369</v>
      </c>
      <c r="H1575" s="40">
        <f t="shared" si="119"/>
        <v>-106450</v>
      </c>
      <c r="I1575" s="83">
        <f t="shared" si="117"/>
        <v>2.7450980392156863</v>
      </c>
      <c r="J1575" s="110"/>
      <c r="K1575" s="85" t="s">
        <v>832</v>
      </c>
      <c r="L1575" s="110"/>
      <c r="M1575" s="2">
        <v>510</v>
      </c>
    </row>
    <row r="1576" spans="1:13" s="18" customFormat="1" ht="12.75">
      <c r="A1576" s="36"/>
      <c r="B1576" s="223">
        <v>1500</v>
      </c>
      <c r="C1576" s="80" t="s">
        <v>28</v>
      </c>
      <c r="D1576" s="36" t="s">
        <v>13</v>
      </c>
      <c r="E1576" s="80" t="s">
        <v>29</v>
      </c>
      <c r="F1576" s="105" t="s">
        <v>855</v>
      </c>
      <c r="G1576" s="105" t="s">
        <v>352</v>
      </c>
      <c r="H1576" s="40">
        <f t="shared" si="119"/>
        <v>-107950</v>
      </c>
      <c r="I1576" s="83">
        <f t="shared" si="117"/>
        <v>2.9411764705882355</v>
      </c>
      <c r="J1576" s="110"/>
      <c r="K1576" s="85" t="s">
        <v>832</v>
      </c>
      <c r="L1576" s="110"/>
      <c r="M1576" s="2">
        <v>510</v>
      </c>
    </row>
    <row r="1577" spans="1:13" s="18" customFormat="1" ht="12.75">
      <c r="A1577" s="36"/>
      <c r="B1577" s="223">
        <v>1500</v>
      </c>
      <c r="C1577" s="80" t="s">
        <v>28</v>
      </c>
      <c r="D1577" s="36" t="s">
        <v>13</v>
      </c>
      <c r="E1577" s="80" t="s">
        <v>29</v>
      </c>
      <c r="F1577" s="105" t="s">
        <v>855</v>
      </c>
      <c r="G1577" s="105" t="s">
        <v>531</v>
      </c>
      <c r="H1577" s="40">
        <f t="shared" si="119"/>
        <v>-109450</v>
      </c>
      <c r="I1577" s="83">
        <f t="shared" si="117"/>
        <v>2.9411764705882355</v>
      </c>
      <c r="J1577" s="110"/>
      <c r="K1577" s="85" t="s">
        <v>832</v>
      </c>
      <c r="L1577" s="110"/>
      <c r="M1577" s="2">
        <v>510</v>
      </c>
    </row>
    <row r="1578" spans="1:13" s="85" customFormat="1" ht="12.75">
      <c r="A1578" s="80"/>
      <c r="B1578" s="223">
        <v>1400</v>
      </c>
      <c r="C1578" s="80" t="s">
        <v>28</v>
      </c>
      <c r="D1578" s="36" t="s">
        <v>13</v>
      </c>
      <c r="E1578" s="80" t="s">
        <v>29</v>
      </c>
      <c r="F1578" s="105" t="s">
        <v>850</v>
      </c>
      <c r="G1578" s="105" t="s">
        <v>240</v>
      </c>
      <c r="H1578" s="40">
        <f t="shared" si="119"/>
        <v>-110850</v>
      </c>
      <c r="I1578" s="83">
        <f t="shared" si="117"/>
        <v>2.7450980392156863</v>
      </c>
      <c r="K1578" s="85" t="s">
        <v>848</v>
      </c>
      <c r="M1578" s="2">
        <v>510</v>
      </c>
    </row>
    <row r="1579" spans="1:13" s="85" customFormat="1" ht="12.75">
      <c r="A1579" s="80"/>
      <c r="B1579" s="223">
        <v>1200</v>
      </c>
      <c r="C1579" s="80" t="s">
        <v>28</v>
      </c>
      <c r="D1579" s="36" t="s">
        <v>13</v>
      </c>
      <c r="E1579" s="80" t="s">
        <v>29</v>
      </c>
      <c r="F1579" s="105" t="s">
        <v>850</v>
      </c>
      <c r="G1579" s="105" t="s">
        <v>242</v>
      </c>
      <c r="H1579" s="40">
        <f t="shared" si="119"/>
        <v>-112050</v>
      </c>
      <c r="I1579" s="83">
        <f t="shared" si="117"/>
        <v>2.3529411764705883</v>
      </c>
      <c r="K1579" s="85" t="s">
        <v>848</v>
      </c>
      <c r="M1579" s="2">
        <v>510</v>
      </c>
    </row>
    <row r="1580" spans="1:13" s="85" customFormat="1" ht="12.75">
      <c r="A1580" s="80"/>
      <c r="B1580" s="223">
        <v>600</v>
      </c>
      <c r="C1580" s="80" t="s">
        <v>28</v>
      </c>
      <c r="D1580" s="36" t="s">
        <v>13</v>
      </c>
      <c r="E1580" s="80" t="s">
        <v>29</v>
      </c>
      <c r="F1580" s="105" t="s">
        <v>850</v>
      </c>
      <c r="G1580" s="105" t="s">
        <v>244</v>
      </c>
      <c r="H1580" s="40">
        <f t="shared" si="119"/>
        <v>-112650</v>
      </c>
      <c r="I1580" s="83">
        <f t="shared" si="117"/>
        <v>1.1764705882352942</v>
      </c>
      <c r="K1580" s="85" t="s">
        <v>848</v>
      </c>
      <c r="M1580" s="2">
        <v>510</v>
      </c>
    </row>
    <row r="1581" spans="1:13" s="85" customFormat="1" ht="12.75">
      <c r="A1581" s="80"/>
      <c r="B1581" s="223">
        <v>1300</v>
      </c>
      <c r="C1581" s="80" t="s">
        <v>28</v>
      </c>
      <c r="D1581" s="36" t="s">
        <v>13</v>
      </c>
      <c r="E1581" s="80" t="s">
        <v>29</v>
      </c>
      <c r="F1581" s="105" t="s">
        <v>850</v>
      </c>
      <c r="G1581" s="105" t="s">
        <v>279</v>
      </c>
      <c r="H1581" s="40">
        <f t="shared" si="119"/>
        <v>-113950</v>
      </c>
      <c r="I1581" s="83">
        <f t="shared" si="117"/>
        <v>2.549019607843137</v>
      </c>
      <c r="K1581" s="85" t="s">
        <v>848</v>
      </c>
      <c r="M1581" s="2">
        <v>510</v>
      </c>
    </row>
    <row r="1582" spans="1:13" s="85" customFormat="1" ht="12.75">
      <c r="A1582" s="80"/>
      <c r="B1582" s="223">
        <v>1200</v>
      </c>
      <c r="C1582" s="80" t="s">
        <v>28</v>
      </c>
      <c r="D1582" s="36" t="s">
        <v>13</v>
      </c>
      <c r="E1582" s="80" t="s">
        <v>29</v>
      </c>
      <c r="F1582" s="105" t="s">
        <v>850</v>
      </c>
      <c r="G1582" s="105" t="s">
        <v>281</v>
      </c>
      <c r="H1582" s="40">
        <f t="shared" si="119"/>
        <v>-115150</v>
      </c>
      <c r="I1582" s="83">
        <f t="shared" si="117"/>
        <v>2.3529411764705883</v>
      </c>
      <c r="K1582" s="85" t="s">
        <v>848</v>
      </c>
      <c r="M1582" s="2">
        <v>510</v>
      </c>
    </row>
    <row r="1583" spans="1:13" s="85" customFormat="1" ht="12.75">
      <c r="A1583" s="80"/>
      <c r="B1583" s="223">
        <v>1000</v>
      </c>
      <c r="C1583" s="80" t="s">
        <v>28</v>
      </c>
      <c r="D1583" s="36" t="s">
        <v>13</v>
      </c>
      <c r="E1583" s="80" t="s">
        <v>29</v>
      </c>
      <c r="F1583" s="105" t="s">
        <v>850</v>
      </c>
      <c r="G1583" s="105" t="s">
        <v>285</v>
      </c>
      <c r="H1583" s="40">
        <f t="shared" si="119"/>
        <v>-116150</v>
      </c>
      <c r="I1583" s="83">
        <f t="shared" si="117"/>
        <v>1.9607843137254901</v>
      </c>
      <c r="K1583" s="85" t="s">
        <v>848</v>
      </c>
      <c r="M1583" s="2">
        <v>510</v>
      </c>
    </row>
    <row r="1584" spans="1:13" s="85" customFormat="1" ht="12.75">
      <c r="A1584" s="80"/>
      <c r="B1584" s="223">
        <v>1000</v>
      </c>
      <c r="C1584" s="80" t="s">
        <v>28</v>
      </c>
      <c r="D1584" s="36" t="s">
        <v>13</v>
      </c>
      <c r="E1584" s="80" t="s">
        <v>29</v>
      </c>
      <c r="F1584" s="105" t="s">
        <v>850</v>
      </c>
      <c r="G1584" s="105" t="s">
        <v>287</v>
      </c>
      <c r="H1584" s="40">
        <f t="shared" si="119"/>
        <v>-117150</v>
      </c>
      <c r="I1584" s="83">
        <f t="shared" si="117"/>
        <v>1.9607843137254901</v>
      </c>
      <c r="K1584" s="85" t="s">
        <v>848</v>
      </c>
      <c r="M1584" s="2">
        <v>510</v>
      </c>
    </row>
    <row r="1585" spans="1:13" s="85" customFormat="1" ht="12.75">
      <c r="A1585" s="80"/>
      <c r="B1585" s="223">
        <v>900</v>
      </c>
      <c r="C1585" s="80" t="s">
        <v>28</v>
      </c>
      <c r="D1585" s="36" t="s">
        <v>13</v>
      </c>
      <c r="E1585" s="80" t="s">
        <v>29</v>
      </c>
      <c r="F1585" s="105" t="s">
        <v>850</v>
      </c>
      <c r="G1585" s="105" t="s">
        <v>289</v>
      </c>
      <c r="H1585" s="40">
        <f t="shared" si="119"/>
        <v>-118050</v>
      </c>
      <c r="I1585" s="83">
        <f aca="true" t="shared" si="120" ref="I1585:I1648">+B1585/M1585</f>
        <v>1.7647058823529411</v>
      </c>
      <c r="K1585" s="85" t="s">
        <v>848</v>
      </c>
      <c r="M1585" s="2">
        <v>510</v>
      </c>
    </row>
    <row r="1586" spans="1:13" s="85" customFormat="1" ht="12.75">
      <c r="A1586" s="80"/>
      <c r="B1586" s="223">
        <v>1100</v>
      </c>
      <c r="C1586" s="80" t="s">
        <v>28</v>
      </c>
      <c r="D1586" s="36" t="s">
        <v>13</v>
      </c>
      <c r="E1586" s="80" t="s">
        <v>29</v>
      </c>
      <c r="F1586" s="105" t="s">
        <v>850</v>
      </c>
      <c r="G1586" s="105" t="s">
        <v>304</v>
      </c>
      <c r="H1586" s="40">
        <f t="shared" si="119"/>
        <v>-119150</v>
      </c>
      <c r="I1586" s="83">
        <f t="shared" si="120"/>
        <v>2.156862745098039</v>
      </c>
      <c r="K1586" s="85" t="s">
        <v>848</v>
      </c>
      <c r="M1586" s="2">
        <v>510</v>
      </c>
    </row>
    <row r="1587" spans="1:13" s="85" customFormat="1" ht="12.75">
      <c r="A1587" s="80"/>
      <c r="B1587" s="223">
        <v>1000</v>
      </c>
      <c r="C1587" s="80" t="s">
        <v>28</v>
      </c>
      <c r="D1587" s="36" t="s">
        <v>13</v>
      </c>
      <c r="E1587" s="80" t="s">
        <v>29</v>
      </c>
      <c r="F1587" s="105" t="s">
        <v>850</v>
      </c>
      <c r="G1587" s="105" t="s">
        <v>306</v>
      </c>
      <c r="H1587" s="40">
        <f t="shared" si="119"/>
        <v>-120150</v>
      </c>
      <c r="I1587" s="83">
        <f t="shared" si="120"/>
        <v>1.9607843137254901</v>
      </c>
      <c r="K1587" s="85" t="s">
        <v>848</v>
      </c>
      <c r="M1587" s="2">
        <v>510</v>
      </c>
    </row>
    <row r="1588" spans="1:13" s="85" customFormat="1" ht="12.75">
      <c r="A1588" s="80"/>
      <c r="B1588" s="223">
        <v>900</v>
      </c>
      <c r="C1588" s="80" t="s">
        <v>28</v>
      </c>
      <c r="D1588" s="36" t="s">
        <v>13</v>
      </c>
      <c r="E1588" s="80" t="s">
        <v>29</v>
      </c>
      <c r="F1588" s="105" t="s">
        <v>850</v>
      </c>
      <c r="G1588" s="105" t="s">
        <v>856</v>
      </c>
      <c r="H1588" s="40">
        <f t="shared" si="119"/>
        <v>-121050</v>
      </c>
      <c r="I1588" s="83">
        <f t="shared" si="120"/>
        <v>1.7647058823529411</v>
      </c>
      <c r="K1588" s="85" t="s">
        <v>848</v>
      </c>
      <c r="M1588" s="2">
        <v>510</v>
      </c>
    </row>
    <row r="1589" spans="1:13" s="85" customFormat="1" ht="12.75">
      <c r="A1589" s="80"/>
      <c r="B1589" s="223">
        <v>800</v>
      </c>
      <c r="C1589" s="80" t="s">
        <v>28</v>
      </c>
      <c r="D1589" s="36" t="s">
        <v>13</v>
      </c>
      <c r="E1589" s="80" t="s">
        <v>29</v>
      </c>
      <c r="F1589" s="105" t="s">
        <v>850</v>
      </c>
      <c r="G1589" s="105" t="s">
        <v>374</v>
      </c>
      <c r="H1589" s="40">
        <f t="shared" si="119"/>
        <v>-121850</v>
      </c>
      <c r="I1589" s="83">
        <f t="shared" si="120"/>
        <v>1.5686274509803921</v>
      </c>
      <c r="K1589" s="85" t="s">
        <v>848</v>
      </c>
      <c r="M1589" s="2">
        <v>510</v>
      </c>
    </row>
    <row r="1590" spans="1:13" s="85" customFormat="1" ht="12.75">
      <c r="A1590" s="80"/>
      <c r="B1590" s="223">
        <v>850</v>
      </c>
      <c r="C1590" s="36" t="s">
        <v>28</v>
      </c>
      <c r="D1590" s="36" t="s">
        <v>13</v>
      </c>
      <c r="E1590" s="80" t="s">
        <v>29</v>
      </c>
      <c r="F1590" s="105" t="s">
        <v>850</v>
      </c>
      <c r="G1590" s="105" t="s">
        <v>376</v>
      </c>
      <c r="H1590" s="40">
        <f t="shared" si="119"/>
        <v>-122700</v>
      </c>
      <c r="I1590" s="83">
        <f t="shared" si="120"/>
        <v>1.6666666666666667</v>
      </c>
      <c r="K1590" s="85" t="s">
        <v>848</v>
      </c>
      <c r="M1590" s="2">
        <v>510</v>
      </c>
    </row>
    <row r="1591" spans="1:13" s="110" customFormat="1" ht="12.75">
      <c r="A1591" s="36"/>
      <c r="B1591" s="229">
        <v>900</v>
      </c>
      <c r="C1591" s="80" t="s">
        <v>28</v>
      </c>
      <c r="D1591" s="36" t="s">
        <v>13</v>
      </c>
      <c r="E1591" s="36" t="s">
        <v>29</v>
      </c>
      <c r="F1591" s="34" t="s">
        <v>850</v>
      </c>
      <c r="G1591" s="34" t="s">
        <v>379</v>
      </c>
      <c r="H1591" s="40">
        <f t="shared" si="119"/>
        <v>-123600</v>
      </c>
      <c r="I1591" s="83">
        <f t="shared" si="120"/>
        <v>1.7647058823529411</v>
      </c>
      <c r="K1591" s="110" t="s">
        <v>848</v>
      </c>
      <c r="M1591" s="2">
        <v>510</v>
      </c>
    </row>
    <row r="1592" spans="1:13" s="85" customFormat="1" ht="12.75">
      <c r="A1592" s="80"/>
      <c r="B1592" s="223">
        <v>1100</v>
      </c>
      <c r="C1592" s="80" t="s">
        <v>28</v>
      </c>
      <c r="D1592" s="36" t="s">
        <v>13</v>
      </c>
      <c r="E1592" s="80" t="s">
        <v>29</v>
      </c>
      <c r="F1592" s="105" t="s">
        <v>850</v>
      </c>
      <c r="G1592" s="105" t="s">
        <v>418</v>
      </c>
      <c r="H1592" s="40">
        <f t="shared" si="119"/>
        <v>-124700</v>
      </c>
      <c r="I1592" s="83">
        <f t="shared" si="120"/>
        <v>2.156862745098039</v>
      </c>
      <c r="K1592" s="85" t="s">
        <v>848</v>
      </c>
      <c r="M1592" s="2">
        <v>510</v>
      </c>
    </row>
    <row r="1593" spans="1:13" s="85" customFormat="1" ht="12.75">
      <c r="A1593" s="80"/>
      <c r="B1593" s="223">
        <v>900</v>
      </c>
      <c r="C1593" s="80" t="s">
        <v>28</v>
      </c>
      <c r="D1593" s="36" t="s">
        <v>13</v>
      </c>
      <c r="E1593" s="80" t="s">
        <v>29</v>
      </c>
      <c r="F1593" s="105" t="s">
        <v>850</v>
      </c>
      <c r="G1593" s="105" t="s">
        <v>420</v>
      </c>
      <c r="H1593" s="40">
        <f t="shared" si="119"/>
        <v>-125600</v>
      </c>
      <c r="I1593" s="83">
        <f t="shared" si="120"/>
        <v>1.7647058823529411</v>
      </c>
      <c r="K1593" s="85" t="s">
        <v>848</v>
      </c>
      <c r="M1593" s="2">
        <v>510</v>
      </c>
    </row>
    <row r="1594" spans="1:13" s="85" customFormat="1" ht="12.75">
      <c r="A1594" s="80"/>
      <c r="B1594" s="223">
        <v>800</v>
      </c>
      <c r="C1594" s="80" t="s">
        <v>28</v>
      </c>
      <c r="D1594" s="36" t="s">
        <v>13</v>
      </c>
      <c r="E1594" s="80" t="s">
        <v>29</v>
      </c>
      <c r="F1594" s="105" t="s">
        <v>850</v>
      </c>
      <c r="G1594" s="105" t="s">
        <v>73</v>
      </c>
      <c r="H1594" s="40">
        <f t="shared" si="119"/>
        <v>-126400</v>
      </c>
      <c r="I1594" s="83">
        <f t="shared" si="120"/>
        <v>1.5686274509803921</v>
      </c>
      <c r="K1594" s="85" t="s">
        <v>848</v>
      </c>
      <c r="M1594" s="2">
        <v>510</v>
      </c>
    </row>
    <row r="1595" spans="1:13" s="85" customFormat="1" ht="12.75">
      <c r="A1595" s="80"/>
      <c r="B1595" s="223">
        <v>900</v>
      </c>
      <c r="C1595" s="80" t="s">
        <v>28</v>
      </c>
      <c r="D1595" s="36" t="s">
        <v>13</v>
      </c>
      <c r="E1595" s="80" t="s">
        <v>29</v>
      </c>
      <c r="F1595" s="105" t="s">
        <v>850</v>
      </c>
      <c r="G1595" s="105" t="s">
        <v>480</v>
      </c>
      <c r="H1595" s="40">
        <f aca="true" t="shared" si="121" ref="H1595:H1602">H1594-B1595</f>
        <v>-127300</v>
      </c>
      <c r="I1595" s="83">
        <f t="shared" si="120"/>
        <v>1.7647058823529411</v>
      </c>
      <c r="K1595" s="85" t="s">
        <v>848</v>
      </c>
      <c r="M1595" s="2">
        <v>510</v>
      </c>
    </row>
    <row r="1596" spans="1:13" s="85" customFormat="1" ht="12.75">
      <c r="A1596" s="80"/>
      <c r="B1596" s="223">
        <v>1200</v>
      </c>
      <c r="C1596" s="80" t="s">
        <v>28</v>
      </c>
      <c r="D1596" s="36" t="s">
        <v>13</v>
      </c>
      <c r="E1596" s="80" t="s">
        <v>29</v>
      </c>
      <c r="F1596" s="105" t="s">
        <v>850</v>
      </c>
      <c r="G1596" s="105" t="s">
        <v>465</v>
      </c>
      <c r="H1596" s="40">
        <f t="shared" si="121"/>
        <v>-128500</v>
      </c>
      <c r="I1596" s="83">
        <f t="shared" si="120"/>
        <v>2.3529411764705883</v>
      </c>
      <c r="K1596" s="85" t="s">
        <v>848</v>
      </c>
      <c r="M1596" s="2">
        <v>510</v>
      </c>
    </row>
    <row r="1597" spans="1:13" s="85" customFormat="1" ht="12.75">
      <c r="A1597" s="80"/>
      <c r="B1597" s="223">
        <v>800</v>
      </c>
      <c r="C1597" s="80" t="s">
        <v>28</v>
      </c>
      <c r="D1597" s="36" t="s">
        <v>13</v>
      </c>
      <c r="E1597" s="80" t="s">
        <v>29</v>
      </c>
      <c r="F1597" s="105" t="s">
        <v>850</v>
      </c>
      <c r="G1597" s="105" t="s">
        <v>467</v>
      </c>
      <c r="H1597" s="40">
        <f t="shared" si="121"/>
        <v>-129300</v>
      </c>
      <c r="I1597" s="83">
        <f t="shared" si="120"/>
        <v>1.5686274509803921</v>
      </c>
      <c r="K1597" s="85" t="s">
        <v>848</v>
      </c>
      <c r="M1597" s="2">
        <v>510</v>
      </c>
    </row>
    <row r="1598" spans="1:13" s="85" customFormat="1" ht="12.75">
      <c r="A1598" s="80"/>
      <c r="B1598" s="223">
        <v>1500</v>
      </c>
      <c r="C1598" s="80" t="s">
        <v>28</v>
      </c>
      <c r="D1598" s="36" t="s">
        <v>13</v>
      </c>
      <c r="E1598" s="80" t="s">
        <v>29</v>
      </c>
      <c r="F1598" s="105" t="s">
        <v>850</v>
      </c>
      <c r="G1598" s="105" t="s">
        <v>510</v>
      </c>
      <c r="H1598" s="40">
        <f t="shared" si="121"/>
        <v>-130800</v>
      </c>
      <c r="I1598" s="83">
        <f t="shared" si="120"/>
        <v>2.9411764705882355</v>
      </c>
      <c r="K1598" s="85" t="s">
        <v>848</v>
      </c>
      <c r="M1598" s="2">
        <v>510</v>
      </c>
    </row>
    <row r="1599" spans="1:13" s="85" customFormat="1" ht="12.75">
      <c r="A1599" s="80"/>
      <c r="B1599" s="223">
        <v>1500</v>
      </c>
      <c r="C1599" s="80" t="s">
        <v>28</v>
      </c>
      <c r="D1599" s="36" t="s">
        <v>13</v>
      </c>
      <c r="E1599" s="80" t="s">
        <v>29</v>
      </c>
      <c r="F1599" s="105" t="s">
        <v>850</v>
      </c>
      <c r="G1599" s="105" t="s">
        <v>526</v>
      </c>
      <c r="H1599" s="40">
        <f t="shared" si="121"/>
        <v>-132300</v>
      </c>
      <c r="I1599" s="83">
        <f t="shared" si="120"/>
        <v>2.9411764705882355</v>
      </c>
      <c r="K1599" s="85" t="s">
        <v>848</v>
      </c>
      <c r="M1599" s="2">
        <v>510</v>
      </c>
    </row>
    <row r="1600" spans="2:13" ht="12.75">
      <c r="B1600" s="223">
        <v>1500</v>
      </c>
      <c r="C1600" s="1" t="s">
        <v>28</v>
      </c>
      <c r="D1600" s="36" t="s">
        <v>13</v>
      </c>
      <c r="E1600" s="1" t="s">
        <v>29</v>
      </c>
      <c r="F1600" s="30" t="s">
        <v>850</v>
      </c>
      <c r="G1600" s="30" t="s">
        <v>369</v>
      </c>
      <c r="H1600" s="40">
        <f t="shared" si="121"/>
        <v>-133800</v>
      </c>
      <c r="I1600" s="83">
        <f t="shared" si="120"/>
        <v>2.9411764705882355</v>
      </c>
      <c r="K1600" s="85" t="s">
        <v>848</v>
      </c>
      <c r="M1600" s="2">
        <v>510</v>
      </c>
    </row>
    <row r="1601" spans="2:13" ht="12.75">
      <c r="B1601" s="223">
        <v>1500</v>
      </c>
      <c r="C1601" s="1" t="s">
        <v>28</v>
      </c>
      <c r="D1601" s="36" t="s">
        <v>13</v>
      </c>
      <c r="E1601" s="1" t="s">
        <v>29</v>
      </c>
      <c r="F1601" s="30" t="s">
        <v>850</v>
      </c>
      <c r="G1601" s="30" t="s">
        <v>352</v>
      </c>
      <c r="H1601" s="40">
        <f t="shared" si="121"/>
        <v>-135300</v>
      </c>
      <c r="I1601" s="83">
        <f t="shared" si="120"/>
        <v>2.9411764705882355</v>
      </c>
      <c r="K1601" s="85" t="s">
        <v>848</v>
      </c>
      <c r="M1601" s="2">
        <v>510</v>
      </c>
    </row>
    <row r="1602" spans="2:13" ht="12.75">
      <c r="B1602" s="223">
        <v>1000</v>
      </c>
      <c r="C1602" s="1" t="s">
        <v>28</v>
      </c>
      <c r="D1602" s="36" t="s">
        <v>13</v>
      </c>
      <c r="E1602" s="1" t="s">
        <v>29</v>
      </c>
      <c r="F1602" s="30" t="s">
        <v>850</v>
      </c>
      <c r="G1602" s="30" t="s">
        <v>531</v>
      </c>
      <c r="H1602" s="40">
        <f t="shared" si="121"/>
        <v>-136300</v>
      </c>
      <c r="I1602" s="83">
        <f t="shared" si="120"/>
        <v>1.9607843137254901</v>
      </c>
      <c r="K1602" s="85" t="s">
        <v>848</v>
      </c>
      <c r="M1602" s="2">
        <v>510</v>
      </c>
    </row>
    <row r="1603" spans="1:13" s="104" customFormat="1" ht="12.75">
      <c r="A1603" s="106"/>
      <c r="B1603" s="342">
        <f>SUM(B1501:B1602)</f>
        <v>136300</v>
      </c>
      <c r="C1603" s="106"/>
      <c r="D1603" s="106"/>
      <c r="E1603" s="106" t="s">
        <v>29</v>
      </c>
      <c r="F1603" s="118"/>
      <c r="G1603" s="118"/>
      <c r="H1603" s="101">
        <v>0</v>
      </c>
      <c r="I1603" s="141">
        <f t="shared" si="120"/>
        <v>267.2549019607843</v>
      </c>
      <c r="J1603" s="122"/>
      <c r="K1603" s="122"/>
      <c r="L1603" s="122"/>
      <c r="M1603" s="2">
        <v>510</v>
      </c>
    </row>
    <row r="1604" spans="1:13" s="110" customFormat="1" ht="12.75">
      <c r="A1604" s="36"/>
      <c r="B1604" s="229"/>
      <c r="C1604" s="36"/>
      <c r="D1604" s="36"/>
      <c r="E1604" s="36"/>
      <c r="F1604" s="34"/>
      <c r="G1604" s="34"/>
      <c r="H1604" s="40">
        <f aca="true" t="shared" si="122" ref="H1604:H1632">H1603-B1604</f>
        <v>0</v>
      </c>
      <c r="I1604" s="83">
        <f t="shared" si="120"/>
        <v>0</v>
      </c>
      <c r="M1604" s="2">
        <v>510</v>
      </c>
    </row>
    <row r="1605" spans="1:13" s="110" customFormat="1" ht="12.75">
      <c r="A1605" s="36"/>
      <c r="B1605" s="229"/>
      <c r="C1605" s="36"/>
      <c r="D1605" s="36"/>
      <c r="E1605" s="36"/>
      <c r="F1605" s="34"/>
      <c r="G1605" s="34"/>
      <c r="H1605" s="40">
        <f t="shared" si="122"/>
        <v>0</v>
      </c>
      <c r="I1605" s="83">
        <f t="shared" si="120"/>
        <v>0</v>
      </c>
      <c r="M1605" s="2">
        <v>510</v>
      </c>
    </row>
    <row r="1606" spans="1:13" s="110" customFormat="1" ht="12.75">
      <c r="A1606" s="36"/>
      <c r="B1606" s="229">
        <v>6000</v>
      </c>
      <c r="C1606" s="36" t="s">
        <v>30</v>
      </c>
      <c r="D1606" s="36" t="s">
        <v>13</v>
      </c>
      <c r="E1606" s="36" t="s">
        <v>246</v>
      </c>
      <c r="F1606" s="34" t="s">
        <v>857</v>
      </c>
      <c r="G1606" s="34" t="s">
        <v>594</v>
      </c>
      <c r="H1606" s="40">
        <f t="shared" si="122"/>
        <v>-6000</v>
      </c>
      <c r="I1606" s="83">
        <f t="shared" si="120"/>
        <v>11.764705882352942</v>
      </c>
      <c r="K1606" s="85" t="s">
        <v>653</v>
      </c>
      <c r="M1606" s="2">
        <v>510</v>
      </c>
    </row>
    <row r="1607" spans="1:13" s="18" customFormat="1" ht="12.75">
      <c r="A1607" s="36"/>
      <c r="B1607" s="229">
        <v>5000</v>
      </c>
      <c r="C1607" s="36" t="s">
        <v>30</v>
      </c>
      <c r="D1607" s="36" t="s">
        <v>13</v>
      </c>
      <c r="E1607" s="36" t="s">
        <v>246</v>
      </c>
      <c r="F1607" s="34" t="s">
        <v>858</v>
      </c>
      <c r="G1607" s="34" t="s">
        <v>281</v>
      </c>
      <c r="H1607" s="40">
        <f t="shared" si="122"/>
        <v>-11000</v>
      </c>
      <c r="I1607" s="83">
        <f t="shared" si="120"/>
        <v>9.803921568627452</v>
      </c>
      <c r="J1607" s="110"/>
      <c r="K1607" s="85" t="s">
        <v>653</v>
      </c>
      <c r="L1607" s="110"/>
      <c r="M1607" s="2">
        <v>510</v>
      </c>
    </row>
    <row r="1608" spans="1:13" s="18" customFormat="1" ht="12.75">
      <c r="A1608" s="36"/>
      <c r="B1608" s="229">
        <v>5000</v>
      </c>
      <c r="C1608" s="36" t="s">
        <v>30</v>
      </c>
      <c r="D1608" s="36" t="s">
        <v>13</v>
      </c>
      <c r="E1608" s="36" t="s">
        <v>246</v>
      </c>
      <c r="F1608" s="34" t="s">
        <v>859</v>
      </c>
      <c r="G1608" s="34" t="s">
        <v>306</v>
      </c>
      <c r="H1608" s="40">
        <f t="shared" si="122"/>
        <v>-16000</v>
      </c>
      <c r="I1608" s="83">
        <f t="shared" si="120"/>
        <v>9.803921568627452</v>
      </c>
      <c r="J1608" s="110"/>
      <c r="K1608" s="110" t="s">
        <v>653</v>
      </c>
      <c r="L1608" s="110"/>
      <c r="M1608" s="2">
        <v>510</v>
      </c>
    </row>
    <row r="1609" spans="1:13" s="18" customFormat="1" ht="12.75">
      <c r="A1609" s="36"/>
      <c r="B1609" s="229">
        <v>5000</v>
      </c>
      <c r="C1609" s="36" t="s">
        <v>30</v>
      </c>
      <c r="D1609" s="36" t="s">
        <v>13</v>
      </c>
      <c r="E1609" s="36" t="s">
        <v>246</v>
      </c>
      <c r="F1609" s="34" t="s">
        <v>860</v>
      </c>
      <c r="G1609" s="34" t="s">
        <v>372</v>
      </c>
      <c r="H1609" s="40">
        <f t="shared" si="122"/>
        <v>-21000</v>
      </c>
      <c r="I1609" s="83">
        <f t="shared" si="120"/>
        <v>9.803921568627452</v>
      </c>
      <c r="J1609" s="110"/>
      <c r="K1609" s="110" t="s">
        <v>653</v>
      </c>
      <c r="L1609" s="110"/>
      <c r="M1609" s="2">
        <v>510</v>
      </c>
    </row>
    <row r="1610" spans="1:13" s="18" customFormat="1" ht="12.75">
      <c r="A1610" s="36"/>
      <c r="B1610" s="229">
        <v>5000</v>
      </c>
      <c r="C1610" s="36" t="s">
        <v>30</v>
      </c>
      <c r="D1610" s="36" t="s">
        <v>13</v>
      </c>
      <c r="E1610" s="36" t="s">
        <v>246</v>
      </c>
      <c r="F1610" s="34" t="s">
        <v>861</v>
      </c>
      <c r="G1610" s="34" t="s">
        <v>374</v>
      </c>
      <c r="H1610" s="40">
        <f t="shared" si="122"/>
        <v>-26000</v>
      </c>
      <c r="I1610" s="83">
        <f t="shared" si="120"/>
        <v>9.803921568627452</v>
      </c>
      <c r="J1610" s="110"/>
      <c r="K1610" s="110" t="s">
        <v>653</v>
      </c>
      <c r="L1610" s="110"/>
      <c r="M1610" s="2">
        <v>510</v>
      </c>
    </row>
    <row r="1611" spans="1:13" s="18" customFormat="1" ht="12.75">
      <c r="A1611" s="36"/>
      <c r="B1611" s="229">
        <v>7000</v>
      </c>
      <c r="C1611" s="36" t="s">
        <v>30</v>
      </c>
      <c r="D1611" s="36" t="s">
        <v>13</v>
      </c>
      <c r="E1611" s="36" t="s">
        <v>246</v>
      </c>
      <c r="F1611" s="34" t="s">
        <v>862</v>
      </c>
      <c r="G1611" s="34" t="s">
        <v>416</v>
      </c>
      <c r="H1611" s="40">
        <f t="shared" si="122"/>
        <v>-33000</v>
      </c>
      <c r="I1611" s="83">
        <f t="shared" si="120"/>
        <v>13.72549019607843</v>
      </c>
      <c r="J1611" s="110"/>
      <c r="K1611" s="110" t="s">
        <v>653</v>
      </c>
      <c r="L1611" s="110"/>
      <c r="M1611" s="2">
        <v>510</v>
      </c>
    </row>
    <row r="1612" spans="1:13" s="18" customFormat="1" ht="12.75">
      <c r="A1612" s="36"/>
      <c r="B1612" s="229">
        <v>7000</v>
      </c>
      <c r="C1612" s="36" t="s">
        <v>30</v>
      </c>
      <c r="D1612" s="36" t="s">
        <v>13</v>
      </c>
      <c r="E1612" s="36" t="s">
        <v>246</v>
      </c>
      <c r="F1612" s="34" t="s">
        <v>862</v>
      </c>
      <c r="G1612" s="34" t="s">
        <v>418</v>
      </c>
      <c r="H1612" s="40">
        <f t="shared" si="122"/>
        <v>-40000</v>
      </c>
      <c r="I1612" s="83">
        <f t="shared" si="120"/>
        <v>13.72549019607843</v>
      </c>
      <c r="J1612" s="110"/>
      <c r="K1612" s="110" t="s">
        <v>653</v>
      </c>
      <c r="L1612" s="110"/>
      <c r="M1612" s="2">
        <v>510</v>
      </c>
    </row>
    <row r="1613" spans="1:13" s="18" customFormat="1" ht="12.75">
      <c r="A1613" s="36"/>
      <c r="B1613" s="229">
        <v>7000</v>
      </c>
      <c r="C1613" s="36" t="s">
        <v>30</v>
      </c>
      <c r="D1613" s="36" t="s">
        <v>13</v>
      </c>
      <c r="E1613" s="36" t="s">
        <v>246</v>
      </c>
      <c r="F1613" s="34" t="s">
        <v>862</v>
      </c>
      <c r="G1613" s="34" t="s">
        <v>420</v>
      </c>
      <c r="H1613" s="40">
        <f t="shared" si="122"/>
        <v>-47000</v>
      </c>
      <c r="I1613" s="83">
        <f t="shared" si="120"/>
        <v>13.72549019607843</v>
      </c>
      <c r="J1613" s="110"/>
      <c r="K1613" s="110" t="s">
        <v>653</v>
      </c>
      <c r="L1613" s="110"/>
      <c r="M1613" s="2">
        <v>510</v>
      </c>
    </row>
    <row r="1614" spans="1:13" s="18" customFormat="1" ht="12.75">
      <c r="A1614" s="36"/>
      <c r="B1614" s="229">
        <v>7000</v>
      </c>
      <c r="C1614" s="36" t="s">
        <v>30</v>
      </c>
      <c r="D1614" s="36" t="s">
        <v>13</v>
      </c>
      <c r="E1614" s="36" t="s">
        <v>246</v>
      </c>
      <c r="F1614" s="34" t="s">
        <v>862</v>
      </c>
      <c r="G1614" s="34" t="s">
        <v>73</v>
      </c>
      <c r="H1614" s="40">
        <f t="shared" si="122"/>
        <v>-54000</v>
      </c>
      <c r="I1614" s="83">
        <f t="shared" si="120"/>
        <v>13.72549019607843</v>
      </c>
      <c r="J1614" s="110"/>
      <c r="K1614" s="110" t="s">
        <v>653</v>
      </c>
      <c r="L1614" s="110"/>
      <c r="M1614" s="2">
        <v>510</v>
      </c>
    </row>
    <row r="1615" spans="1:13" s="110" customFormat="1" ht="12.75">
      <c r="A1615" s="36"/>
      <c r="B1615" s="229">
        <v>5000</v>
      </c>
      <c r="C1615" s="36" t="s">
        <v>30</v>
      </c>
      <c r="D1615" s="36" t="s">
        <v>13</v>
      </c>
      <c r="E1615" s="36" t="s">
        <v>246</v>
      </c>
      <c r="F1615" s="34" t="s">
        <v>863</v>
      </c>
      <c r="G1615" s="34" t="s">
        <v>480</v>
      </c>
      <c r="H1615" s="40">
        <f t="shared" si="122"/>
        <v>-59000</v>
      </c>
      <c r="I1615" s="83">
        <f t="shared" si="120"/>
        <v>9.803921568627452</v>
      </c>
      <c r="K1615" s="110" t="s">
        <v>653</v>
      </c>
      <c r="M1615" s="2">
        <v>510</v>
      </c>
    </row>
    <row r="1616" spans="1:13" s="18" customFormat="1" ht="12.75">
      <c r="A1616" s="36"/>
      <c r="B1616" s="229">
        <v>5000</v>
      </c>
      <c r="C1616" s="36" t="s">
        <v>30</v>
      </c>
      <c r="D1616" s="36" t="s">
        <v>13</v>
      </c>
      <c r="E1616" s="36" t="s">
        <v>246</v>
      </c>
      <c r="F1616" s="34" t="s">
        <v>864</v>
      </c>
      <c r="G1616" s="34" t="s">
        <v>510</v>
      </c>
      <c r="H1616" s="40">
        <f t="shared" si="122"/>
        <v>-64000</v>
      </c>
      <c r="I1616" s="83">
        <f t="shared" si="120"/>
        <v>9.803921568627452</v>
      </c>
      <c r="J1616" s="110"/>
      <c r="K1616" s="110" t="s">
        <v>653</v>
      </c>
      <c r="L1616" s="110"/>
      <c r="M1616" s="2">
        <v>510</v>
      </c>
    </row>
    <row r="1617" spans="1:13" s="18" customFormat="1" ht="12.75">
      <c r="A1617" s="36"/>
      <c r="B1617" s="229">
        <v>5000</v>
      </c>
      <c r="C1617" s="36" t="s">
        <v>30</v>
      </c>
      <c r="D1617" s="36" t="s">
        <v>13</v>
      </c>
      <c r="E1617" s="36" t="s">
        <v>246</v>
      </c>
      <c r="F1617" s="34" t="s">
        <v>789</v>
      </c>
      <c r="G1617" s="34" t="s">
        <v>369</v>
      </c>
      <c r="H1617" s="40">
        <f t="shared" si="122"/>
        <v>-69000</v>
      </c>
      <c r="I1617" s="83">
        <f t="shared" si="120"/>
        <v>9.803921568627452</v>
      </c>
      <c r="J1617" s="110"/>
      <c r="K1617" s="110" t="s">
        <v>653</v>
      </c>
      <c r="L1617" s="110"/>
      <c r="M1617" s="2">
        <v>510</v>
      </c>
    </row>
    <row r="1618" spans="1:13" s="18" customFormat="1" ht="12.75">
      <c r="A1618" s="36"/>
      <c r="B1618" s="229">
        <v>5000</v>
      </c>
      <c r="C1618" s="36" t="s">
        <v>30</v>
      </c>
      <c r="D1618" s="36" t="s">
        <v>13</v>
      </c>
      <c r="E1618" s="36" t="s">
        <v>246</v>
      </c>
      <c r="F1618" s="34" t="s">
        <v>865</v>
      </c>
      <c r="G1618" s="34" t="s">
        <v>352</v>
      </c>
      <c r="H1618" s="40">
        <f t="shared" si="122"/>
        <v>-74000</v>
      </c>
      <c r="I1618" s="83">
        <f t="shared" si="120"/>
        <v>9.803921568627452</v>
      </c>
      <c r="J1618" s="110"/>
      <c r="K1618" s="110" t="s">
        <v>653</v>
      </c>
      <c r="L1618" s="110"/>
      <c r="M1618" s="2">
        <v>510</v>
      </c>
    </row>
    <row r="1619" spans="1:13" s="18" customFormat="1" ht="12.75">
      <c r="A1619" s="15"/>
      <c r="B1619" s="229">
        <v>6000</v>
      </c>
      <c r="C1619" s="15" t="s">
        <v>30</v>
      </c>
      <c r="D1619" s="15" t="s">
        <v>13</v>
      </c>
      <c r="E1619" s="15" t="s">
        <v>246</v>
      </c>
      <c r="F1619" s="33" t="s">
        <v>866</v>
      </c>
      <c r="G1619" s="33" t="s">
        <v>240</v>
      </c>
      <c r="H1619" s="40">
        <f t="shared" si="122"/>
        <v>-80000</v>
      </c>
      <c r="I1619" s="83">
        <f t="shared" si="120"/>
        <v>11.764705882352942</v>
      </c>
      <c r="J1619" s="32"/>
      <c r="K1619" s="110" t="s">
        <v>626</v>
      </c>
      <c r="M1619" s="2">
        <v>510</v>
      </c>
    </row>
    <row r="1620" spans="1:13" s="18" customFormat="1" ht="12.75">
      <c r="A1620" s="15"/>
      <c r="B1620" s="223">
        <v>6000</v>
      </c>
      <c r="C1620" s="1" t="s">
        <v>30</v>
      </c>
      <c r="D1620" s="1" t="s">
        <v>13</v>
      </c>
      <c r="E1620" s="1" t="s">
        <v>246</v>
      </c>
      <c r="F1620" s="30" t="s">
        <v>866</v>
      </c>
      <c r="G1620" s="30" t="s">
        <v>242</v>
      </c>
      <c r="H1620" s="40">
        <f t="shared" si="122"/>
        <v>-86000</v>
      </c>
      <c r="I1620" s="83">
        <f t="shared" si="120"/>
        <v>11.764705882352942</v>
      </c>
      <c r="J1620" s="32"/>
      <c r="K1620" s="110" t="s">
        <v>626</v>
      </c>
      <c r="M1620" s="2">
        <v>510</v>
      </c>
    </row>
    <row r="1621" spans="1:14" s="18" customFormat="1" ht="12.75">
      <c r="A1621" s="15"/>
      <c r="B1621" s="424">
        <v>6000</v>
      </c>
      <c r="C1621" s="80" t="s">
        <v>30</v>
      </c>
      <c r="D1621" s="80" t="s">
        <v>13</v>
      </c>
      <c r="E1621" s="80" t="s">
        <v>246</v>
      </c>
      <c r="F1621" s="105" t="s">
        <v>867</v>
      </c>
      <c r="G1621" s="105" t="s">
        <v>285</v>
      </c>
      <c r="H1621" s="40">
        <f t="shared" si="122"/>
        <v>-92000</v>
      </c>
      <c r="I1621" s="83">
        <f t="shared" si="120"/>
        <v>11.764705882352942</v>
      </c>
      <c r="J1621" s="32"/>
      <c r="K1621" s="110" t="s">
        <v>626</v>
      </c>
      <c r="M1621" s="2">
        <v>510</v>
      </c>
      <c r="N1621" s="423"/>
    </row>
    <row r="1622" spans="1:13" s="18" customFormat="1" ht="12.75">
      <c r="A1622" s="15"/>
      <c r="B1622" s="223">
        <v>6000</v>
      </c>
      <c r="C1622" s="80" t="s">
        <v>30</v>
      </c>
      <c r="D1622" s="80" t="s">
        <v>13</v>
      </c>
      <c r="E1622" s="80" t="s">
        <v>246</v>
      </c>
      <c r="F1622" s="105" t="s">
        <v>867</v>
      </c>
      <c r="G1622" s="105" t="s">
        <v>287</v>
      </c>
      <c r="H1622" s="40">
        <f t="shared" si="122"/>
        <v>-98000</v>
      </c>
      <c r="I1622" s="83">
        <f t="shared" si="120"/>
        <v>11.764705882352942</v>
      </c>
      <c r="J1622" s="32"/>
      <c r="K1622" s="110" t="s">
        <v>626</v>
      </c>
      <c r="M1622" s="2">
        <v>510</v>
      </c>
    </row>
    <row r="1623" spans="1:13" s="18" customFormat="1" ht="12.75">
      <c r="A1623" s="15"/>
      <c r="B1623" s="223">
        <v>6000</v>
      </c>
      <c r="C1623" s="80" t="s">
        <v>30</v>
      </c>
      <c r="D1623" s="80" t="s">
        <v>13</v>
      </c>
      <c r="E1623" s="80" t="s">
        <v>246</v>
      </c>
      <c r="F1623" s="105" t="s">
        <v>868</v>
      </c>
      <c r="G1623" s="105" t="s">
        <v>510</v>
      </c>
      <c r="H1623" s="40">
        <f t="shared" si="122"/>
        <v>-104000</v>
      </c>
      <c r="I1623" s="83">
        <f t="shared" si="120"/>
        <v>11.764705882352942</v>
      </c>
      <c r="J1623" s="32"/>
      <c r="K1623" s="110" t="s">
        <v>626</v>
      </c>
      <c r="M1623" s="2">
        <v>510</v>
      </c>
    </row>
    <row r="1624" spans="1:13" s="18" customFormat="1" ht="12.75">
      <c r="A1624" s="15"/>
      <c r="B1624" s="223">
        <v>6000</v>
      </c>
      <c r="C1624" s="80" t="s">
        <v>30</v>
      </c>
      <c r="D1624" s="80" t="s">
        <v>13</v>
      </c>
      <c r="E1624" s="80" t="s">
        <v>246</v>
      </c>
      <c r="F1624" s="105" t="s">
        <v>868</v>
      </c>
      <c r="G1624" s="105" t="s">
        <v>526</v>
      </c>
      <c r="H1624" s="40">
        <f t="shared" si="122"/>
        <v>-110000</v>
      </c>
      <c r="I1624" s="83">
        <f t="shared" si="120"/>
        <v>11.764705882352942</v>
      </c>
      <c r="J1624" s="32"/>
      <c r="K1624" s="110" t="s">
        <v>626</v>
      </c>
      <c r="M1624" s="2">
        <v>510</v>
      </c>
    </row>
    <row r="1625" spans="1:13" ht="12.75">
      <c r="A1625" s="15"/>
      <c r="B1625" s="229">
        <v>7000</v>
      </c>
      <c r="C1625" s="80" t="s">
        <v>30</v>
      </c>
      <c r="D1625" s="15" t="s">
        <v>13</v>
      </c>
      <c r="E1625" s="80" t="s">
        <v>246</v>
      </c>
      <c r="F1625" s="105" t="s">
        <v>869</v>
      </c>
      <c r="G1625" s="34" t="s">
        <v>279</v>
      </c>
      <c r="H1625" s="40">
        <f t="shared" si="122"/>
        <v>-117000</v>
      </c>
      <c r="I1625" s="83">
        <f t="shared" si="120"/>
        <v>13.72549019607843</v>
      </c>
      <c r="K1625" s="85" t="s">
        <v>828</v>
      </c>
      <c r="M1625" s="2">
        <v>510</v>
      </c>
    </row>
    <row r="1626" spans="1:14" s="18" customFormat="1" ht="12.75">
      <c r="A1626" s="36"/>
      <c r="B1626" s="223">
        <v>5000</v>
      </c>
      <c r="C1626" s="80" t="s">
        <v>30</v>
      </c>
      <c r="D1626" s="80" t="s">
        <v>13</v>
      </c>
      <c r="E1626" s="80" t="s">
        <v>246</v>
      </c>
      <c r="F1626" s="105" t="s">
        <v>870</v>
      </c>
      <c r="G1626" s="105" t="s">
        <v>279</v>
      </c>
      <c r="H1626" s="40">
        <f t="shared" si="122"/>
        <v>-122000</v>
      </c>
      <c r="I1626" s="83">
        <f t="shared" si="120"/>
        <v>9.803921568627452</v>
      </c>
      <c r="J1626" s="85"/>
      <c r="K1626" s="85" t="s">
        <v>832</v>
      </c>
      <c r="L1626" s="85"/>
      <c r="M1626" s="2">
        <v>510</v>
      </c>
      <c r="N1626" s="423"/>
    </row>
    <row r="1627" spans="1:13" s="110" customFormat="1" ht="12.75">
      <c r="A1627" s="36"/>
      <c r="B1627" s="223">
        <v>5000</v>
      </c>
      <c r="C1627" s="80" t="s">
        <v>30</v>
      </c>
      <c r="D1627" s="80" t="s">
        <v>13</v>
      </c>
      <c r="E1627" s="80" t="s">
        <v>246</v>
      </c>
      <c r="F1627" s="105" t="s">
        <v>871</v>
      </c>
      <c r="G1627" s="105" t="s">
        <v>306</v>
      </c>
      <c r="H1627" s="40">
        <f t="shared" si="122"/>
        <v>-127000</v>
      </c>
      <c r="I1627" s="83">
        <f t="shared" si="120"/>
        <v>9.803921568627452</v>
      </c>
      <c r="J1627" s="85"/>
      <c r="K1627" s="85" t="s">
        <v>832</v>
      </c>
      <c r="L1627" s="85"/>
      <c r="M1627" s="2">
        <v>510</v>
      </c>
    </row>
    <row r="1628" spans="1:13" s="110" customFormat="1" ht="12.75">
      <c r="A1628" s="36"/>
      <c r="B1628" s="223">
        <v>5000</v>
      </c>
      <c r="C1628" s="80" t="s">
        <v>30</v>
      </c>
      <c r="D1628" s="80" t="s">
        <v>13</v>
      </c>
      <c r="E1628" s="80" t="s">
        <v>246</v>
      </c>
      <c r="F1628" s="105" t="s">
        <v>872</v>
      </c>
      <c r="G1628" s="105" t="s">
        <v>418</v>
      </c>
      <c r="H1628" s="40">
        <f t="shared" si="122"/>
        <v>-132000</v>
      </c>
      <c r="I1628" s="83">
        <f t="shared" si="120"/>
        <v>9.803921568627452</v>
      </c>
      <c r="J1628" s="85"/>
      <c r="K1628" s="85" t="s">
        <v>832</v>
      </c>
      <c r="L1628" s="85"/>
      <c r="M1628" s="2">
        <v>510</v>
      </c>
    </row>
    <row r="1629" spans="1:13" s="18" customFormat="1" ht="12.75">
      <c r="A1629" s="36"/>
      <c r="B1629" s="223">
        <v>5000</v>
      </c>
      <c r="C1629" s="80" t="s">
        <v>30</v>
      </c>
      <c r="D1629" s="80" t="s">
        <v>13</v>
      </c>
      <c r="E1629" s="80" t="s">
        <v>246</v>
      </c>
      <c r="F1629" s="105" t="s">
        <v>873</v>
      </c>
      <c r="G1629" s="105" t="s">
        <v>510</v>
      </c>
      <c r="H1629" s="40">
        <f t="shared" si="122"/>
        <v>-137000</v>
      </c>
      <c r="I1629" s="83">
        <f t="shared" si="120"/>
        <v>9.803921568627452</v>
      </c>
      <c r="J1629" s="110"/>
      <c r="K1629" s="85" t="s">
        <v>832</v>
      </c>
      <c r="L1629" s="110"/>
      <c r="M1629" s="2">
        <v>510</v>
      </c>
    </row>
    <row r="1630" spans="1:256" s="18" customFormat="1" ht="12.75">
      <c r="A1630" s="36"/>
      <c r="B1630" s="223">
        <v>7000</v>
      </c>
      <c r="C1630" s="80" t="s">
        <v>30</v>
      </c>
      <c r="D1630" s="36" t="s">
        <v>13</v>
      </c>
      <c r="E1630" s="80" t="s">
        <v>246</v>
      </c>
      <c r="F1630" s="105" t="s">
        <v>874</v>
      </c>
      <c r="G1630" s="105" t="s">
        <v>510</v>
      </c>
      <c r="H1630" s="40">
        <f t="shared" si="122"/>
        <v>-144000</v>
      </c>
      <c r="I1630" s="83">
        <f t="shared" si="120"/>
        <v>13.72549019607843</v>
      </c>
      <c r="J1630" s="85"/>
      <c r="K1630" s="85" t="s">
        <v>848</v>
      </c>
      <c r="L1630" s="85"/>
      <c r="M1630" s="2">
        <v>510</v>
      </c>
      <c r="IV1630" s="18">
        <f>SUM(M1630:IU1630)</f>
        <v>510</v>
      </c>
    </row>
    <row r="1631" spans="1:13" s="18" customFormat="1" ht="12.75">
      <c r="A1631" s="36"/>
      <c r="B1631" s="223">
        <v>4000</v>
      </c>
      <c r="C1631" s="80" t="s">
        <v>30</v>
      </c>
      <c r="D1631" s="80" t="s">
        <v>13</v>
      </c>
      <c r="E1631" s="80" t="s">
        <v>246</v>
      </c>
      <c r="F1631" s="105" t="s">
        <v>875</v>
      </c>
      <c r="G1631" s="105" t="s">
        <v>526</v>
      </c>
      <c r="H1631" s="40">
        <f t="shared" si="122"/>
        <v>-148000</v>
      </c>
      <c r="I1631" s="83">
        <f t="shared" si="120"/>
        <v>7.8431372549019605</v>
      </c>
      <c r="J1631" s="85"/>
      <c r="K1631" s="85" t="s">
        <v>848</v>
      </c>
      <c r="L1631" s="85"/>
      <c r="M1631" s="2">
        <v>510</v>
      </c>
    </row>
    <row r="1632" spans="1:13" s="18" customFormat="1" ht="12.75">
      <c r="A1632" s="80"/>
      <c r="B1632" s="223">
        <v>4000</v>
      </c>
      <c r="C1632" s="80" t="s">
        <v>30</v>
      </c>
      <c r="D1632" s="80" t="s">
        <v>13</v>
      </c>
      <c r="E1632" s="80" t="s">
        <v>246</v>
      </c>
      <c r="F1632" s="105" t="s">
        <v>875</v>
      </c>
      <c r="G1632" s="105" t="s">
        <v>369</v>
      </c>
      <c r="H1632" s="40">
        <f t="shared" si="122"/>
        <v>-152000</v>
      </c>
      <c r="I1632" s="83">
        <f t="shared" si="120"/>
        <v>7.8431372549019605</v>
      </c>
      <c r="J1632" s="85"/>
      <c r="K1632" s="85" t="s">
        <v>848</v>
      </c>
      <c r="L1632" s="85"/>
      <c r="M1632" s="2">
        <v>510</v>
      </c>
    </row>
    <row r="1633" spans="1:13" s="104" customFormat="1" ht="12.75">
      <c r="A1633" s="106"/>
      <c r="B1633" s="342">
        <f>SUM(B1606:B1632)</f>
        <v>152000</v>
      </c>
      <c r="C1633" s="106" t="s">
        <v>30</v>
      </c>
      <c r="D1633" s="100"/>
      <c r="E1633" s="106"/>
      <c r="F1633" s="102"/>
      <c r="G1633" s="102"/>
      <c r="H1633" s="101">
        <v>0</v>
      </c>
      <c r="I1633" s="141">
        <f t="shared" si="120"/>
        <v>298.03921568627453</v>
      </c>
      <c r="J1633" s="122"/>
      <c r="K1633" s="122"/>
      <c r="L1633" s="122"/>
      <c r="M1633" s="2">
        <v>510</v>
      </c>
    </row>
    <row r="1634" spans="1:13" s="18" customFormat="1" ht="12.75">
      <c r="A1634" s="36"/>
      <c r="B1634" s="229"/>
      <c r="C1634" s="15"/>
      <c r="D1634" s="15"/>
      <c r="E1634" s="36"/>
      <c r="F1634" s="33"/>
      <c r="G1634" s="33"/>
      <c r="H1634" s="40">
        <f aca="true" t="shared" si="123" ref="H1634:H1665">H1633-B1634</f>
        <v>0</v>
      </c>
      <c r="I1634" s="83">
        <f t="shared" si="120"/>
        <v>0</v>
      </c>
      <c r="J1634" s="110"/>
      <c r="K1634" s="110"/>
      <c r="L1634" s="110"/>
      <c r="M1634" s="2">
        <v>510</v>
      </c>
    </row>
    <row r="1635" spans="1:13" s="110" customFormat="1" ht="12.75">
      <c r="A1635" s="36"/>
      <c r="B1635" s="229"/>
      <c r="C1635" s="15"/>
      <c r="D1635" s="15"/>
      <c r="E1635" s="15"/>
      <c r="F1635" s="33"/>
      <c r="G1635" s="33"/>
      <c r="H1635" s="40">
        <f t="shared" si="123"/>
        <v>0</v>
      </c>
      <c r="I1635" s="83">
        <f t="shared" si="120"/>
        <v>0</v>
      </c>
      <c r="M1635" s="2">
        <v>510</v>
      </c>
    </row>
    <row r="1636" spans="1:13" s="18" customFormat="1" ht="12.75">
      <c r="A1636" s="36"/>
      <c r="B1636" s="229">
        <v>2000</v>
      </c>
      <c r="C1636" s="36" t="s">
        <v>31</v>
      </c>
      <c r="D1636" s="36" t="s">
        <v>13</v>
      </c>
      <c r="E1636" s="36" t="s">
        <v>246</v>
      </c>
      <c r="F1636" s="34" t="s">
        <v>789</v>
      </c>
      <c r="G1636" s="34" t="s">
        <v>594</v>
      </c>
      <c r="H1636" s="40">
        <f t="shared" si="123"/>
        <v>-2000</v>
      </c>
      <c r="I1636" s="83">
        <f t="shared" si="120"/>
        <v>3.9215686274509802</v>
      </c>
      <c r="J1636" s="110"/>
      <c r="K1636" s="85" t="s">
        <v>653</v>
      </c>
      <c r="L1636" s="110"/>
      <c r="M1636" s="2">
        <v>510</v>
      </c>
    </row>
    <row r="1637" spans="1:13" s="110" customFormat="1" ht="12.75">
      <c r="A1637" s="36"/>
      <c r="B1637" s="229">
        <v>2000</v>
      </c>
      <c r="C1637" s="36" t="s">
        <v>31</v>
      </c>
      <c r="D1637" s="36" t="s">
        <v>13</v>
      </c>
      <c r="E1637" s="36" t="s">
        <v>246</v>
      </c>
      <c r="F1637" s="34" t="s">
        <v>789</v>
      </c>
      <c r="G1637" s="34" t="s">
        <v>279</v>
      </c>
      <c r="H1637" s="40">
        <f t="shared" si="123"/>
        <v>-4000</v>
      </c>
      <c r="I1637" s="83">
        <f t="shared" si="120"/>
        <v>3.9215686274509802</v>
      </c>
      <c r="K1637" s="85" t="s">
        <v>653</v>
      </c>
      <c r="M1637" s="2">
        <v>510</v>
      </c>
    </row>
    <row r="1638" spans="1:13" s="110" customFormat="1" ht="12.75">
      <c r="A1638" s="36"/>
      <c r="B1638" s="229">
        <v>2000</v>
      </c>
      <c r="C1638" s="36" t="s">
        <v>31</v>
      </c>
      <c r="D1638" s="36" t="s">
        <v>13</v>
      </c>
      <c r="E1638" s="36" t="s">
        <v>246</v>
      </c>
      <c r="F1638" s="34" t="s">
        <v>789</v>
      </c>
      <c r="G1638" s="34" t="s">
        <v>281</v>
      </c>
      <c r="H1638" s="40">
        <f t="shared" si="123"/>
        <v>-6000</v>
      </c>
      <c r="I1638" s="83">
        <f t="shared" si="120"/>
        <v>3.9215686274509802</v>
      </c>
      <c r="K1638" s="85" t="s">
        <v>653</v>
      </c>
      <c r="M1638" s="2">
        <v>510</v>
      </c>
    </row>
    <row r="1639" spans="1:13" s="110" customFormat="1" ht="12.75">
      <c r="A1639" s="36"/>
      <c r="B1639" s="229">
        <v>2000</v>
      </c>
      <c r="C1639" s="36" t="s">
        <v>31</v>
      </c>
      <c r="D1639" s="36" t="s">
        <v>13</v>
      </c>
      <c r="E1639" s="36" t="s">
        <v>246</v>
      </c>
      <c r="F1639" s="34" t="s">
        <v>789</v>
      </c>
      <c r="G1639" s="34" t="s">
        <v>285</v>
      </c>
      <c r="H1639" s="40">
        <f t="shared" si="123"/>
        <v>-8000</v>
      </c>
      <c r="I1639" s="83">
        <f t="shared" si="120"/>
        <v>3.9215686274509802</v>
      </c>
      <c r="K1639" s="110" t="s">
        <v>653</v>
      </c>
      <c r="M1639" s="2">
        <v>510</v>
      </c>
    </row>
    <row r="1640" spans="1:13" s="18" customFormat="1" ht="12.75">
      <c r="A1640" s="36"/>
      <c r="B1640" s="229">
        <v>2000</v>
      </c>
      <c r="C1640" s="36" t="s">
        <v>31</v>
      </c>
      <c r="D1640" s="36" t="s">
        <v>13</v>
      </c>
      <c r="E1640" s="36" t="s">
        <v>246</v>
      </c>
      <c r="F1640" s="34" t="s">
        <v>789</v>
      </c>
      <c r="G1640" s="34" t="s">
        <v>306</v>
      </c>
      <c r="H1640" s="40">
        <f t="shared" si="123"/>
        <v>-10000</v>
      </c>
      <c r="I1640" s="83">
        <f t="shared" si="120"/>
        <v>3.9215686274509802</v>
      </c>
      <c r="J1640" s="110"/>
      <c r="K1640" s="110" t="s">
        <v>653</v>
      </c>
      <c r="L1640" s="110"/>
      <c r="M1640" s="2">
        <v>510</v>
      </c>
    </row>
    <row r="1641" spans="1:13" s="18" customFormat="1" ht="12.75">
      <c r="A1641" s="36"/>
      <c r="B1641" s="229">
        <v>2000</v>
      </c>
      <c r="C1641" s="36" t="s">
        <v>31</v>
      </c>
      <c r="D1641" s="36" t="s">
        <v>13</v>
      </c>
      <c r="E1641" s="36" t="s">
        <v>246</v>
      </c>
      <c r="F1641" s="34" t="s">
        <v>789</v>
      </c>
      <c r="G1641" s="34" t="s">
        <v>372</v>
      </c>
      <c r="H1641" s="40">
        <f t="shared" si="123"/>
        <v>-12000</v>
      </c>
      <c r="I1641" s="83">
        <f t="shared" si="120"/>
        <v>3.9215686274509802</v>
      </c>
      <c r="J1641" s="110"/>
      <c r="K1641" s="110" t="s">
        <v>653</v>
      </c>
      <c r="L1641" s="110"/>
      <c r="M1641" s="2">
        <v>510</v>
      </c>
    </row>
    <row r="1642" spans="1:13" s="110" customFormat="1" ht="12.75">
      <c r="A1642" s="36"/>
      <c r="B1642" s="229">
        <v>500</v>
      </c>
      <c r="C1642" s="36" t="s">
        <v>31</v>
      </c>
      <c r="D1642" s="36" t="s">
        <v>13</v>
      </c>
      <c r="E1642" s="36" t="s">
        <v>246</v>
      </c>
      <c r="F1642" s="34" t="s">
        <v>789</v>
      </c>
      <c r="G1642" s="34" t="s">
        <v>372</v>
      </c>
      <c r="H1642" s="40">
        <f t="shared" si="123"/>
        <v>-12500</v>
      </c>
      <c r="I1642" s="83">
        <f t="shared" si="120"/>
        <v>0.9803921568627451</v>
      </c>
      <c r="K1642" s="110" t="s">
        <v>653</v>
      </c>
      <c r="M1642" s="2">
        <v>510</v>
      </c>
    </row>
    <row r="1643" spans="1:13" s="110" customFormat="1" ht="12.75">
      <c r="A1643" s="36"/>
      <c r="B1643" s="229">
        <v>2000</v>
      </c>
      <c r="C1643" s="36" t="s">
        <v>31</v>
      </c>
      <c r="D1643" s="36" t="s">
        <v>13</v>
      </c>
      <c r="E1643" s="36" t="s">
        <v>246</v>
      </c>
      <c r="F1643" s="34" t="s">
        <v>789</v>
      </c>
      <c r="G1643" s="34" t="s">
        <v>374</v>
      </c>
      <c r="H1643" s="40">
        <f t="shared" si="123"/>
        <v>-14500</v>
      </c>
      <c r="I1643" s="83">
        <f t="shared" si="120"/>
        <v>3.9215686274509802</v>
      </c>
      <c r="K1643" s="110" t="s">
        <v>653</v>
      </c>
      <c r="M1643" s="2">
        <v>510</v>
      </c>
    </row>
    <row r="1644" spans="1:13" s="110" customFormat="1" ht="12.75">
      <c r="A1644" s="36"/>
      <c r="B1644" s="229">
        <v>500</v>
      </c>
      <c r="C1644" s="36" t="s">
        <v>31</v>
      </c>
      <c r="D1644" s="36" t="s">
        <v>13</v>
      </c>
      <c r="E1644" s="36" t="s">
        <v>246</v>
      </c>
      <c r="F1644" s="34" t="s">
        <v>789</v>
      </c>
      <c r="G1644" s="34" t="s">
        <v>374</v>
      </c>
      <c r="H1644" s="40">
        <f t="shared" si="123"/>
        <v>-15000</v>
      </c>
      <c r="I1644" s="83">
        <f t="shared" si="120"/>
        <v>0.9803921568627451</v>
      </c>
      <c r="K1644" s="110" t="s">
        <v>653</v>
      </c>
      <c r="M1644" s="2">
        <v>510</v>
      </c>
    </row>
    <row r="1645" spans="1:13" s="110" customFormat="1" ht="12.75">
      <c r="A1645" s="36"/>
      <c r="B1645" s="229">
        <v>2000</v>
      </c>
      <c r="C1645" s="36" t="s">
        <v>31</v>
      </c>
      <c r="D1645" s="36" t="s">
        <v>13</v>
      </c>
      <c r="E1645" s="36" t="s">
        <v>246</v>
      </c>
      <c r="F1645" s="34" t="s">
        <v>789</v>
      </c>
      <c r="G1645" s="34" t="s">
        <v>376</v>
      </c>
      <c r="H1645" s="40">
        <f t="shared" si="123"/>
        <v>-17000</v>
      </c>
      <c r="I1645" s="83">
        <f t="shared" si="120"/>
        <v>3.9215686274509802</v>
      </c>
      <c r="K1645" s="110" t="s">
        <v>653</v>
      </c>
      <c r="M1645" s="2">
        <v>510</v>
      </c>
    </row>
    <row r="1646" spans="1:13" s="18" customFormat="1" ht="12.75">
      <c r="A1646" s="36"/>
      <c r="B1646" s="229">
        <v>2000</v>
      </c>
      <c r="C1646" s="36" t="s">
        <v>31</v>
      </c>
      <c r="D1646" s="36" t="s">
        <v>13</v>
      </c>
      <c r="E1646" s="36" t="s">
        <v>246</v>
      </c>
      <c r="F1646" s="34" t="s">
        <v>789</v>
      </c>
      <c r="G1646" s="34" t="s">
        <v>381</v>
      </c>
      <c r="H1646" s="40">
        <f t="shared" si="123"/>
        <v>-19000</v>
      </c>
      <c r="I1646" s="83">
        <f t="shared" si="120"/>
        <v>3.9215686274509802</v>
      </c>
      <c r="J1646" s="110"/>
      <c r="K1646" s="110" t="s">
        <v>653</v>
      </c>
      <c r="L1646" s="110"/>
      <c r="M1646" s="2">
        <v>510</v>
      </c>
    </row>
    <row r="1647" spans="1:13" s="110" customFormat="1" ht="12.75">
      <c r="A1647" s="36"/>
      <c r="B1647" s="229">
        <v>500</v>
      </c>
      <c r="C1647" s="36" t="s">
        <v>31</v>
      </c>
      <c r="D1647" s="36" t="s">
        <v>13</v>
      </c>
      <c r="E1647" s="36" t="s">
        <v>246</v>
      </c>
      <c r="F1647" s="34" t="s">
        <v>789</v>
      </c>
      <c r="G1647" s="34" t="s">
        <v>381</v>
      </c>
      <c r="H1647" s="40">
        <f t="shared" si="123"/>
        <v>-19500</v>
      </c>
      <c r="I1647" s="83">
        <f t="shared" si="120"/>
        <v>0.9803921568627451</v>
      </c>
      <c r="K1647" s="110" t="s">
        <v>653</v>
      </c>
      <c r="M1647" s="2">
        <v>510</v>
      </c>
    </row>
    <row r="1648" spans="1:13" s="18" customFormat="1" ht="12.75">
      <c r="A1648" s="36"/>
      <c r="B1648" s="229">
        <v>2000</v>
      </c>
      <c r="C1648" s="36" t="s">
        <v>31</v>
      </c>
      <c r="D1648" s="36" t="s">
        <v>13</v>
      </c>
      <c r="E1648" s="36" t="s">
        <v>246</v>
      </c>
      <c r="F1648" s="34" t="s">
        <v>789</v>
      </c>
      <c r="G1648" s="34" t="s">
        <v>416</v>
      </c>
      <c r="H1648" s="40">
        <f t="shared" si="123"/>
        <v>-21500</v>
      </c>
      <c r="I1648" s="83">
        <f t="shared" si="120"/>
        <v>3.9215686274509802</v>
      </c>
      <c r="J1648" s="110"/>
      <c r="K1648" s="110" t="s">
        <v>653</v>
      </c>
      <c r="L1648" s="110"/>
      <c r="M1648" s="2">
        <v>510</v>
      </c>
    </row>
    <row r="1649" spans="1:13" s="110" customFormat="1" ht="12.75">
      <c r="A1649" s="36"/>
      <c r="B1649" s="229">
        <v>500</v>
      </c>
      <c r="C1649" s="36" t="s">
        <v>31</v>
      </c>
      <c r="D1649" s="36" t="s">
        <v>13</v>
      </c>
      <c r="E1649" s="36" t="s">
        <v>246</v>
      </c>
      <c r="F1649" s="34" t="s">
        <v>789</v>
      </c>
      <c r="G1649" s="34" t="s">
        <v>416</v>
      </c>
      <c r="H1649" s="40">
        <f t="shared" si="123"/>
        <v>-22000</v>
      </c>
      <c r="I1649" s="83">
        <f aca="true" t="shared" si="124" ref="I1649:I1712">+B1649/M1649</f>
        <v>0.9803921568627451</v>
      </c>
      <c r="K1649" s="110" t="s">
        <v>653</v>
      </c>
      <c r="M1649" s="2">
        <v>510</v>
      </c>
    </row>
    <row r="1650" spans="1:13" s="18" customFormat="1" ht="12.75">
      <c r="A1650" s="36"/>
      <c r="B1650" s="229">
        <v>2000</v>
      </c>
      <c r="C1650" s="36" t="s">
        <v>31</v>
      </c>
      <c r="D1650" s="36" t="s">
        <v>13</v>
      </c>
      <c r="E1650" s="36" t="s">
        <v>246</v>
      </c>
      <c r="F1650" s="34" t="s">
        <v>789</v>
      </c>
      <c r="G1650" s="34" t="s">
        <v>418</v>
      </c>
      <c r="H1650" s="40">
        <f t="shared" si="123"/>
        <v>-24000</v>
      </c>
      <c r="I1650" s="83">
        <f t="shared" si="124"/>
        <v>3.9215686274509802</v>
      </c>
      <c r="J1650" s="110"/>
      <c r="K1650" s="110" t="s">
        <v>653</v>
      </c>
      <c r="L1650" s="110"/>
      <c r="M1650" s="2">
        <v>510</v>
      </c>
    </row>
    <row r="1651" spans="1:13" s="18" customFormat="1" ht="12.75">
      <c r="A1651" s="36"/>
      <c r="B1651" s="229">
        <v>500</v>
      </c>
      <c r="C1651" s="36" t="s">
        <v>31</v>
      </c>
      <c r="D1651" s="36" t="s">
        <v>13</v>
      </c>
      <c r="E1651" s="36" t="s">
        <v>246</v>
      </c>
      <c r="F1651" s="34" t="s">
        <v>789</v>
      </c>
      <c r="G1651" s="34" t="s">
        <v>418</v>
      </c>
      <c r="H1651" s="40">
        <f t="shared" si="123"/>
        <v>-24500</v>
      </c>
      <c r="I1651" s="83">
        <f t="shared" si="124"/>
        <v>0.9803921568627451</v>
      </c>
      <c r="J1651" s="110"/>
      <c r="K1651" s="110" t="s">
        <v>653</v>
      </c>
      <c r="L1651" s="110"/>
      <c r="M1651" s="2">
        <v>510</v>
      </c>
    </row>
    <row r="1652" spans="1:13" s="110" customFormat="1" ht="12.75">
      <c r="A1652" s="36"/>
      <c r="B1652" s="229">
        <v>2000</v>
      </c>
      <c r="C1652" s="36" t="s">
        <v>31</v>
      </c>
      <c r="D1652" s="36" t="s">
        <v>13</v>
      </c>
      <c r="E1652" s="36" t="s">
        <v>246</v>
      </c>
      <c r="F1652" s="34" t="s">
        <v>789</v>
      </c>
      <c r="G1652" s="34" t="s">
        <v>420</v>
      </c>
      <c r="H1652" s="40">
        <f t="shared" si="123"/>
        <v>-26500</v>
      </c>
      <c r="I1652" s="83">
        <f t="shared" si="124"/>
        <v>3.9215686274509802</v>
      </c>
      <c r="K1652" s="110" t="s">
        <v>653</v>
      </c>
      <c r="M1652" s="2">
        <v>510</v>
      </c>
    </row>
    <row r="1653" spans="1:13" s="110" customFormat="1" ht="12.75">
      <c r="A1653" s="36"/>
      <c r="B1653" s="229">
        <v>500</v>
      </c>
      <c r="C1653" s="36" t="s">
        <v>31</v>
      </c>
      <c r="D1653" s="36" t="s">
        <v>13</v>
      </c>
      <c r="E1653" s="36" t="s">
        <v>246</v>
      </c>
      <c r="F1653" s="34" t="s">
        <v>789</v>
      </c>
      <c r="G1653" s="34" t="s">
        <v>420</v>
      </c>
      <c r="H1653" s="40">
        <f t="shared" si="123"/>
        <v>-27000</v>
      </c>
      <c r="I1653" s="83">
        <f t="shared" si="124"/>
        <v>0.9803921568627451</v>
      </c>
      <c r="K1653" s="110" t="s">
        <v>653</v>
      </c>
      <c r="M1653" s="2">
        <v>510</v>
      </c>
    </row>
    <row r="1654" spans="1:13" s="18" customFormat="1" ht="12.75">
      <c r="A1654" s="36"/>
      <c r="B1654" s="229">
        <v>2000</v>
      </c>
      <c r="C1654" s="36" t="s">
        <v>31</v>
      </c>
      <c r="D1654" s="36" t="s">
        <v>13</v>
      </c>
      <c r="E1654" s="36" t="s">
        <v>246</v>
      </c>
      <c r="F1654" s="34" t="s">
        <v>789</v>
      </c>
      <c r="G1654" s="34" t="s">
        <v>73</v>
      </c>
      <c r="H1654" s="40">
        <f t="shared" si="123"/>
        <v>-29000</v>
      </c>
      <c r="I1654" s="83">
        <f t="shared" si="124"/>
        <v>3.9215686274509802</v>
      </c>
      <c r="J1654" s="110"/>
      <c r="K1654" s="110" t="s">
        <v>653</v>
      </c>
      <c r="L1654" s="110"/>
      <c r="M1654" s="2">
        <v>510</v>
      </c>
    </row>
    <row r="1655" spans="1:13" s="110" customFormat="1" ht="12.75">
      <c r="A1655" s="36"/>
      <c r="B1655" s="229">
        <v>500</v>
      </c>
      <c r="C1655" s="36" t="s">
        <v>31</v>
      </c>
      <c r="D1655" s="36" t="s">
        <v>13</v>
      </c>
      <c r="E1655" s="36" t="s">
        <v>246</v>
      </c>
      <c r="F1655" s="34" t="s">
        <v>789</v>
      </c>
      <c r="G1655" s="34" t="s">
        <v>73</v>
      </c>
      <c r="H1655" s="40">
        <f t="shared" si="123"/>
        <v>-29500</v>
      </c>
      <c r="I1655" s="83">
        <f t="shared" si="124"/>
        <v>0.9803921568627451</v>
      </c>
      <c r="K1655" s="110" t="s">
        <v>653</v>
      </c>
      <c r="M1655" s="2">
        <v>510</v>
      </c>
    </row>
    <row r="1656" spans="1:13" s="110" customFormat="1" ht="12.75">
      <c r="A1656" s="36"/>
      <c r="B1656" s="229">
        <v>2000</v>
      </c>
      <c r="C1656" s="36" t="s">
        <v>31</v>
      </c>
      <c r="D1656" s="36" t="s">
        <v>13</v>
      </c>
      <c r="E1656" s="36" t="s">
        <v>246</v>
      </c>
      <c r="F1656" s="34" t="s">
        <v>789</v>
      </c>
      <c r="G1656" s="34" t="s">
        <v>480</v>
      </c>
      <c r="H1656" s="40">
        <f t="shared" si="123"/>
        <v>-31500</v>
      </c>
      <c r="I1656" s="83">
        <f t="shared" si="124"/>
        <v>3.9215686274509802</v>
      </c>
      <c r="K1656" s="110" t="s">
        <v>653</v>
      </c>
      <c r="M1656" s="2">
        <v>510</v>
      </c>
    </row>
    <row r="1657" spans="1:13" s="110" customFormat="1" ht="12.75">
      <c r="A1657" s="36"/>
      <c r="B1657" s="229">
        <v>500</v>
      </c>
      <c r="C1657" s="36" t="s">
        <v>31</v>
      </c>
      <c r="D1657" s="36" t="s">
        <v>13</v>
      </c>
      <c r="E1657" s="36" t="s">
        <v>246</v>
      </c>
      <c r="F1657" s="34" t="s">
        <v>789</v>
      </c>
      <c r="G1657" s="34" t="s">
        <v>480</v>
      </c>
      <c r="H1657" s="40">
        <f t="shared" si="123"/>
        <v>-32000</v>
      </c>
      <c r="I1657" s="83">
        <f t="shared" si="124"/>
        <v>0.9803921568627451</v>
      </c>
      <c r="K1657" s="110" t="s">
        <v>653</v>
      </c>
      <c r="M1657" s="2">
        <v>510</v>
      </c>
    </row>
    <row r="1658" spans="1:13" s="18" customFormat="1" ht="12.75">
      <c r="A1658" s="36"/>
      <c r="B1658" s="229">
        <v>2000</v>
      </c>
      <c r="C1658" s="36" t="s">
        <v>31</v>
      </c>
      <c r="D1658" s="36" t="s">
        <v>13</v>
      </c>
      <c r="E1658" s="36" t="s">
        <v>246</v>
      </c>
      <c r="F1658" s="34" t="s">
        <v>789</v>
      </c>
      <c r="G1658" s="34" t="s">
        <v>465</v>
      </c>
      <c r="H1658" s="40">
        <f t="shared" si="123"/>
        <v>-34000</v>
      </c>
      <c r="I1658" s="83">
        <f t="shared" si="124"/>
        <v>3.9215686274509802</v>
      </c>
      <c r="J1658" s="110"/>
      <c r="K1658" s="110" t="s">
        <v>653</v>
      </c>
      <c r="L1658" s="110"/>
      <c r="M1658" s="2">
        <v>510</v>
      </c>
    </row>
    <row r="1659" spans="1:13" s="18" customFormat="1" ht="12.75">
      <c r="A1659" s="36"/>
      <c r="B1659" s="229">
        <v>500</v>
      </c>
      <c r="C1659" s="36" t="s">
        <v>31</v>
      </c>
      <c r="D1659" s="36" t="s">
        <v>13</v>
      </c>
      <c r="E1659" s="36" t="s">
        <v>246</v>
      </c>
      <c r="F1659" s="34" t="s">
        <v>789</v>
      </c>
      <c r="G1659" s="34" t="s">
        <v>465</v>
      </c>
      <c r="H1659" s="40">
        <f t="shared" si="123"/>
        <v>-34500</v>
      </c>
      <c r="I1659" s="83">
        <f t="shared" si="124"/>
        <v>0.9803921568627451</v>
      </c>
      <c r="J1659" s="110"/>
      <c r="K1659" s="110" t="s">
        <v>653</v>
      </c>
      <c r="L1659" s="110"/>
      <c r="M1659" s="2">
        <v>510</v>
      </c>
    </row>
    <row r="1660" spans="1:13" s="110" customFormat="1" ht="12.75">
      <c r="A1660" s="36"/>
      <c r="B1660" s="229">
        <v>2000</v>
      </c>
      <c r="C1660" s="36" t="s">
        <v>31</v>
      </c>
      <c r="D1660" s="36" t="s">
        <v>13</v>
      </c>
      <c r="E1660" s="36" t="s">
        <v>246</v>
      </c>
      <c r="F1660" s="34" t="s">
        <v>789</v>
      </c>
      <c r="G1660" s="34" t="s">
        <v>510</v>
      </c>
      <c r="H1660" s="40">
        <f t="shared" si="123"/>
        <v>-36500</v>
      </c>
      <c r="I1660" s="83">
        <f t="shared" si="124"/>
        <v>3.9215686274509802</v>
      </c>
      <c r="K1660" s="110" t="s">
        <v>653</v>
      </c>
      <c r="M1660" s="2">
        <v>510</v>
      </c>
    </row>
    <row r="1661" spans="1:13" s="110" customFormat="1" ht="12.75">
      <c r="A1661" s="36"/>
      <c r="B1661" s="229">
        <v>2000</v>
      </c>
      <c r="C1661" s="36" t="s">
        <v>31</v>
      </c>
      <c r="D1661" s="36" t="s">
        <v>13</v>
      </c>
      <c r="E1661" s="36" t="s">
        <v>246</v>
      </c>
      <c r="F1661" s="34" t="s">
        <v>789</v>
      </c>
      <c r="G1661" s="34" t="s">
        <v>526</v>
      </c>
      <c r="H1661" s="40">
        <f t="shared" si="123"/>
        <v>-38500</v>
      </c>
      <c r="I1661" s="83">
        <f t="shared" si="124"/>
        <v>3.9215686274509802</v>
      </c>
      <c r="K1661" s="110" t="s">
        <v>653</v>
      </c>
      <c r="M1661" s="2">
        <v>510</v>
      </c>
    </row>
    <row r="1662" spans="1:13" s="18" customFormat="1" ht="12.75">
      <c r="A1662" s="36"/>
      <c r="B1662" s="229">
        <v>2000</v>
      </c>
      <c r="C1662" s="36" t="s">
        <v>31</v>
      </c>
      <c r="D1662" s="36" t="s">
        <v>13</v>
      </c>
      <c r="E1662" s="36" t="s">
        <v>246</v>
      </c>
      <c r="F1662" s="34" t="s">
        <v>789</v>
      </c>
      <c r="G1662" s="34" t="s">
        <v>369</v>
      </c>
      <c r="H1662" s="40">
        <f t="shared" si="123"/>
        <v>-40500</v>
      </c>
      <c r="I1662" s="83">
        <f t="shared" si="124"/>
        <v>3.9215686274509802</v>
      </c>
      <c r="J1662" s="110"/>
      <c r="K1662" s="110" t="s">
        <v>653</v>
      </c>
      <c r="L1662" s="110"/>
      <c r="M1662" s="2">
        <v>510</v>
      </c>
    </row>
    <row r="1663" spans="1:13" s="18" customFormat="1" ht="12.75">
      <c r="A1663" s="36"/>
      <c r="B1663" s="229">
        <v>2000</v>
      </c>
      <c r="C1663" s="36" t="s">
        <v>31</v>
      </c>
      <c r="D1663" s="36" t="s">
        <v>13</v>
      </c>
      <c r="E1663" s="36" t="s">
        <v>246</v>
      </c>
      <c r="F1663" s="34" t="s">
        <v>789</v>
      </c>
      <c r="G1663" s="34" t="s">
        <v>352</v>
      </c>
      <c r="H1663" s="40">
        <f t="shared" si="123"/>
        <v>-42500</v>
      </c>
      <c r="I1663" s="83">
        <f t="shared" si="124"/>
        <v>3.9215686274509802</v>
      </c>
      <c r="J1663" s="110"/>
      <c r="K1663" s="110" t="s">
        <v>653</v>
      </c>
      <c r="L1663" s="110"/>
      <c r="M1663" s="2">
        <v>510</v>
      </c>
    </row>
    <row r="1664" spans="1:13" s="18" customFormat="1" ht="12.75">
      <c r="A1664" s="36"/>
      <c r="B1664" s="229">
        <v>2000</v>
      </c>
      <c r="C1664" s="36" t="s">
        <v>31</v>
      </c>
      <c r="D1664" s="36" t="s">
        <v>13</v>
      </c>
      <c r="E1664" s="36" t="s">
        <v>246</v>
      </c>
      <c r="F1664" s="34" t="s">
        <v>789</v>
      </c>
      <c r="G1664" s="34" t="s">
        <v>531</v>
      </c>
      <c r="H1664" s="40">
        <f t="shared" si="123"/>
        <v>-44500</v>
      </c>
      <c r="I1664" s="83">
        <f t="shared" si="124"/>
        <v>3.9215686274509802</v>
      </c>
      <c r="J1664" s="110"/>
      <c r="K1664" s="110" t="s">
        <v>653</v>
      </c>
      <c r="L1664" s="110"/>
      <c r="M1664" s="2">
        <v>510</v>
      </c>
    </row>
    <row r="1665" spans="1:13" s="18" customFormat="1" ht="12.75">
      <c r="A1665" s="1"/>
      <c r="B1665" s="229">
        <v>2000</v>
      </c>
      <c r="C1665" s="15" t="s">
        <v>31</v>
      </c>
      <c r="D1665" s="15" t="s">
        <v>13</v>
      </c>
      <c r="E1665" s="15" t="s">
        <v>246</v>
      </c>
      <c r="F1665" s="33" t="s">
        <v>853</v>
      </c>
      <c r="G1665" s="30" t="s">
        <v>240</v>
      </c>
      <c r="H1665" s="40">
        <f t="shared" si="123"/>
        <v>-46500</v>
      </c>
      <c r="I1665" s="83">
        <f t="shared" si="124"/>
        <v>3.9215686274509802</v>
      </c>
      <c r="J1665" s="6"/>
      <c r="K1665" s="85" t="s">
        <v>626</v>
      </c>
      <c r="L1665"/>
      <c r="M1665" s="2">
        <v>510</v>
      </c>
    </row>
    <row r="1666" spans="1:13" s="18" customFormat="1" ht="12.75">
      <c r="A1666" s="15"/>
      <c r="B1666" s="223">
        <v>2000</v>
      </c>
      <c r="C1666" s="1" t="s">
        <v>31</v>
      </c>
      <c r="D1666" s="1" t="s">
        <v>13</v>
      </c>
      <c r="E1666" s="1" t="s">
        <v>246</v>
      </c>
      <c r="F1666" s="30" t="s">
        <v>853</v>
      </c>
      <c r="G1666" s="30" t="s">
        <v>242</v>
      </c>
      <c r="H1666" s="40">
        <f aca="true" t="shared" si="125" ref="H1666:H1694">H1665-B1666</f>
        <v>-48500</v>
      </c>
      <c r="I1666" s="83">
        <f t="shared" si="124"/>
        <v>3.9215686274509802</v>
      </c>
      <c r="J1666" s="32"/>
      <c r="K1666" s="110" t="s">
        <v>626</v>
      </c>
      <c r="M1666" s="2">
        <v>510</v>
      </c>
    </row>
    <row r="1667" spans="1:13" s="18" customFormat="1" ht="12.75">
      <c r="A1667" s="15"/>
      <c r="B1667" s="223">
        <v>2000</v>
      </c>
      <c r="C1667" s="1" t="s">
        <v>31</v>
      </c>
      <c r="D1667" s="1" t="s">
        <v>13</v>
      </c>
      <c r="E1667" s="1" t="s">
        <v>246</v>
      </c>
      <c r="F1667" s="30" t="s">
        <v>853</v>
      </c>
      <c r="G1667" s="30" t="s">
        <v>244</v>
      </c>
      <c r="H1667" s="40">
        <f t="shared" si="125"/>
        <v>-50500</v>
      </c>
      <c r="I1667" s="83">
        <f t="shared" si="124"/>
        <v>3.9215686274509802</v>
      </c>
      <c r="J1667" s="32"/>
      <c r="K1667" s="110" t="s">
        <v>626</v>
      </c>
      <c r="M1667" s="2">
        <v>510</v>
      </c>
    </row>
    <row r="1668" spans="1:13" s="18" customFormat="1" ht="12.75">
      <c r="A1668" s="15"/>
      <c r="B1668" s="223">
        <v>2000</v>
      </c>
      <c r="C1668" s="80" t="s">
        <v>31</v>
      </c>
      <c r="D1668" s="80" t="s">
        <v>13</v>
      </c>
      <c r="E1668" s="80" t="s">
        <v>246</v>
      </c>
      <c r="F1668" s="105" t="s">
        <v>853</v>
      </c>
      <c r="G1668" s="105" t="s">
        <v>285</v>
      </c>
      <c r="H1668" s="40">
        <f t="shared" si="125"/>
        <v>-52500</v>
      </c>
      <c r="I1668" s="83">
        <f t="shared" si="124"/>
        <v>3.9215686274509802</v>
      </c>
      <c r="J1668" s="32"/>
      <c r="K1668" s="110" t="s">
        <v>626</v>
      </c>
      <c r="M1668" s="2">
        <v>510</v>
      </c>
    </row>
    <row r="1669" spans="1:13" s="18" customFormat="1" ht="12.75">
      <c r="A1669" s="15"/>
      <c r="B1669" s="223">
        <v>2000</v>
      </c>
      <c r="C1669" s="80" t="s">
        <v>31</v>
      </c>
      <c r="D1669" s="80" t="s">
        <v>13</v>
      </c>
      <c r="E1669" s="80" t="s">
        <v>246</v>
      </c>
      <c r="F1669" s="105" t="s">
        <v>853</v>
      </c>
      <c r="G1669" s="105" t="s">
        <v>287</v>
      </c>
      <c r="H1669" s="40">
        <f t="shared" si="125"/>
        <v>-54500</v>
      </c>
      <c r="I1669" s="83">
        <f t="shared" si="124"/>
        <v>3.9215686274509802</v>
      </c>
      <c r="J1669" s="32"/>
      <c r="K1669" s="110" t="s">
        <v>626</v>
      </c>
      <c r="M1669" s="2">
        <v>510</v>
      </c>
    </row>
    <row r="1670" spans="1:13" s="18" customFormat="1" ht="12.75">
      <c r="A1670" s="15"/>
      <c r="B1670" s="223">
        <v>2000</v>
      </c>
      <c r="C1670" s="80" t="s">
        <v>31</v>
      </c>
      <c r="D1670" s="80" t="s">
        <v>13</v>
      </c>
      <c r="E1670" s="80" t="s">
        <v>246</v>
      </c>
      <c r="F1670" s="105" t="s">
        <v>853</v>
      </c>
      <c r="G1670" s="105" t="s">
        <v>289</v>
      </c>
      <c r="H1670" s="40">
        <f t="shared" si="125"/>
        <v>-56500</v>
      </c>
      <c r="I1670" s="83">
        <f t="shared" si="124"/>
        <v>3.9215686274509802</v>
      </c>
      <c r="J1670" s="32"/>
      <c r="K1670" s="110" t="s">
        <v>626</v>
      </c>
      <c r="M1670" s="2">
        <v>510</v>
      </c>
    </row>
    <row r="1671" spans="1:13" s="18" customFormat="1" ht="12.75">
      <c r="A1671" s="15"/>
      <c r="B1671" s="424">
        <v>2000</v>
      </c>
      <c r="C1671" s="80" t="s">
        <v>31</v>
      </c>
      <c r="D1671" s="80" t="s">
        <v>13</v>
      </c>
      <c r="E1671" s="80" t="s">
        <v>246</v>
      </c>
      <c r="F1671" s="105" t="s">
        <v>853</v>
      </c>
      <c r="G1671" s="105" t="s">
        <v>510</v>
      </c>
      <c r="H1671" s="40">
        <f t="shared" si="125"/>
        <v>-58500</v>
      </c>
      <c r="I1671" s="83">
        <f t="shared" si="124"/>
        <v>3.9215686274509802</v>
      </c>
      <c r="J1671" s="32"/>
      <c r="K1671" s="110" t="s">
        <v>626</v>
      </c>
      <c r="M1671" s="2">
        <v>510</v>
      </c>
    </row>
    <row r="1672" spans="1:13" s="18" customFormat="1" ht="12.75">
      <c r="A1672" s="15"/>
      <c r="B1672" s="223">
        <v>2000</v>
      </c>
      <c r="C1672" s="80" t="s">
        <v>31</v>
      </c>
      <c r="D1672" s="80" t="s">
        <v>13</v>
      </c>
      <c r="E1672" s="80" t="s">
        <v>246</v>
      </c>
      <c r="F1672" s="105" t="s">
        <v>853</v>
      </c>
      <c r="G1672" s="105" t="s">
        <v>526</v>
      </c>
      <c r="H1672" s="40">
        <f t="shared" si="125"/>
        <v>-60500</v>
      </c>
      <c r="I1672" s="83">
        <f t="shared" si="124"/>
        <v>3.9215686274509802</v>
      </c>
      <c r="J1672" s="32"/>
      <c r="K1672" s="110" t="s">
        <v>626</v>
      </c>
      <c r="M1672" s="2">
        <v>510</v>
      </c>
    </row>
    <row r="1673" spans="1:13" s="18" customFormat="1" ht="12.75">
      <c r="A1673" s="15"/>
      <c r="B1673" s="223">
        <v>2000</v>
      </c>
      <c r="C1673" s="80" t="s">
        <v>31</v>
      </c>
      <c r="D1673" s="80" t="s">
        <v>13</v>
      </c>
      <c r="E1673" s="80" t="s">
        <v>246</v>
      </c>
      <c r="F1673" s="105" t="s">
        <v>853</v>
      </c>
      <c r="G1673" s="105" t="s">
        <v>369</v>
      </c>
      <c r="H1673" s="40">
        <f t="shared" si="125"/>
        <v>-62500</v>
      </c>
      <c r="I1673" s="83">
        <f t="shared" si="124"/>
        <v>3.9215686274509802</v>
      </c>
      <c r="J1673" s="32"/>
      <c r="K1673" s="110" t="s">
        <v>626</v>
      </c>
      <c r="M1673" s="2">
        <v>510</v>
      </c>
    </row>
    <row r="1674" spans="2:13" ht="12.75">
      <c r="B1674" s="229">
        <v>2000</v>
      </c>
      <c r="C1674" s="36" t="s">
        <v>31</v>
      </c>
      <c r="D1674" s="15" t="s">
        <v>13</v>
      </c>
      <c r="E1674" s="36" t="s">
        <v>246</v>
      </c>
      <c r="F1674" s="30" t="s">
        <v>854</v>
      </c>
      <c r="G1674" s="34" t="s">
        <v>279</v>
      </c>
      <c r="H1674" s="40">
        <f t="shared" si="125"/>
        <v>-64500</v>
      </c>
      <c r="I1674" s="83">
        <f t="shared" si="124"/>
        <v>3.9215686274509802</v>
      </c>
      <c r="K1674" s="85" t="s">
        <v>828</v>
      </c>
      <c r="M1674" s="2">
        <v>510</v>
      </c>
    </row>
    <row r="1675" spans="1:13" s="18" customFormat="1" ht="12.75">
      <c r="A1675" s="15"/>
      <c r="B1675" s="229">
        <v>2000</v>
      </c>
      <c r="C1675" s="36" t="s">
        <v>31</v>
      </c>
      <c r="D1675" s="15" t="s">
        <v>13</v>
      </c>
      <c r="E1675" s="36" t="s">
        <v>246</v>
      </c>
      <c r="F1675" s="30" t="s">
        <v>854</v>
      </c>
      <c r="G1675" s="33" t="s">
        <v>281</v>
      </c>
      <c r="H1675" s="40">
        <f t="shared" si="125"/>
        <v>-66500</v>
      </c>
      <c r="I1675" s="83">
        <f t="shared" si="124"/>
        <v>3.9215686274509802</v>
      </c>
      <c r="K1675" s="85" t="s">
        <v>828</v>
      </c>
      <c r="M1675" s="2">
        <v>510</v>
      </c>
    </row>
    <row r="1676" spans="1:13" s="18" customFormat="1" ht="12.75">
      <c r="A1676" s="80"/>
      <c r="B1676" s="223">
        <v>2000</v>
      </c>
      <c r="C1676" s="80" t="s">
        <v>31</v>
      </c>
      <c r="D1676" s="80" t="s">
        <v>13</v>
      </c>
      <c r="E1676" s="80" t="s">
        <v>246</v>
      </c>
      <c r="F1676" s="105" t="s">
        <v>855</v>
      </c>
      <c r="G1676" s="105" t="s">
        <v>279</v>
      </c>
      <c r="H1676" s="40">
        <f t="shared" si="125"/>
        <v>-68500</v>
      </c>
      <c r="I1676" s="83">
        <f t="shared" si="124"/>
        <v>3.9215686274509802</v>
      </c>
      <c r="J1676" s="85"/>
      <c r="K1676" s="85" t="s">
        <v>832</v>
      </c>
      <c r="L1676" s="85"/>
      <c r="M1676" s="2">
        <v>510</v>
      </c>
    </row>
    <row r="1677" spans="1:13" s="18" customFormat="1" ht="12.75">
      <c r="A1677" s="80"/>
      <c r="B1677" s="223">
        <v>500</v>
      </c>
      <c r="C1677" s="80" t="s">
        <v>31</v>
      </c>
      <c r="D1677" s="80" t="s">
        <v>13</v>
      </c>
      <c r="E1677" s="80" t="s">
        <v>246</v>
      </c>
      <c r="F1677" s="105" t="s">
        <v>855</v>
      </c>
      <c r="G1677" s="105" t="s">
        <v>279</v>
      </c>
      <c r="H1677" s="40">
        <f t="shared" si="125"/>
        <v>-69000</v>
      </c>
      <c r="I1677" s="83">
        <f t="shared" si="124"/>
        <v>0.9803921568627451</v>
      </c>
      <c r="J1677" s="85"/>
      <c r="K1677" s="85" t="s">
        <v>832</v>
      </c>
      <c r="L1677" s="85"/>
      <c r="M1677" s="2">
        <v>510</v>
      </c>
    </row>
    <row r="1678" spans="1:13" s="110" customFormat="1" ht="12.75">
      <c r="A1678" s="80"/>
      <c r="B1678" s="223">
        <v>2000</v>
      </c>
      <c r="C1678" s="80" t="s">
        <v>31</v>
      </c>
      <c r="D1678" s="80" t="s">
        <v>13</v>
      </c>
      <c r="E1678" s="80" t="s">
        <v>246</v>
      </c>
      <c r="F1678" s="105" t="s">
        <v>855</v>
      </c>
      <c r="G1678" s="105" t="s">
        <v>281</v>
      </c>
      <c r="H1678" s="40">
        <f t="shared" si="125"/>
        <v>-71000</v>
      </c>
      <c r="I1678" s="83">
        <f t="shared" si="124"/>
        <v>3.9215686274509802</v>
      </c>
      <c r="J1678" s="85"/>
      <c r="K1678" s="85" t="s">
        <v>832</v>
      </c>
      <c r="L1678" s="85"/>
      <c r="M1678" s="2">
        <v>510</v>
      </c>
    </row>
    <row r="1679" spans="1:13" s="110" customFormat="1" ht="12.75">
      <c r="A1679" s="80"/>
      <c r="B1679" s="223">
        <v>500</v>
      </c>
      <c r="C1679" s="80" t="s">
        <v>31</v>
      </c>
      <c r="D1679" s="80" t="s">
        <v>13</v>
      </c>
      <c r="E1679" s="80" t="s">
        <v>246</v>
      </c>
      <c r="F1679" s="105" t="s">
        <v>855</v>
      </c>
      <c r="G1679" s="105" t="s">
        <v>281</v>
      </c>
      <c r="H1679" s="40">
        <f t="shared" si="125"/>
        <v>-71500</v>
      </c>
      <c r="I1679" s="83">
        <f t="shared" si="124"/>
        <v>0.9803921568627451</v>
      </c>
      <c r="J1679" s="85"/>
      <c r="K1679" s="85" t="s">
        <v>832</v>
      </c>
      <c r="L1679" s="85"/>
      <c r="M1679" s="2">
        <v>510</v>
      </c>
    </row>
    <row r="1680" spans="1:13" s="18" customFormat="1" ht="12.75">
      <c r="A1680" s="80"/>
      <c r="B1680" s="223">
        <v>2000</v>
      </c>
      <c r="C1680" s="80" t="s">
        <v>31</v>
      </c>
      <c r="D1680" s="80" t="s">
        <v>13</v>
      </c>
      <c r="E1680" s="80" t="s">
        <v>246</v>
      </c>
      <c r="F1680" s="105" t="s">
        <v>855</v>
      </c>
      <c r="G1680" s="105" t="s">
        <v>306</v>
      </c>
      <c r="H1680" s="40">
        <f t="shared" si="125"/>
        <v>-73500</v>
      </c>
      <c r="I1680" s="83">
        <f t="shared" si="124"/>
        <v>3.9215686274509802</v>
      </c>
      <c r="J1680" s="85"/>
      <c r="K1680" s="85" t="s">
        <v>832</v>
      </c>
      <c r="L1680" s="85"/>
      <c r="M1680" s="2">
        <v>510</v>
      </c>
    </row>
    <row r="1681" spans="1:13" s="18" customFormat="1" ht="12.75">
      <c r="A1681" s="80"/>
      <c r="B1681" s="223">
        <v>2000</v>
      </c>
      <c r="C1681" s="80" t="s">
        <v>31</v>
      </c>
      <c r="D1681" s="80" t="s">
        <v>13</v>
      </c>
      <c r="E1681" s="80" t="s">
        <v>246</v>
      </c>
      <c r="F1681" s="105" t="s">
        <v>855</v>
      </c>
      <c r="G1681" s="105" t="s">
        <v>372</v>
      </c>
      <c r="H1681" s="40">
        <f t="shared" si="125"/>
        <v>-75500</v>
      </c>
      <c r="I1681" s="83">
        <f t="shared" si="124"/>
        <v>3.9215686274509802</v>
      </c>
      <c r="J1681" s="85"/>
      <c r="K1681" s="85" t="s">
        <v>832</v>
      </c>
      <c r="L1681" s="85"/>
      <c r="M1681" s="2">
        <v>510</v>
      </c>
    </row>
    <row r="1682" spans="1:13" s="110" customFormat="1" ht="12.75">
      <c r="A1682" s="80"/>
      <c r="B1682" s="223">
        <v>2000</v>
      </c>
      <c r="C1682" s="80" t="s">
        <v>31</v>
      </c>
      <c r="D1682" s="80" t="s">
        <v>13</v>
      </c>
      <c r="E1682" s="80" t="s">
        <v>246</v>
      </c>
      <c r="F1682" s="105" t="s">
        <v>855</v>
      </c>
      <c r="G1682" s="105" t="s">
        <v>418</v>
      </c>
      <c r="H1682" s="40">
        <f t="shared" si="125"/>
        <v>-77500</v>
      </c>
      <c r="I1682" s="83">
        <f t="shared" si="124"/>
        <v>3.9215686274509802</v>
      </c>
      <c r="J1682" s="85"/>
      <c r="K1682" s="85" t="s">
        <v>832</v>
      </c>
      <c r="L1682" s="85"/>
      <c r="M1682" s="2">
        <v>510</v>
      </c>
    </row>
    <row r="1683" spans="1:13" s="110" customFormat="1" ht="12.75">
      <c r="A1683" s="36"/>
      <c r="B1683" s="223">
        <v>2000</v>
      </c>
      <c r="C1683" s="80" t="s">
        <v>31</v>
      </c>
      <c r="D1683" s="80" t="s">
        <v>13</v>
      </c>
      <c r="E1683" s="80" t="s">
        <v>246</v>
      </c>
      <c r="F1683" s="105" t="s">
        <v>855</v>
      </c>
      <c r="G1683" s="105" t="s">
        <v>420</v>
      </c>
      <c r="H1683" s="40">
        <f t="shared" si="125"/>
        <v>-79500</v>
      </c>
      <c r="I1683" s="83">
        <f t="shared" si="124"/>
        <v>3.9215686274509802</v>
      </c>
      <c r="K1683" s="85" t="s">
        <v>832</v>
      </c>
      <c r="M1683" s="2">
        <v>510</v>
      </c>
    </row>
    <row r="1684" spans="1:13" s="18" customFormat="1" ht="12.75">
      <c r="A1684" s="36"/>
      <c r="B1684" s="223">
        <v>2000</v>
      </c>
      <c r="C1684" s="80" t="s">
        <v>31</v>
      </c>
      <c r="D1684" s="80" t="s">
        <v>13</v>
      </c>
      <c r="E1684" s="80" t="s">
        <v>246</v>
      </c>
      <c r="F1684" s="105" t="s">
        <v>855</v>
      </c>
      <c r="G1684" s="105" t="s">
        <v>510</v>
      </c>
      <c r="H1684" s="40">
        <f t="shared" si="125"/>
        <v>-81500</v>
      </c>
      <c r="I1684" s="83">
        <f t="shared" si="124"/>
        <v>3.9215686274509802</v>
      </c>
      <c r="J1684" s="110"/>
      <c r="K1684" s="85" t="s">
        <v>832</v>
      </c>
      <c r="L1684" s="110"/>
      <c r="M1684" s="2">
        <v>510</v>
      </c>
    </row>
    <row r="1685" spans="1:13" s="110" customFormat="1" ht="12.75">
      <c r="A1685" s="36"/>
      <c r="B1685" s="223">
        <v>500</v>
      </c>
      <c r="C1685" s="80" t="s">
        <v>31</v>
      </c>
      <c r="D1685" s="80" t="s">
        <v>13</v>
      </c>
      <c r="E1685" s="80" t="s">
        <v>246</v>
      </c>
      <c r="F1685" s="105" t="s">
        <v>855</v>
      </c>
      <c r="G1685" s="105" t="s">
        <v>510</v>
      </c>
      <c r="H1685" s="40">
        <f t="shared" si="125"/>
        <v>-82000</v>
      </c>
      <c r="I1685" s="83">
        <f t="shared" si="124"/>
        <v>0.9803921568627451</v>
      </c>
      <c r="K1685" s="85" t="s">
        <v>832</v>
      </c>
      <c r="M1685" s="2">
        <v>510</v>
      </c>
    </row>
    <row r="1686" spans="1:13" s="110" customFormat="1" ht="12.75">
      <c r="A1686" s="36"/>
      <c r="B1686" s="223">
        <v>2000</v>
      </c>
      <c r="C1686" s="80" t="s">
        <v>31</v>
      </c>
      <c r="D1686" s="80" t="s">
        <v>13</v>
      </c>
      <c r="E1686" s="80" t="s">
        <v>246</v>
      </c>
      <c r="F1686" s="105" t="s">
        <v>855</v>
      </c>
      <c r="G1686" s="105" t="s">
        <v>526</v>
      </c>
      <c r="H1686" s="40">
        <f t="shared" si="125"/>
        <v>-84000</v>
      </c>
      <c r="I1686" s="83">
        <f t="shared" si="124"/>
        <v>3.9215686274509802</v>
      </c>
      <c r="K1686" s="85" t="s">
        <v>832</v>
      </c>
      <c r="M1686" s="2">
        <v>510</v>
      </c>
    </row>
    <row r="1687" spans="1:13" s="110" customFormat="1" ht="12.75">
      <c r="A1687" s="36"/>
      <c r="B1687" s="223">
        <v>500</v>
      </c>
      <c r="C1687" s="80" t="s">
        <v>31</v>
      </c>
      <c r="D1687" s="80" t="s">
        <v>13</v>
      </c>
      <c r="E1687" s="80" t="s">
        <v>246</v>
      </c>
      <c r="F1687" s="105" t="s">
        <v>855</v>
      </c>
      <c r="G1687" s="105" t="s">
        <v>526</v>
      </c>
      <c r="H1687" s="40">
        <f t="shared" si="125"/>
        <v>-84500</v>
      </c>
      <c r="I1687" s="83">
        <f t="shared" si="124"/>
        <v>0.9803921568627451</v>
      </c>
      <c r="K1687" s="85" t="s">
        <v>832</v>
      </c>
      <c r="M1687" s="2">
        <v>510</v>
      </c>
    </row>
    <row r="1688" spans="1:13" s="18" customFormat="1" ht="12.75">
      <c r="A1688" s="80"/>
      <c r="B1688" s="223">
        <v>2000</v>
      </c>
      <c r="C1688" s="80" t="s">
        <v>31</v>
      </c>
      <c r="D1688" s="36" t="s">
        <v>13</v>
      </c>
      <c r="E1688" s="80" t="s">
        <v>246</v>
      </c>
      <c r="F1688" s="105" t="s">
        <v>850</v>
      </c>
      <c r="G1688" s="105" t="s">
        <v>510</v>
      </c>
      <c r="H1688" s="40">
        <f t="shared" si="125"/>
        <v>-86500</v>
      </c>
      <c r="I1688" s="83">
        <f t="shared" si="124"/>
        <v>3.9215686274509802</v>
      </c>
      <c r="J1688" s="85"/>
      <c r="K1688" s="85" t="s">
        <v>848</v>
      </c>
      <c r="L1688" s="85"/>
      <c r="M1688" s="2">
        <v>510</v>
      </c>
    </row>
    <row r="1689" spans="1:13" s="110" customFormat="1" ht="12.75">
      <c r="A1689" s="80"/>
      <c r="B1689" s="223">
        <v>500</v>
      </c>
      <c r="C1689" s="80" t="s">
        <v>31</v>
      </c>
      <c r="D1689" s="36" t="s">
        <v>13</v>
      </c>
      <c r="E1689" s="80" t="s">
        <v>246</v>
      </c>
      <c r="F1689" s="105" t="s">
        <v>850</v>
      </c>
      <c r="G1689" s="105" t="s">
        <v>510</v>
      </c>
      <c r="H1689" s="40">
        <f t="shared" si="125"/>
        <v>-87000</v>
      </c>
      <c r="I1689" s="83">
        <f t="shared" si="124"/>
        <v>0.9803921568627451</v>
      </c>
      <c r="J1689" s="85"/>
      <c r="K1689" s="85" t="s">
        <v>848</v>
      </c>
      <c r="L1689" s="85"/>
      <c r="M1689" s="2">
        <v>510</v>
      </c>
    </row>
    <row r="1690" spans="1:13" s="110" customFormat="1" ht="12.75">
      <c r="A1690" s="80"/>
      <c r="B1690" s="223">
        <v>2000</v>
      </c>
      <c r="C1690" s="80" t="s">
        <v>31</v>
      </c>
      <c r="D1690" s="80" t="s">
        <v>13</v>
      </c>
      <c r="E1690" s="80" t="s">
        <v>246</v>
      </c>
      <c r="F1690" s="105" t="s">
        <v>850</v>
      </c>
      <c r="G1690" s="105" t="s">
        <v>526</v>
      </c>
      <c r="H1690" s="40">
        <f t="shared" si="125"/>
        <v>-89000</v>
      </c>
      <c r="I1690" s="83">
        <f t="shared" si="124"/>
        <v>3.9215686274509802</v>
      </c>
      <c r="J1690" s="85"/>
      <c r="K1690" s="85" t="s">
        <v>848</v>
      </c>
      <c r="L1690" s="85"/>
      <c r="M1690" s="2">
        <v>510</v>
      </c>
    </row>
    <row r="1691" spans="1:13" s="18" customFormat="1" ht="12.75">
      <c r="A1691" s="80"/>
      <c r="B1691" s="223">
        <v>500</v>
      </c>
      <c r="C1691" s="80" t="s">
        <v>31</v>
      </c>
      <c r="D1691" s="80" t="s">
        <v>13</v>
      </c>
      <c r="E1691" s="80" t="s">
        <v>246</v>
      </c>
      <c r="F1691" s="105" t="s">
        <v>850</v>
      </c>
      <c r="G1691" s="105" t="s">
        <v>526</v>
      </c>
      <c r="H1691" s="40">
        <f t="shared" si="125"/>
        <v>-89500</v>
      </c>
      <c r="I1691" s="83">
        <f t="shared" si="124"/>
        <v>0.9803921568627451</v>
      </c>
      <c r="J1691" s="85"/>
      <c r="K1691" s="85" t="s">
        <v>848</v>
      </c>
      <c r="L1691" s="85"/>
      <c r="M1691" s="2">
        <v>510</v>
      </c>
    </row>
    <row r="1692" spans="1:13" s="18" customFormat="1" ht="12.75">
      <c r="A1692" s="80"/>
      <c r="B1692" s="223">
        <v>2000</v>
      </c>
      <c r="C1692" s="80" t="s">
        <v>31</v>
      </c>
      <c r="D1692" s="80" t="s">
        <v>13</v>
      </c>
      <c r="E1692" s="80" t="s">
        <v>246</v>
      </c>
      <c r="F1692" s="105" t="s">
        <v>850</v>
      </c>
      <c r="G1692" s="105" t="s">
        <v>369</v>
      </c>
      <c r="H1692" s="40">
        <f t="shared" si="125"/>
        <v>-91500</v>
      </c>
      <c r="I1692" s="83">
        <f t="shared" si="124"/>
        <v>3.9215686274509802</v>
      </c>
      <c r="J1692" s="85"/>
      <c r="K1692" s="85" t="s">
        <v>848</v>
      </c>
      <c r="L1692" s="85"/>
      <c r="M1692" s="2">
        <v>510</v>
      </c>
    </row>
    <row r="1693" spans="1:13" s="18" customFormat="1" ht="12.75">
      <c r="A1693" s="1"/>
      <c r="B1693" s="223">
        <v>500</v>
      </c>
      <c r="C1693" s="1" t="s">
        <v>31</v>
      </c>
      <c r="D1693" s="1" t="s">
        <v>13</v>
      </c>
      <c r="E1693" s="1" t="s">
        <v>246</v>
      </c>
      <c r="F1693" s="30" t="s">
        <v>850</v>
      </c>
      <c r="G1693" s="30" t="s">
        <v>369</v>
      </c>
      <c r="H1693" s="40">
        <f t="shared" si="125"/>
        <v>-92000</v>
      </c>
      <c r="I1693" s="83">
        <f t="shared" si="124"/>
        <v>0.9803921568627451</v>
      </c>
      <c r="J1693"/>
      <c r="K1693" s="85" t="s">
        <v>848</v>
      </c>
      <c r="L1693"/>
      <c r="M1693" s="2">
        <v>510</v>
      </c>
    </row>
    <row r="1694" spans="1:13" s="18" customFormat="1" ht="12.75">
      <c r="A1694" s="1"/>
      <c r="B1694" s="223">
        <v>500</v>
      </c>
      <c r="C1694" s="1" t="s">
        <v>31</v>
      </c>
      <c r="D1694" s="1" t="s">
        <v>13</v>
      </c>
      <c r="E1694" s="1" t="s">
        <v>246</v>
      </c>
      <c r="F1694" s="30" t="s">
        <v>850</v>
      </c>
      <c r="G1694" s="30" t="s">
        <v>352</v>
      </c>
      <c r="H1694" s="40">
        <f t="shared" si="125"/>
        <v>-92500</v>
      </c>
      <c r="I1694" s="83">
        <f t="shared" si="124"/>
        <v>0.9803921568627451</v>
      </c>
      <c r="J1694"/>
      <c r="K1694" s="85" t="s">
        <v>848</v>
      </c>
      <c r="L1694"/>
      <c r="M1694" s="2">
        <v>510</v>
      </c>
    </row>
    <row r="1695" spans="1:13" s="122" customFormat="1" ht="12.75">
      <c r="A1695" s="106"/>
      <c r="B1695" s="342">
        <f>SUM(B1636:B1694)</f>
        <v>92500</v>
      </c>
      <c r="C1695" s="106" t="s">
        <v>31</v>
      </c>
      <c r="D1695" s="106"/>
      <c r="E1695" s="106"/>
      <c r="F1695" s="118"/>
      <c r="G1695" s="118"/>
      <c r="H1695" s="101">
        <v>0</v>
      </c>
      <c r="I1695" s="141">
        <f t="shared" si="124"/>
        <v>181.37254901960785</v>
      </c>
      <c r="M1695" s="2">
        <v>510</v>
      </c>
    </row>
    <row r="1696" spans="1:13" s="110" customFormat="1" ht="12.75">
      <c r="A1696" s="36"/>
      <c r="B1696" s="229"/>
      <c r="C1696" s="132"/>
      <c r="D1696" s="132"/>
      <c r="E1696" s="132"/>
      <c r="F1696" s="34"/>
      <c r="G1696" s="34"/>
      <c r="H1696" s="40">
        <f aca="true" t="shared" si="126" ref="H1696:H1704">H1695-B1696</f>
        <v>0</v>
      </c>
      <c r="I1696" s="83">
        <f t="shared" si="124"/>
        <v>0</v>
      </c>
      <c r="M1696" s="2">
        <v>510</v>
      </c>
    </row>
    <row r="1697" spans="1:14" s="18" customFormat="1" ht="12.75">
      <c r="A1697" s="15"/>
      <c r="B1697" s="229"/>
      <c r="C1697" s="400"/>
      <c r="D1697" s="15"/>
      <c r="E1697" s="400"/>
      <c r="F1697" s="34"/>
      <c r="G1697" s="34"/>
      <c r="H1697" s="40">
        <f t="shared" si="126"/>
        <v>0</v>
      </c>
      <c r="I1697" s="83">
        <f t="shared" si="124"/>
        <v>0</v>
      </c>
      <c r="J1697" s="400"/>
      <c r="K1697" s="110"/>
      <c r="L1697" s="400"/>
      <c r="M1697" s="2">
        <v>510</v>
      </c>
      <c r="N1697" s="423"/>
    </row>
    <row r="1698" spans="1:13" s="18" customFormat="1" ht="12.75">
      <c r="A1698" s="36"/>
      <c r="B1698" s="229">
        <v>1350</v>
      </c>
      <c r="C1698" s="36" t="s">
        <v>876</v>
      </c>
      <c r="D1698" s="36" t="s">
        <v>13</v>
      </c>
      <c r="E1698" s="36" t="s">
        <v>19</v>
      </c>
      <c r="F1698" s="34" t="s">
        <v>877</v>
      </c>
      <c r="G1698" s="34" t="s">
        <v>242</v>
      </c>
      <c r="H1698" s="40">
        <f t="shared" si="126"/>
        <v>-1350</v>
      </c>
      <c r="I1698" s="83">
        <f t="shared" si="124"/>
        <v>2.6470588235294117</v>
      </c>
      <c r="J1698" s="110"/>
      <c r="K1698" s="110" t="s">
        <v>653</v>
      </c>
      <c r="L1698" s="110"/>
      <c r="M1698" s="2">
        <v>510</v>
      </c>
    </row>
    <row r="1699" spans="1:13" s="110" customFormat="1" ht="12.75">
      <c r="A1699" s="36"/>
      <c r="B1699" s="229">
        <v>3000</v>
      </c>
      <c r="C1699" s="36" t="s">
        <v>878</v>
      </c>
      <c r="D1699" s="36" t="s">
        <v>13</v>
      </c>
      <c r="E1699" s="36" t="s">
        <v>19</v>
      </c>
      <c r="F1699" s="34" t="s">
        <v>879</v>
      </c>
      <c r="G1699" s="34" t="s">
        <v>352</v>
      </c>
      <c r="H1699" s="40">
        <f t="shared" si="126"/>
        <v>-4350</v>
      </c>
      <c r="I1699" s="83">
        <f t="shared" si="124"/>
        <v>5.882352941176471</v>
      </c>
      <c r="K1699" s="110" t="s">
        <v>653</v>
      </c>
      <c r="M1699" s="2">
        <v>510</v>
      </c>
    </row>
    <row r="1700" spans="1:13" s="110" customFormat="1" ht="12.75">
      <c r="A1700" s="36"/>
      <c r="B1700" s="229">
        <v>1200</v>
      </c>
      <c r="C1700" s="36" t="s">
        <v>880</v>
      </c>
      <c r="D1700" s="36" t="s">
        <v>13</v>
      </c>
      <c r="E1700" s="36" t="s">
        <v>19</v>
      </c>
      <c r="F1700" s="34" t="s">
        <v>879</v>
      </c>
      <c r="G1700" s="34" t="s">
        <v>352</v>
      </c>
      <c r="H1700" s="40">
        <f t="shared" si="126"/>
        <v>-5550</v>
      </c>
      <c r="I1700" s="83">
        <f t="shared" si="124"/>
        <v>2.3529411764705883</v>
      </c>
      <c r="K1700" s="110" t="s">
        <v>653</v>
      </c>
      <c r="M1700" s="2">
        <v>510</v>
      </c>
    </row>
    <row r="1701" spans="1:13" s="110" customFormat="1" ht="12.75">
      <c r="A1701" s="80"/>
      <c r="B1701" s="223">
        <v>2000</v>
      </c>
      <c r="C1701" s="80" t="s">
        <v>881</v>
      </c>
      <c r="D1701" s="80" t="s">
        <v>13</v>
      </c>
      <c r="E1701" s="80" t="s">
        <v>19</v>
      </c>
      <c r="F1701" s="105" t="s">
        <v>882</v>
      </c>
      <c r="G1701" s="105" t="s">
        <v>285</v>
      </c>
      <c r="H1701" s="40">
        <f t="shared" si="126"/>
        <v>-7550</v>
      </c>
      <c r="I1701" s="83">
        <f t="shared" si="124"/>
        <v>3.9215686274509802</v>
      </c>
      <c r="J1701" s="85"/>
      <c r="K1701" s="85" t="s">
        <v>832</v>
      </c>
      <c r="L1701" s="85"/>
      <c r="M1701" s="2">
        <v>510</v>
      </c>
    </row>
    <row r="1702" spans="1:13" s="110" customFormat="1" ht="12.75">
      <c r="A1702" s="80"/>
      <c r="B1702" s="223">
        <v>40000</v>
      </c>
      <c r="C1702" s="80" t="s">
        <v>883</v>
      </c>
      <c r="D1702" s="36" t="s">
        <v>13</v>
      </c>
      <c r="E1702" s="80" t="s">
        <v>19</v>
      </c>
      <c r="F1702" s="105" t="s">
        <v>884</v>
      </c>
      <c r="G1702" s="105" t="s">
        <v>240</v>
      </c>
      <c r="H1702" s="40">
        <f t="shared" si="126"/>
        <v>-47550</v>
      </c>
      <c r="I1702" s="83">
        <f t="shared" si="124"/>
        <v>78.43137254901961</v>
      </c>
      <c r="J1702" s="85"/>
      <c r="K1702" s="85" t="s">
        <v>848</v>
      </c>
      <c r="L1702" s="85"/>
      <c r="M1702" s="2">
        <v>510</v>
      </c>
    </row>
    <row r="1703" spans="1:13" s="110" customFormat="1" ht="12.75">
      <c r="A1703" s="80"/>
      <c r="B1703" s="223">
        <v>2750</v>
      </c>
      <c r="C1703" s="80" t="s">
        <v>1333</v>
      </c>
      <c r="D1703" s="80" t="s">
        <v>13</v>
      </c>
      <c r="E1703" s="80" t="s">
        <v>19</v>
      </c>
      <c r="F1703" s="105" t="s">
        <v>885</v>
      </c>
      <c r="G1703" s="105" t="s">
        <v>526</v>
      </c>
      <c r="H1703" s="40">
        <f t="shared" si="126"/>
        <v>-50300</v>
      </c>
      <c r="I1703" s="83">
        <f t="shared" si="124"/>
        <v>5.392156862745098</v>
      </c>
      <c r="J1703" s="85"/>
      <c r="K1703" s="85" t="s">
        <v>848</v>
      </c>
      <c r="L1703" s="85"/>
      <c r="M1703" s="2">
        <v>510</v>
      </c>
    </row>
    <row r="1704" spans="1:13" s="110" customFormat="1" ht="12.75">
      <c r="A1704" s="80"/>
      <c r="B1704" s="223">
        <v>3300</v>
      </c>
      <c r="C1704" s="80" t="s">
        <v>886</v>
      </c>
      <c r="D1704" s="80" t="s">
        <v>13</v>
      </c>
      <c r="E1704" s="80" t="s">
        <v>19</v>
      </c>
      <c r="F1704" s="105" t="s">
        <v>885</v>
      </c>
      <c r="G1704" s="105" t="s">
        <v>526</v>
      </c>
      <c r="H1704" s="40">
        <f t="shared" si="126"/>
        <v>-53600</v>
      </c>
      <c r="I1704" s="83">
        <f t="shared" si="124"/>
        <v>6.470588235294118</v>
      </c>
      <c r="J1704" s="85"/>
      <c r="K1704" s="85" t="s">
        <v>848</v>
      </c>
      <c r="L1704" s="85"/>
      <c r="M1704" s="2">
        <v>510</v>
      </c>
    </row>
    <row r="1705" spans="1:13" s="122" customFormat="1" ht="12.75">
      <c r="A1705" s="106"/>
      <c r="B1705" s="342">
        <f>SUM(B1698:B1704)</f>
        <v>53600</v>
      </c>
      <c r="C1705" s="106"/>
      <c r="D1705" s="106"/>
      <c r="E1705" s="106" t="s">
        <v>19</v>
      </c>
      <c r="F1705" s="118"/>
      <c r="G1705" s="118"/>
      <c r="H1705" s="101">
        <v>0</v>
      </c>
      <c r="I1705" s="141">
        <f t="shared" si="124"/>
        <v>105.09803921568627</v>
      </c>
      <c r="M1705" s="2">
        <v>510</v>
      </c>
    </row>
    <row r="1706" spans="1:13" s="110" customFormat="1" ht="12.75">
      <c r="A1706" s="36"/>
      <c r="B1706" s="35"/>
      <c r="C1706" s="36"/>
      <c r="D1706" s="36"/>
      <c r="E1706" s="36"/>
      <c r="F1706" s="34"/>
      <c r="G1706" s="34"/>
      <c r="H1706" s="40">
        <f>H1705-B1706</f>
        <v>0</v>
      </c>
      <c r="I1706" s="83">
        <f t="shared" si="124"/>
        <v>0</v>
      </c>
      <c r="M1706" s="2">
        <v>510</v>
      </c>
    </row>
    <row r="1707" spans="1:13" s="110" customFormat="1" ht="12.75">
      <c r="A1707" s="36"/>
      <c r="B1707" s="35"/>
      <c r="C1707" s="36"/>
      <c r="D1707" s="36"/>
      <c r="E1707" s="36"/>
      <c r="F1707" s="34"/>
      <c r="G1707" s="34"/>
      <c r="H1707" s="40">
        <f>H1706-B1707</f>
        <v>0</v>
      </c>
      <c r="I1707" s="83">
        <f t="shared" si="124"/>
        <v>0</v>
      </c>
      <c r="M1707" s="2">
        <v>510</v>
      </c>
    </row>
    <row r="1708" spans="1:13" s="96" customFormat="1" ht="12.75">
      <c r="A1708" s="92"/>
      <c r="B1708" s="340">
        <f>+B1727+B1747+B1758+B1777+B1781</f>
        <v>507500</v>
      </c>
      <c r="C1708" s="93" t="s">
        <v>119</v>
      </c>
      <c r="D1708" s="92"/>
      <c r="E1708" s="92"/>
      <c r="F1708" s="94"/>
      <c r="G1708" s="94"/>
      <c r="H1708" s="93">
        <v>0</v>
      </c>
      <c r="I1708" s="95">
        <f t="shared" si="124"/>
        <v>995.0980392156863</v>
      </c>
      <c r="M1708" s="2">
        <v>510</v>
      </c>
    </row>
    <row r="1709" spans="1:13" s="18" customFormat="1" ht="12.75">
      <c r="A1709" s="36"/>
      <c r="B1709" s="206"/>
      <c r="C1709" s="36"/>
      <c r="D1709" s="36"/>
      <c r="E1709" s="36"/>
      <c r="F1709" s="34"/>
      <c r="G1709" s="34"/>
      <c r="H1709" s="40">
        <f aca="true" t="shared" si="127" ref="H1709:H1726">H1708-B1709</f>
        <v>0</v>
      </c>
      <c r="I1709" s="83">
        <f t="shared" si="124"/>
        <v>0</v>
      </c>
      <c r="J1709" s="110"/>
      <c r="K1709" s="110"/>
      <c r="L1709" s="110"/>
      <c r="M1709" s="2">
        <v>510</v>
      </c>
    </row>
    <row r="1710" spans="1:13" s="110" customFormat="1" ht="12.75">
      <c r="A1710" s="36"/>
      <c r="B1710" s="206"/>
      <c r="C1710" s="36"/>
      <c r="D1710" s="36"/>
      <c r="E1710" s="36"/>
      <c r="F1710" s="34"/>
      <c r="G1710" s="34"/>
      <c r="H1710" s="40">
        <f t="shared" si="127"/>
        <v>0</v>
      </c>
      <c r="I1710" s="83">
        <f t="shared" si="124"/>
        <v>0</v>
      </c>
      <c r="M1710" s="2">
        <v>510</v>
      </c>
    </row>
    <row r="1711" spans="1:13" s="110" customFormat="1" ht="12.75">
      <c r="A1711" s="36"/>
      <c r="B1711" s="206">
        <v>1500</v>
      </c>
      <c r="C1711" s="36" t="s">
        <v>788</v>
      </c>
      <c r="D1711" s="36" t="s">
        <v>13</v>
      </c>
      <c r="E1711" s="36" t="s">
        <v>246</v>
      </c>
      <c r="F1711" s="34" t="s">
        <v>887</v>
      </c>
      <c r="G1711" s="34" t="s">
        <v>285</v>
      </c>
      <c r="H1711" s="40">
        <f t="shared" si="127"/>
        <v>-1500</v>
      </c>
      <c r="I1711" s="83">
        <f t="shared" si="124"/>
        <v>2.9411764705882355</v>
      </c>
      <c r="K1711" s="110" t="s">
        <v>653</v>
      </c>
      <c r="M1711" s="2">
        <v>510</v>
      </c>
    </row>
    <row r="1712" spans="1:13" s="110" customFormat="1" ht="12.75">
      <c r="A1712" s="36"/>
      <c r="B1712" s="206">
        <v>1500</v>
      </c>
      <c r="C1712" s="36" t="s">
        <v>792</v>
      </c>
      <c r="D1712" s="36" t="s">
        <v>13</v>
      </c>
      <c r="E1712" s="36" t="s">
        <v>246</v>
      </c>
      <c r="F1712" s="34" t="s">
        <v>887</v>
      </c>
      <c r="G1712" s="34" t="s">
        <v>285</v>
      </c>
      <c r="H1712" s="40">
        <f t="shared" si="127"/>
        <v>-3000</v>
      </c>
      <c r="I1712" s="83">
        <f t="shared" si="124"/>
        <v>2.9411764705882355</v>
      </c>
      <c r="K1712" s="110" t="s">
        <v>653</v>
      </c>
      <c r="M1712" s="2">
        <v>510</v>
      </c>
    </row>
    <row r="1713" spans="2:13" ht="12.75">
      <c r="B1713" s="206">
        <v>10000</v>
      </c>
      <c r="C1713" s="15" t="s">
        <v>797</v>
      </c>
      <c r="D1713" s="15" t="s">
        <v>13</v>
      </c>
      <c r="E1713" s="1" t="s">
        <v>246</v>
      </c>
      <c r="F1713" s="105" t="s">
        <v>888</v>
      </c>
      <c r="G1713" s="105" t="s">
        <v>372</v>
      </c>
      <c r="H1713" s="40">
        <f t="shared" si="127"/>
        <v>-13000</v>
      </c>
      <c r="I1713" s="83">
        <f aca="true" t="shared" si="128" ref="I1713:I1776">+B1713/M1713</f>
        <v>19.607843137254903</v>
      </c>
      <c r="K1713" s="85" t="s">
        <v>653</v>
      </c>
      <c r="M1713" s="2">
        <v>510</v>
      </c>
    </row>
    <row r="1714" spans="2:13" ht="12.75">
      <c r="B1714" s="206">
        <v>10000</v>
      </c>
      <c r="C1714" s="80" t="s">
        <v>799</v>
      </c>
      <c r="D1714" s="15" t="s">
        <v>13</v>
      </c>
      <c r="E1714" s="1" t="s">
        <v>246</v>
      </c>
      <c r="F1714" s="105" t="s">
        <v>888</v>
      </c>
      <c r="G1714" s="105" t="s">
        <v>376</v>
      </c>
      <c r="H1714" s="40">
        <f t="shared" si="127"/>
        <v>-23000</v>
      </c>
      <c r="I1714" s="83">
        <f t="shared" si="128"/>
        <v>19.607843137254903</v>
      </c>
      <c r="K1714" s="85" t="s">
        <v>653</v>
      </c>
      <c r="M1714" s="2">
        <v>510</v>
      </c>
    </row>
    <row r="1715" spans="1:13" s="110" customFormat="1" ht="12.75">
      <c r="A1715" s="36"/>
      <c r="B1715" s="206">
        <v>4000</v>
      </c>
      <c r="C1715" s="36" t="s">
        <v>889</v>
      </c>
      <c r="D1715" s="36" t="s">
        <v>13</v>
      </c>
      <c r="E1715" s="36" t="s">
        <v>246</v>
      </c>
      <c r="F1715" s="34" t="s">
        <v>890</v>
      </c>
      <c r="G1715" s="34" t="s">
        <v>279</v>
      </c>
      <c r="H1715" s="40">
        <f t="shared" si="127"/>
        <v>-27000</v>
      </c>
      <c r="I1715" s="83">
        <f t="shared" si="128"/>
        <v>7.8431372549019605</v>
      </c>
      <c r="K1715" s="110" t="s">
        <v>828</v>
      </c>
      <c r="M1715" s="2">
        <v>510</v>
      </c>
    </row>
    <row r="1716" spans="1:13" s="110" customFormat="1" ht="12.75">
      <c r="A1716" s="36"/>
      <c r="B1716" s="206">
        <v>4000</v>
      </c>
      <c r="C1716" s="36" t="s">
        <v>829</v>
      </c>
      <c r="D1716" s="36" t="s">
        <v>13</v>
      </c>
      <c r="E1716" s="36" t="s">
        <v>246</v>
      </c>
      <c r="F1716" s="34" t="s">
        <v>890</v>
      </c>
      <c r="G1716" s="34" t="s">
        <v>281</v>
      </c>
      <c r="H1716" s="40">
        <f t="shared" si="127"/>
        <v>-31000</v>
      </c>
      <c r="I1716" s="83">
        <f t="shared" si="128"/>
        <v>7.8431372549019605</v>
      </c>
      <c r="K1716" s="110" t="s">
        <v>828</v>
      </c>
      <c r="M1716" s="2">
        <v>510</v>
      </c>
    </row>
    <row r="1717" spans="1:13" s="110" customFormat="1" ht="12.75">
      <c r="A1717" s="36"/>
      <c r="B1717" s="206">
        <v>4000</v>
      </c>
      <c r="C1717" s="36" t="s">
        <v>813</v>
      </c>
      <c r="D1717" s="36" t="s">
        <v>13</v>
      </c>
      <c r="E1717" s="36" t="s">
        <v>246</v>
      </c>
      <c r="F1717" s="34" t="s">
        <v>891</v>
      </c>
      <c r="G1717" s="34" t="s">
        <v>306</v>
      </c>
      <c r="H1717" s="40">
        <f t="shared" si="127"/>
        <v>-35000</v>
      </c>
      <c r="I1717" s="83">
        <f t="shared" si="128"/>
        <v>7.8431372549019605</v>
      </c>
      <c r="K1717" s="110" t="s">
        <v>892</v>
      </c>
      <c r="M1717" s="2">
        <v>510</v>
      </c>
    </row>
    <row r="1718" spans="1:13" s="110" customFormat="1" ht="12.75">
      <c r="A1718" s="36"/>
      <c r="B1718" s="206">
        <v>4000</v>
      </c>
      <c r="C1718" s="36" t="s">
        <v>815</v>
      </c>
      <c r="D1718" s="36" t="s">
        <v>13</v>
      </c>
      <c r="E1718" s="36" t="s">
        <v>246</v>
      </c>
      <c r="F1718" s="34" t="s">
        <v>891</v>
      </c>
      <c r="G1718" s="34" t="s">
        <v>372</v>
      </c>
      <c r="H1718" s="40">
        <f t="shared" si="127"/>
        <v>-39000</v>
      </c>
      <c r="I1718" s="83">
        <f t="shared" si="128"/>
        <v>7.8431372549019605</v>
      </c>
      <c r="K1718" s="110" t="s">
        <v>892</v>
      </c>
      <c r="M1718" s="2">
        <v>510</v>
      </c>
    </row>
    <row r="1719" spans="1:13" s="110" customFormat="1" ht="12.75">
      <c r="A1719" s="36"/>
      <c r="B1719" s="426">
        <v>2500</v>
      </c>
      <c r="C1719" s="132" t="s">
        <v>893</v>
      </c>
      <c r="D1719" s="132" t="s">
        <v>13</v>
      </c>
      <c r="E1719" s="132" t="s">
        <v>246</v>
      </c>
      <c r="F1719" s="34" t="s">
        <v>894</v>
      </c>
      <c r="G1719" s="34" t="s">
        <v>416</v>
      </c>
      <c r="H1719" s="40">
        <f t="shared" si="127"/>
        <v>-41500</v>
      </c>
      <c r="I1719" s="83">
        <f t="shared" si="128"/>
        <v>4.901960784313726</v>
      </c>
      <c r="K1719" s="110" t="s">
        <v>892</v>
      </c>
      <c r="M1719" s="2">
        <v>510</v>
      </c>
    </row>
    <row r="1720" spans="1:13" s="110" customFormat="1" ht="12.75">
      <c r="A1720" s="36"/>
      <c r="B1720" s="426">
        <v>2500</v>
      </c>
      <c r="C1720" s="132" t="s">
        <v>895</v>
      </c>
      <c r="D1720" s="132" t="s">
        <v>13</v>
      </c>
      <c r="E1720" s="132" t="s">
        <v>246</v>
      </c>
      <c r="F1720" s="34" t="s">
        <v>894</v>
      </c>
      <c r="G1720" s="34" t="s">
        <v>418</v>
      </c>
      <c r="H1720" s="40">
        <f t="shared" si="127"/>
        <v>-44000</v>
      </c>
      <c r="I1720" s="83">
        <f t="shared" si="128"/>
        <v>4.901960784313726</v>
      </c>
      <c r="K1720" s="110" t="s">
        <v>892</v>
      </c>
      <c r="M1720" s="2">
        <v>510</v>
      </c>
    </row>
    <row r="1721" spans="1:13" s="110" customFormat="1" ht="12.75">
      <c r="A1721" s="36"/>
      <c r="B1721" s="206">
        <v>4000</v>
      </c>
      <c r="C1721" s="36" t="s">
        <v>813</v>
      </c>
      <c r="D1721" s="36" t="s">
        <v>13</v>
      </c>
      <c r="E1721" s="36" t="s">
        <v>246</v>
      </c>
      <c r="F1721" s="34" t="s">
        <v>896</v>
      </c>
      <c r="G1721" s="34" t="s">
        <v>418</v>
      </c>
      <c r="H1721" s="40">
        <f t="shared" si="127"/>
        <v>-48000</v>
      </c>
      <c r="I1721" s="83">
        <f t="shared" si="128"/>
        <v>7.8431372549019605</v>
      </c>
      <c r="K1721" s="110" t="s">
        <v>892</v>
      </c>
      <c r="M1721" s="2">
        <v>510</v>
      </c>
    </row>
    <row r="1722" spans="1:13" s="110" customFormat="1" ht="12.75">
      <c r="A1722" s="36"/>
      <c r="B1722" s="206">
        <v>4000</v>
      </c>
      <c r="C1722" s="36" t="s">
        <v>815</v>
      </c>
      <c r="D1722" s="36" t="s">
        <v>13</v>
      </c>
      <c r="E1722" s="36" t="s">
        <v>246</v>
      </c>
      <c r="F1722" s="34" t="s">
        <v>896</v>
      </c>
      <c r="G1722" s="34" t="s">
        <v>420</v>
      </c>
      <c r="H1722" s="40">
        <f t="shared" si="127"/>
        <v>-52000</v>
      </c>
      <c r="I1722" s="83">
        <f t="shared" si="128"/>
        <v>7.8431372549019605</v>
      </c>
      <c r="K1722" s="110" t="s">
        <v>892</v>
      </c>
      <c r="M1722" s="2">
        <v>510</v>
      </c>
    </row>
    <row r="1723" spans="2:13" ht="12.75">
      <c r="B1723" s="10">
        <v>4000</v>
      </c>
      <c r="C1723" s="1" t="s">
        <v>897</v>
      </c>
      <c r="D1723" s="15" t="s">
        <v>13</v>
      </c>
      <c r="E1723" s="1" t="s">
        <v>246</v>
      </c>
      <c r="F1723" s="34" t="s">
        <v>898</v>
      </c>
      <c r="G1723" s="34" t="s">
        <v>510</v>
      </c>
      <c r="H1723" s="40">
        <f t="shared" si="127"/>
        <v>-56000</v>
      </c>
      <c r="I1723" s="83">
        <f t="shared" si="128"/>
        <v>7.8431372549019605</v>
      </c>
      <c r="K1723" s="85" t="s">
        <v>892</v>
      </c>
      <c r="M1723" s="2">
        <v>510</v>
      </c>
    </row>
    <row r="1724" spans="2:13" ht="12.75">
      <c r="B1724" s="338">
        <v>4000</v>
      </c>
      <c r="C1724" s="1" t="s">
        <v>899</v>
      </c>
      <c r="D1724" s="15" t="s">
        <v>13</v>
      </c>
      <c r="E1724" s="1" t="s">
        <v>246</v>
      </c>
      <c r="F1724" s="34" t="s">
        <v>898</v>
      </c>
      <c r="G1724" s="105" t="s">
        <v>526</v>
      </c>
      <c r="H1724" s="40">
        <f t="shared" si="127"/>
        <v>-60000</v>
      </c>
      <c r="I1724" s="83">
        <f t="shared" si="128"/>
        <v>7.8431372549019605</v>
      </c>
      <c r="K1724" s="85" t="s">
        <v>892</v>
      </c>
      <c r="M1724" s="2">
        <v>510</v>
      </c>
    </row>
    <row r="1725" spans="1:13" s="110" customFormat="1" ht="12.75">
      <c r="A1725" s="36"/>
      <c r="B1725" s="206">
        <v>4000</v>
      </c>
      <c r="C1725" s="36" t="s">
        <v>245</v>
      </c>
      <c r="D1725" s="36" t="s">
        <v>13</v>
      </c>
      <c r="E1725" s="36" t="s">
        <v>246</v>
      </c>
      <c r="F1725" s="34" t="s">
        <v>900</v>
      </c>
      <c r="G1725" s="105" t="s">
        <v>526</v>
      </c>
      <c r="H1725" s="40">
        <f t="shared" si="127"/>
        <v>-64000</v>
      </c>
      <c r="I1725" s="83">
        <f t="shared" si="128"/>
        <v>7.8431372549019605</v>
      </c>
      <c r="K1725" s="110" t="s">
        <v>626</v>
      </c>
      <c r="M1725" s="2">
        <v>510</v>
      </c>
    </row>
    <row r="1726" spans="1:13" s="110" customFormat="1" ht="12.75">
      <c r="A1726" s="36"/>
      <c r="B1726" s="206">
        <v>4000</v>
      </c>
      <c r="C1726" s="36" t="s">
        <v>248</v>
      </c>
      <c r="D1726" s="36" t="s">
        <v>13</v>
      </c>
      <c r="E1726" s="36" t="s">
        <v>246</v>
      </c>
      <c r="F1726" s="34" t="s">
        <v>900</v>
      </c>
      <c r="G1726" s="34" t="s">
        <v>369</v>
      </c>
      <c r="H1726" s="40">
        <f t="shared" si="127"/>
        <v>-68000</v>
      </c>
      <c r="I1726" s="83">
        <f t="shared" si="128"/>
        <v>7.8431372549019605</v>
      </c>
      <c r="K1726" s="110" t="s">
        <v>626</v>
      </c>
      <c r="M1726" s="2">
        <v>510</v>
      </c>
    </row>
    <row r="1727" spans="1:13" s="122" customFormat="1" ht="12.75">
      <c r="A1727" s="106"/>
      <c r="B1727" s="341">
        <f>SUM(B1711:B1726)</f>
        <v>68000</v>
      </c>
      <c r="C1727" s="106" t="s">
        <v>131</v>
      </c>
      <c r="D1727" s="106"/>
      <c r="E1727" s="106"/>
      <c r="F1727" s="118"/>
      <c r="G1727" s="118"/>
      <c r="H1727" s="101">
        <v>0</v>
      </c>
      <c r="I1727" s="141">
        <f t="shared" si="128"/>
        <v>133.33333333333334</v>
      </c>
      <c r="M1727" s="2">
        <v>510</v>
      </c>
    </row>
    <row r="1728" spans="1:13" s="110" customFormat="1" ht="12.75">
      <c r="A1728" s="36"/>
      <c r="B1728" s="206"/>
      <c r="C1728" s="36"/>
      <c r="D1728" s="36"/>
      <c r="E1728" s="36"/>
      <c r="F1728" s="34"/>
      <c r="G1728" s="34"/>
      <c r="H1728" s="40">
        <f aca="true" t="shared" si="129" ref="H1728:H1746">H1727-B1728</f>
        <v>0</v>
      </c>
      <c r="I1728" s="83">
        <f t="shared" si="128"/>
        <v>0</v>
      </c>
      <c r="M1728" s="2">
        <v>510</v>
      </c>
    </row>
    <row r="1729" spans="1:13" s="110" customFormat="1" ht="12.75">
      <c r="A1729" s="36"/>
      <c r="B1729" s="206"/>
      <c r="C1729" s="36"/>
      <c r="D1729" s="36"/>
      <c r="E1729" s="36"/>
      <c r="F1729" s="34"/>
      <c r="G1729" s="34"/>
      <c r="H1729" s="40">
        <f t="shared" si="129"/>
        <v>0</v>
      </c>
      <c r="I1729" s="83">
        <f t="shared" si="128"/>
        <v>0</v>
      </c>
      <c r="M1729" s="2">
        <v>510</v>
      </c>
    </row>
    <row r="1730" spans="1:13" s="110" customFormat="1" ht="12.75">
      <c r="A1730" s="36"/>
      <c r="B1730" s="206">
        <v>1500</v>
      </c>
      <c r="C1730" s="36" t="s">
        <v>28</v>
      </c>
      <c r="D1730" s="36" t="s">
        <v>13</v>
      </c>
      <c r="E1730" s="36" t="s">
        <v>29</v>
      </c>
      <c r="F1730" s="34" t="s">
        <v>887</v>
      </c>
      <c r="G1730" s="34" t="s">
        <v>285</v>
      </c>
      <c r="H1730" s="40">
        <f t="shared" si="129"/>
        <v>-1500</v>
      </c>
      <c r="I1730" s="83">
        <f t="shared" si="128"/>
        <v>2.9411764705882355</v>
      </c>
      <c r="K1730" s="110" t="s">
        <v>653</v>
      </c>
      <c r="M1730" s="2">
        <v>510</v>
      </c>
    </row>
    <row r="1731" spans="1:13" s="110" customFormat="1" ht="12.75">
      <c r="A1731" s="36"/>
      <c r="B1731" s="206">
        <v>1500</v>
      </c>
      <c r="C1731" s="36" t="s">
        <v>28</v>
      </c>
      <c r="D1731" s="36" t="s">
        <v>13</v>
      </c>
      <c r="E1731" s="36" t="s">
        <v>29</v>
      </c>
      <c r="F1731" s="34" t="s">
        <v>887</v>
      </c>
      <c r="G1731" s="34" t="s">
        <v>287</v>
      </c>
      <c r="H1731" s="40">
        <f t="shared" si="129"/>
        <v>-3000</v>
      </c>
      <c r="I1731" s="83">
        <f t="shared" si="128"/>
        <v>2.9411764705882355</v>
      </c>
      <c r="K1731" s="110" t="s">
        <v>653</v>
      </c>
      <c r="M1731" s="2">
        <v>510</v>
      </c>
    </row>
    <row r="1732" spans="2:14" ht="12.75">
      <c r="B1732" s="206">
        <v>1500</v>
      </c>
      <c r="C1732" s="400" t="s">
        <v>28</v>
      </c>
      <c r="D1732" s="15" t="s">
        <v>13</v>
      </c>
      <c r="E1732" s="400" t="s">
        <v>29</v>
      </c>
      <c r="F1732" s="105" t="s">
        <v>888</v>
      </c>
      <c r="G1732" s="105" t="s">
        <v>372</v>
      </c>
      <c r="H1732" s="40">
        <f t="shared" si="129"/>
        <v>-4500</v>
      </c>
      <c r="I1732" s="83">
        <f t="shared" si="128"/>
        <v>2.9411764705882355</v>
      </c>
      <c r="J1732" s="401"/>
      <c r="K1732" s="85" t="s">
        <v>653</v>
      </c>
      <c r="L1732" s="401"/>
      <c r="M1732" s="2">
        <v>510</v>
      </c>
      <c r="N1732" s="402"/>
    </row>
    <row r="1733" spans="2:13" ht="12.75">
      <c r="B1733" s="206">
        <v>1500</v>
      </c>
      <c r="C1733" s="1" t="s">
        <v>28</v>
      </c>
      <c r="D1733" s="15" t="s">
        <v>13</v>
      </c>
      <c r="E1733" s="80" t="s">
        <v>29</v>
      </c>
      <c r="F1733" s="105" t="s">
        <v>888</v>
      </c>
      <c r="G1733" s="105" t="s">
        <v>374</v>
      </c>
      <c r="H1733" s="40">
        <f t="shared" si="129"/>
        <v>-6000</v>
      </c>
      <c r="I1733" s="83">
        <f t="shared" si="128"/>
        <v>2.9411764705882355</v>
      </c>
      <c r="K1733" s="85" t="s">
        <v>653</v>
      </c>
      <c r="M1733" s="2">
        <v>510</v>
      </c>
    </row>
    <row r="1734" spans="2:13" ht="12.75">
      <c r="B1734" s="206">
        <v>1500</v>
      </c>
      <c r="C1734" s="1" t="s">
        <v>28</v>
      </c>
      <c r="D1734" s="15" t="s">
        <v>13</v>
      </c>
      <c r="E1734" s="80" t="s">
        <v>29</v>
      </c>
      <c r="F1734" s="105" t="s">
        <v>888</v>
      </c>
      <c r="G1734" s="105" t="s">
        <v>376</v>
      </c>
      <c r="H1734" s="40">
        <f t="shared" si="129"/>
        <v>-7500</v>
      </c>
      <c r="I1734" s="83">
        <f t="shared" si="128"/>
        <v>2.9411764705882355</v>
      </c>
      <c r="K1734" s="85" t="s">
        <v>653</v>
      </c>
      <c r="M1734" s="2">
        <v>510</v>
      </c>
    </row>
    <row r="1735" spans="1:13" s="110" customFormat="1" ht="12.75">
      <c r="A1735" s="36"/>
      <c r="B1735" s="206">
        <v>1500</v>
      </c>
      <c r="C1735" s="36" t="s">
        <v>28</v>
      </c>
      <c r="D1735" s="36" t="s">
        <v>13</v>
      </c>
      <c r="E1735" s="36" t="s">
        <v>29</v>
      </c>
      <c r="F1735" s="34" t="s">
        <v>890</v>
      </c>
      <c r="G1735" s="34" t="s">
        <v>279</v>
      </c>
      <c r="H1735" s="40">
        <f t="shared" si="129"/>
        <v>-9000</v>
      </c>
      <c r="I1735" s="83">
        <f t="shared" si="128"/>
        <v>2.9411764705882355</v>
      </c>
      <c r="K1735" s="110" t="s">
        <v>828</v>
      </c>
      <c r="M1735" s="2">
        <v>510</v>
      </c>
    </row>
    <row r="1736" spans="1:13" s="110" customFormat="1" ht="12.75">
      <c r="A1736" s="36"/>
      <c r="B1736" s="206">
        <v>1500</v>
      </c>
      <c r="C1736" s="132" t="s">
        <v>28</v>
      </c>
      <c r="D1736" s="132" t="s">
        <v>13</v>
      </c>
      <c r="E1736" s="132" t="s">
        <v>29</v>
      </c>
      <c r="F1736" s="34" t="s">
        <v>890</v>
      </c>
      <c r="G1736" s="34" t="s">
        <v>281</v>
      </c>
      <c r="H1736" s="40">
        <f t="shared" si="129"/>
        <v>-10500</v>
      </c>
      <c r="I1736" s="83">
        <f t="shared" si="128"/>
        <v>2.9411764705882355</v>
      </c>
      <c r="K1736" s="110" t="s">
        <v>828</v>
      </c>
      <c r="M1736" s="2">
        <v>510</v>
      </c>
    </row>
    <row r="1737" spans="1:13" s="110" customFormat="1" ht="12.75">
      <c r="A1737" s="36"/>
      <c r="B1737" s="206">
        <v>1500</v>
      </c>
      <c r="C1737" s="36" t="s">
        <v>28</v>
      </c>
      <c r="D1737" s="36" t="s">
        <v>13</v>
      </c>
      <c r="E1737" s="36" t="s">
        <v>29</v>
      </c>
      <c r="F1737" s="34" t="s">
        <v>891</v>
      </c>
      <c r="G1737" s="34" t="s">
        <v>306</v>
      </c>
      <c r="H1737" s="40">
        <f t="shared" si="129"/>
        <v>-12000</v>
      </c>
      <c r="I1737" s="83">
        <f t="shared" si="128"/>
        <v>2.9411764705882355</v>
      </c>
      <c r="K1737" s="110" t="s">
        <v>892</v>
      </c>
      <c r="M1737" s="2">
        <v>510</v>
      </c>
    </row>
    <row r="1738" spans="1:13" s="110" customFormat="1" ht="12.75">
      <c r="A1738" s="36"/>
      <c r="B1738" s="206">
        <v>1500</v>
      </c>
      <c r="C1738" s="132" t="s">
        <v>28</v>
      </c>
      <c r="D1738" s="132" t="s">
        <v>13</v>
      </c>
      <c r="E1738" s="132" t="s">
        <v>29</v>
      </c>
      <c r="F1738" s="34" t="s">
        <v>891</v>
      </c>
      <c r="G1738" s="34" t="s">
        <v>372</v>
      </c>
      <c r="H1738" s="40">
        <f t="shared" si="129"/>
        <v>-13500</v>
      </c>
      <c r="I1738" s="83">
        <f t="shared" si="128"/>
        <v>2.9411764705882355</v>
      </c>
      <c r="K1738" s="110" t="s">
        <v>892</v>
      </c>
      <c r="M1738" s="2">
        <v>510</v>
      </c>
    </row>
    <row r="1739" spans="1:13" s="110" customFormat="1" ht="12.75">
      <c r="A1739" s="36"/>
      <c r="B1739" s="426">
        <v>1500</v>
      </c>
      <c r="C1739" s="132" t="s">
        <v>28</v>
      </c>
      <c r="D1739" s="132" t="s">
        <v>13</v>
      </c>
      <c r="E1739" s="132" t="s">
        <v>29</v>
      </c>
      <c r="F1739" s="34" t="s">
        <v>894</v>
      </c>
      <c r="G1739" s="34" t="s">
        <v>416</v>
      </c>
      <c r="H1739" s="40">
        <f t="shared" si="129"/>
        <v>-15000</v>
      </c>
      <c r="I1739" s="83">
        <f t="shared" si="128"/>
        <v>2.9411764705882355</v>
      </c>
      <c r="K1739" s="110" t="s">
        <v>892</v>
      </c>
      <c r="M1739" s="2">
        <v>510</v>
      </c>
    </row>
    <row r="1740" spans="1:13" s="110" customFormat="1" ht="12.75">
      <c r="A1740" s="36"/>
      <c r="B1740" s="426">
        <v>1500</v>
      </c>
      <c r="C1740" s="132" t="s">
        <v>28</v>
      </c>
      <c r="D1740" s="132" t="s">
        <v>13</v>
      </c>
      <c r="E1740" s="132" t="s">
        <v>29</v>
      </c>
      <c r="F1740" s="34" t="s">
        <v>894</v>
      </c>
      <c r="G1740" s="34" t="s">
        <v>418</v>
      </c>
      <c r="H1740" s="40">
        <f t="shared" si="129"/>
        <v>-16500</v>
      </c>
      <c r="I1740" s="83">
        <f t="shared" si="128"/>
        <v>2.9411764705882355</v>
      </c>
      <c r="K1740" s="110" t="s">
        <v>892</v>
      </c>
      <c r="M1740" s="2">
        <v>510</v>
      </c>
    </row>
    <row r="1741" spans="1:13" s="110" customFormat="1" ht="12.75">
      <c r="A1741" s="36"/>
      <c r="B1741" s="206">
        <v>1500</v>
      </c>
      <c r="C1741" s="36" t="s">
        <v>28</v>
      </c>
      <c r="D1741" s="36" t="s">
        <v>13</v>
      </c>
      <c r="E1741" s="36" t="s">
        <v>29</v>
      </c>
      <c r="F1741" s="34" t="s">
        <v>896</v>
      </c>
      <c r="G1741" s="34" t="s">
        <v>418</v>
      </c>
      <c r="H1741" s="40">
        <f t="shared" si="129"/>
        <v>-18000</v>
      </c>
      <c r="I1741" s="83">
        <f t="shared" si="128"/>
        <v>2.9411764705882355</v>
      </c>
      <c r="K1741" s="110" t="s">
        <v>892</v>
      </c>
      <c r="M1741" s="2">
        <v>510</v>
      </c>
    </row>
    <row r="1742" spans="1:13" s="110" customFormat="1" ht="12.75">
      <c r="A1742" s="36"/>
      <c r="B1742" s="206">
        <v>1500</v>
      </c>
      <c r="C1742" s="132" t="s">
        <v>28</v>
      </c>
      <c r="D1742" s="132" t="s">
        <v>13</v>
      </c>
      <c r="E1742" s="132" t="s">
        <v>29</v>
      </c>
      <c r="F1742" s="34" t="s">
        <v>896</v>
      </c>
      <c r="G1742" s="34" t="s">
        <v>420</v>
      </c>
      <c r="H1742" s="40">
        <f t="shared" si="129"/>
        <v>-19500</v>
      </c>
      <c r="I1742" s="83">
        <f t="shared" si="128"/>
        <v>2.9411764705882355</v>
      </c>
      <c r="K1742" s="110" t="s">
        <v>892</v>
      </c>
      <c r="M1742" s="2">
        <v>510</v>
      </c>
    </row>
    <row r="1743" spans="1:13" s="18" customFormat="1" ht="12.75">
      <c r="A1743" s="1"/>
      <c r="B1743" s="10">
        <v>1500</v>
      </c>
      <c r="C1743" s="80" t="s">
        <v>28</v>
      </c>
      <c r="D1743" s="15" t="s">
        <v>13</v>
      </c>
      <c r="E1743" s="1" t="s">
        <v>29</v>
      </c>
      <c r="F1743" s="105" t="s">
        <v>898</v>
      </c>
      <c r="G1743" s="34" t="s">
        <v>510</v>
      </c>
      <c r="H1743" s="40">
        <f t="shared" si="129"/>
        <v>-21000</v>
      </c>
      <c r="I1743" s="83">
        <f t="shared" si="128"/>
        <v>2.9411764705882355</v>
      </c>
      <c r="J1743"/>
      <c r="K1743" s="85" t="s">
        <v>892</v>
      </c>
      <c r="L1743"/>
      <c r="M1743" s="2">
        <v>510</v>
      </c>
    </row>
    <row r="1744" spans="1:13" s="110" customFormat="1" ht="12.75">
      <c r="A1744" s="1"/>
      <c r="B1744" s="10">
        <v>1500</v>
      </c>
      <c r="C1744" s="80" t="s">
        <v>28</v>
      </c>
      <c r="D1744" s="15" t="s">
        <v>13</v>
      </c>
      <c r="E1744" s="1" t="s">
        <v>29</v>
      </c>
      <c r="F1744" s="105" t="s">
        <v>898</v>
      </c>
      <c r="G1744" s="105" t="s">
        <v>526</v>
      </c>
      <c r="H1744" s="40">
        <f t="shared" si="129"/>
        <v>-22500</v>
      </c>
      <c r="I1744" s="83">
        <f t="shared" si="128"/>
        <v>2.9411764705882355</v>
      </c>
      <c r="J1744"/>
      <c r="K1744" s="85" t="s">
        <v>892</v>
      </c>
      <c r="L1744"/>
      <c r="M1744" s="2">
        <v>510</v>
      </c>
    </row>
    <row r="1745" spans="1:13" s="110" customFormat="1" ht="12.75">
      <c r="A1745" s="36"/>
      <c r="B1745" s="206">
        <v>1500</v>
      </c>
      <c r="C1745" s="36" t="s">
        <v>28</v>
      </c>
      <c r="D1745" s="36" t="s">
        <v>13</v>
      </c>
      <c r="E1745" s="36" t="s">
        <v>29</v>
      </c>
      <c r="F1745" s="34" t="s">
        <v>900</v>
      </c>
      <c r="G1745" s="105" t="s">
        <v>526</v>
      </c>
      <c r="H1745" s="40">
        <f t="shared" si="129"/>
        <v>-24000</v>
      </c>
      <c r="I1745" s="83">
        <f t="shared" si="128"/>
        <v>2.9411764705882355</v>
      </c>
      <c r="K1745" s="110" t="s">
        <v>626</v>
      </c>
      <c r="M1745" s="2">
        <v>510</v>
      </c>
    </row>
    <row r="1746" spans="1:13" s="110" customFormat="1" ht="12.75">
      <c r="A1746" s="36"/>
      <c r="B1746" s="206">
        <v>1500</v>
      </c>
      <c r="C1746" s="132" t="s">
        <v>28</v>
      </c>
      <c r="D1746" s="132" t="s">
        <v>13</v>
      </c>
      <c r="E1746" s="132" t="s">
        <v>29</v>
      </c>
      <c r="F1746" s="34" t="s">
        <v>900</v>
      </c>
      <c r="G1746" s="34" t="s">
        <v>369</v>
      </c>
      <c r="H1746" s="40">
        <f t="shared" si="129"/>
        <v>-25500</v>
      </c>
      <c r="I1746" s="83">
        <f t="shared" si="128"/>
        <v>2.9411764705882355</v>
      </c>
      <c r="K1746" s="110" t="s">
        <v>626</v>
      </c>
      <c r="M1746" s="2">
        <v>510</v>
      </c>
    </row>
    <row r="1747" spans="1:13" s="122" customFormat="1" ht="12.75">
      <c r="A1747" s="100"/>
      <c r="B1747" s="341">
        <f>SUM(B1730:B1746)</f>
        <v>25500</v>
      </c>
      <c r="C1747" s="106"/>
      <c r="D1747" s="100"/>
      <c r="E1747" s="100" t="s">
        <v>29</v>
      </c>
      <c r="F1747" s="118"/>
      <c r="G1747" s="118"/>
      <c r="H1747" s="101">
        <v>0</v>
      </c>
      <c r="I1747" s="141">
        <f t="shared" si="128"/>
        <v>50</v>
      </c>
      <c r="J1747" s="104"/>
      <c r="L1747" s="104"/>
      <c r="M1747" s="2">
        <v>510</v>
      </c>
    </row>
    <row r="1748" spans="1:13" s="110" customFormat="1" ht="12.75">
      <c r="A1748" s="36"/>
      <c r="B1748" s="206"/>
      <c r="C1748" s="36"/>
      <c r="D1748" s="36"/>
      <c r="E1748" s="36"/>
      <c r="F1748" s="34"/>
      <c r="G1748" s="34"/>
      <c r="H1748" s="40">
        <f aca="true" t="shared" si="130" ref="H1748:H1757">H1747-B1748</f>
        <v>0</v>
      </c>
      <c r="I1748" s="83">
        <f t="shared" si="128"/>
        <v>0</v>
      </c>
      <c r="M1748" s="2">
        <v>510</v>
      </c>
    </row>
    <row r="1749" spans="1:13" s="110" customFormat="1" ht="12.75">
      <c r="A1749" s="36"/>
      <c r="B1749" s="206"/>
      <c r="C1749" s="36"/>
      <c r="D1749" s="36"/>
      <c r="E1749" s="36"/>
      <c r="F1749" s="34"/>
      <c r="G1749" s="34"/>
      <c r="H1749" s="40">
        <f t="shared" si="130"/>
        <v>0</v>
      </c>
      <c r="I1749" s="83">
        <f t="shared" si="128"/>
        <v>0</v>
      </c>
      <c r="M1749" s="2">
        <v>510</v>
      </c>
    </row>
    <row r="1750" spans="2:13" ht="12.75">
      <c r="B1750" s="206">
        <v>10000</v>
      </c>
      <c r="C1750" s="1" t="s">
        <v>30</v>
      </c>
      <c r="D1750" s="15" t="s">
        <v>13</v>
      </c>
      <c r="E1750" s="1" t="s">
        <v>246</v>
      </c>
      <c r="F1750" s="105" t="s">
        <v>888</v>
      </c>
      <c r="G1750" s="105" t="s">
        <v>372</v>
      </c>
      <c r="H1750" s="40">
        <f t="shared" si="130"/>
        <v>-10000</v>
      </c>
      <c r="I1750" s="83">
        <f t="shared" si="128"/>
        <v>19.607843137254903</v>
      </c>
      <c r="K1750" s="85" t="s">
        <v>653</v>
      </c>
      <c r="M1750" s="2">
        <v>510</v>
      </c>
    </row>
    <row r="1751" spans="2:13" ht="12.75">
      <c r="B1751" s="206">
        <v>10000</v>
      </c>
      <c r="C1751" s="80" t="s">
        <v>30</v>
      </c>
      <c r="D1751" s="15" t="s">
        <v>13</v>
      </c>
      <c r="E1751" s="1" t="s">
        <v>246</v>
      </c>
      <c r="F1751" s="105" t="s">
        <v>888</v>
      </c>
      <c r="G1751" s="105" t="s">
        <v>374</v>
      </c>
      <c r="H1751" s="40">
        <f t="shared" si="130"/>
        <v>-20000</v>
      </c>
      <c r="I1751" s="83">
        <f t="shared" si="128"/>
        <v>19.607843137254903</v>
      </c>
      <c r="K1751" s="85" t="s">
        <v>653</v>
      </c>
      <c r="M1751" s="2">
        <v>510</v>
      </c>
    </row>
    <row r="1752" spans="1:13" s="110" customFormat="1" ht="12.75">
      <c r="A1752" s="36"/>
      <c r="B1752" s="206">
        <v>10000</v>
      </c>
      <c r="C1752" s="36" t="s">
        <v>30</v>
      </c>
      <c r="D1752" s="36" t="s">
        <v>13</v>
      </c>
      <c r="E1752" s="36" t="s">
        <v>246</v>
      </c>
      <c r="F1752" s="34" t="s">
        <v>890</v>
      </c>
      <c r="G1752" s="34" t="s">
        <v>279</v>
      </c>
      <c r="H1752" s="40">
        <f t="shared" si="130"/>
        <v>-30000</v>
      </c>
      <c r="I1752" s="83">
        <f t="shared" si="128"/>
        <v>19.607843137254903</v>
      </c>
      <c r="K1752" s="110" t="s">
        <v>828</v>
      </c>
      <c r="M1752" s="2">
        <v>510</v>
      </c>
    </row>
    <row r="1753" spans="1:13" s="18" customFormat="1" ht="12.75">
      <c r="A1753" s="36"/>
      <c r="B1753" s="206">
        <v>10000</v>
      </c>
      <c r="C1753" s="36" t="s">
        <v>30</v>
      </c>
      <c r="D1753" s="36" t="s">
        <v>13</v>
      </c>
      <c r="E1753" s="36" t="s">
        <v>246</v>
      </c>
      <c r="F1753" s="34" t="s">
        <v>891</v>
      </c>
      <c r="G1753" s="34" t="s">
        <v>306</v>
      </c>
      <c r="H1753" s="40">
        <f t="shared" si="130"/>
        <v>-40000</v>
      </c>
      <c r="I1753" s="83">
        <f t="shared" si="128"/>
        <v>19.607843137254903</v>
      </c>
      <c r="J1753" s="110"/>
      <c r="K1753" s="110" t="s">
        <v>892</v>
      </c>
      <c r="L1753" s="110"/>
      <c r="M1753" s="2">
        <v>510</v>
      </c>
    </row>
    <row r="1754" spans="1:13" s="18" customFormat="1" ht="12.75">
      <c r="A1754" s="36"/>
      <c r="B1754" s="426">
        <v>10000</v>
      </c>
      <c r="C1754" s="132" t="s">
        <v>30</v>
      </c>
      <c r="D1754" s="132" t="s">
        <v>13</v>
      </c>
      <c r="E1754" s="132" t="s">
        <v>246</v>
      </c>
      <c r="F1754" s="34" t="s">
        <v>894</v>
      </c>
      <c r="G1754" s="34" t="s">
        <v>416</v>
      </c>
      <c r="H1754" s="40">
        <f t="shared" si="130"/>
        <v>-50000</v>
      </c>
      <c r="I1754" s="83">
        <f t="shared" si="128"/>
        <v>19.607843137254903</v>
      </c>
      <c r="J1754" s="110"/>
      <c r="K1754" s="110" t="s">
        <v>892</v>
      </c>
      <c r="L1754" s="110"/>
      <c r="M1754" s="2">
        <v>510</v>
      </c>
    </row>
    <row r="1755" spans="1:13" s="18" customFormat="1" ht="12.75">
      <c r="A1755" s="36"/>
      <c r="B1755" s="206">
        <v>10000</v>
      </c>
      <c r="C1755" s="36" t="s">
        <v>30</v>
      </c>
      <c r="D1755" s="36" t="s">
        <v>13</v>
      </c>
      <c r="E1755" s="36" t="s">
        <v>246</v>
      </c>
      <c r="F1755" s="34" t="s">
        <v>896</v>
      </c>
      <c r="G1755" s="34" t="s">
        <v>418</v>
      </c>
      <c r="H1755" s="40">
        <f t="shared" si="130"/>
        <v>-60000</v>
      </c>
      <c r="I1755" s="83">
        <f t="shared" si="128"/>
        <v>19.607843137254903</v>
      </c>
      <c r="J1755" s="110"/>
      <c r="K1755" s="110" t="s">
        <v>892</v>
      </c>
      <c r="L1755" s="110"/>
      <c r="M1755" s="2">
        <v>510</v>
      </c>
    </row>
    <row r="1756" spans="1:13" s="110" customFormat="1" ht="12.75">
      <c r="A1756" s="1"/>
      <c r="B1756" s="10">
        <v>10000</v>
      </c>
      <c r="C1756" s="1" t="s">
        <v>30</v>
      </c>
      <c r="D1756" s="15" t="s">
        <v>13</v>
      </c>
      <c r="E1756" s="1" t="s">
        <v>246</v>
      </c>
      <c r="F1756" s="105" t="s">
        <v>898</v>
      </c>
      <c r="G1756" s="34" t="s">
        <v>510</v>
      </c>
      <c r="H1756" s="40">
        <f t="shared" si="130"/>
        <v>-70000</v>
      </c>
      <c r="I1756" s="83">
        <f t="shared" si="128"/>
        <v>19.607843137254903</v>
      </c>
      <c r="J1756"/>
      <c r="K1756" s="85" t="s">
        <v>892</v>
      </c>
      <c r="L1756"/>
      <c r="M1756" s="2">
        <v>510</v>
      </c>
    </row>
    <row r="1757" spans="1:13" s="110" customFormat="1" ht="12.75">
      <c r="A1757" s="36"/>
      <c r="B1757" s="206">
        <v>10000</v>
      </c>
      <c r="C1757" s="36" t="s">
        <v>30</v>
      </c>
      <c r="D1757" s="36" t="s">
        <v>13</v>
      </c>
      <c r="E1757" s="36" t="s">
        <v>246</v>
      </c>
      <c r="F1757" s="34" t="s">
        <v>900</v>
      </c>
      <c r="G1757" s="105" t="s">
        <v>526</v>
      </c>
      <c r="H1757" s="40">
        <f t="shared" si="130"/>
        <v>-80000</v>
      </c>
      <c r="I1757" s="83">
        <f t="shared" si="128"/>
        <v>19.607843137254903</v>
      </c>
      <c r="K1757" s="110" t="s">
        <v>626</v>
      </c>
      <c r="M1757" s="2">
        <v>510</v>
      </c>
    </row>
    <row r="1758" spans="1:13" s="122" customFormat="1" ht="12.75">
      <c r="A1758" s="106"/>
      <c r="B1758" s="341">
        <f>SUM(B1750:B1757)</f>
        <v>80000</v>
      </c>
      <c r="C1758" s="106" t="s">
        <v>30</v>
      </c>
      <c r="D1758" s="106"/>
      <c r="E1758" s="106"/>
      <c r="F1758" s="118"/>
      <c r="G1758" s="118"/>
      <c r="H1758" s="101">
        <v>0</v>
      </c>
      <c r="I1758" s="141">
        <f t="shared" si="128"/>
        <v>156.86274509803923</v>
      </c>
      <c r="M1758" s="2">
        <v>510</v>
      </c>
    </row>
    <row r="1759" spans="1:13" s="110" customFormat="1" ht="12.75">
      <c r="A1759" s="36"/>
      <c r="B1759" s="206"/>
      <c r="C1759" s="36"/>
      <c r="D1759" s="36"/>
      <c r="E1759" s="36"/>
      <c r="F1759" s="34"/>
      <c r="G1759" s="34"/>
      <c r="H1759" s="40">
        <f aca="true" t="shared" si="131" ref="H1759:H1776">H1758-B1759</f>
        <v>0</v>
      </c>
      <c r="I1759" s="83">
        <f t="shared" si="128"/>
        <v>0</v>
      </c>
      <c r="M1759" s="2">
        <v>510</v>
      </c>
    </row>
    <row r="1760" spans="1:13" s="110" customFormat="1" ht="12.75">
      <c r="A1760" s="36"/>
      <c r="B1760" s="206"/>
      <c r="C1760" s="36"/>
      <c r="D1760" s="36"/>
      <c r="E1760" s="36"/>
      <c r="F1760" s="34"/>
      <c r="G1760" s="34"/>
      <c r="H1760" s="40">
        <f t="shared" si="131"/>
        <v>0</v>
      </c>
      <c r="I1760" s="83">
        <f t="shared" si="128"/>
        <v>0</v>
      </c>
      <c r="M1760" s="2">
        <v>510</v>
      </c>
    </row>
    <row r="1761" spans="1:13" s="110" customFormat="1" ht="12.75">
      <c r="A1761" s="36"/>
      <c r="B1761" s="426">
        <v>4000</v>
      </c>
      <c r="C1761" s="132" t="s">
        <v>31</v>
      </c>
      <c r="D1761" s="132" t="s">
        <v>13</v>
      </c>
      <c r="E1761" s="132" t="s">
        <v>246</v>
      </c>
      <c r="F1761" s="34" t="s">
        <v>887</v>
      </c>
      <c r="G1761" s="34" t="s">
        <v>285</v>
      </c>
      <c r="H1761" s="40">
        <f t="shared" si="131"/>
        <v>-4000</v>
      </c>
      <c r="I1761" s="83">
        <f t="shared" si="128"/>
        <v>7.8431372549019605</v>
      </c>
      <c r="K1761" s="110" t="s">
        <v>653</v>
      </c>
      <c r="M1761" s="2">
        <v>510</v>
      </c>
    </row>
    <row r="1762" spans="2:13" ht="12.75">
      <c r="B1762" s="206">
        <v>2000</v>
      </c>
      <c r="C1762" s="1" t="s">
        <v>31</v>
      </c>
      <c r="D1762" s="15" t="s">
        <v>13</v>
      </c>
      <c r="E1762" s="80" t="s">
        <v>246</v>
      </c>
      <c r="F1762" s="105" t="s">
        <v>888</v>
      </c>
      <c r="G1762" s="105" t="s">
        <v>372</v>
      </c>
      <c r="H1762" s="40">
        <f t="shared" si="131"/>
        <v>-6000</v>
      </c>
      <c r="I1762" s="83">
        <f t="shared" si="128"/>
        <v>3.9215686274509802</v>
      </c>
      <c r="K1762" s="85" t="s">
        <v>653</v>
      </c>
      <c r="M1762" s="2">
        <v>510</v>
      </c>
    </row>
    <row r="1763" spans="2:13" ht="12.75">
      <c r="B1763" s="206">
        <v>2000</v>
      </c>
      <c r="C1763" s="1" t="s">
        <v>31</v>
      </c>
      <c r="D1763" s="15" t="s">
        <v>13</v>
      </c>
      <c r="E1763" s="1" t="s">
        <v>246</v>
      </c>
      <c r="F1763" s="105" t="s">
        <v>888</v>
      </c>
      <c r="G1763" s="105" t="s">
        <v>374</v>
      </c>
      <c r="H1763" s="40">
        <f t="shared" si="131"/>
        <v>-8000</v>
      </c>
      <c r="I1763" s="83">
        <f t="shared" si="128"/>
        <v>3.9215686274509802</v>
      </c>
      <c r="K1763" s="85" t="s">
        <v>653</v>
      </c>
      <c r="M1763" s="2">
        <v>510</v>
      </c>
    </row>
    <row r="1764" spans="2:13" ht="12.75">
      <c r="B1764" s="206">
        <v>2000</v>
      </c>
      <c r="C1764" s="1" t="s">
        <v>31</v>
      </c>
      <c r="D1764" s="15" t="s">
        <v>13</v>
      </c>
      <c r="E1764" s="1" t="s">
        <v>246</v>
      </c>
      <c r="F1764" s="105" t="s">
        <v>888</v>
      </c>
      <c r="G1764" s="105" t="s">
        <v>376</v>
      </c>
      <c r="H1764" s="40">
        <f t="shared" si="131"/>
        <v>-10000</v>
      </c>
      <c r="I1764" s="83">
        <f t="shared" si="128"/>
        <v>3.9215686274509802</v>
      </c>
      <c r="K1764" s="85" t="s">
        <v>653</v>
      </c>
      <c r="M1764" s="2">
        <v>510</v>
      </c>
    </row>
    <row r="1765" spans="1:13" s="18" customFormat="1" ht="12.75">
      <c r="A1765" s="36"/>
      <c r="B1765" s="206">
        <v>2000</v>
      </c>
      <c r="C1765" s="36" t="s">
        <v>31</v>
      </c>
      <c r="D1765" s="36" t="s">
        <v>13</v>
      </c>
      <c r="E1765" s="36" t="s">
        <v>246</v>
      </c>
      <c r="F1765" s="34" t="s">
        <v>890</v>
      </c>
      <c r="G1765" s="34" t="s">
        <v>279</v>
      </c>
      <c r="H1765" s="40">
        <f t="shared" si="131"/>
        <v>-12000</v>
      </c>
      <c r="I1765" s="83">
        <f t="shared" si="128"/>
        <v>3.9215686274509802</v>
      </c>
      <c r="J1765" s="110"/>
      <c r="K1765" s="110" t="s">
        <v>828</v>
      </c>
      <c r="L1765" s="110"/>
      <c r="M1765" s="2">
        <v>510</v>
      </c>
    </row>
    <row r="1766" spans="1:13" s="110" customFormat="1" ht="12.75">
      <c r="A1766" s="36"/>
      <c r="B1766" s="206">
        <v>2000</v>
      </c>
      <c r="C1766" s="36" t="s">
        <v>31</v>
      </c>
      <c r="D1766" s="36" t="s">
        <v>13</v>
      </c>
      <c r="E1766" s="36" t="s">
        <v>246</v>
      </c>
      <c r="F1766" s="34" t="s">
        <v>890</v>
      </c>
      <c r="G1766" s="34" t="s">
        <v>281</v>
      </c>
      <c r="H1766" s="40">
        <f t="shared" si="131"/>
        <v>-14000</v>
      </c>
      <c r="I1766" s="83">
        <f t="shared" si="128"/>
        <v>3.9215686274509802</v>
      </c>
      <c r="K1766" s="110" t="s">
        <v>828</v>
      </c>
      <c r="M1766" s="2">
        <v>510</v>
      </c>
    </row>
    <row r="1767" spans="1:13" s="110" customFormat="1" ht="12.75">
      <c r="A1767" s="36"/>
      <c r="B1767" s="206">
        <v>2000</v>
      </c>
      <c r="C1767" s="36" t="s">
        <v>31</v>
      </c>
      <c r="D1767" s="36" t="s">
        <v>13</v>
      </c>
      <c r="E1767" s="36" t="s">
        <v>246</v>
      </c>
      <c r="F1767" s="34" t="s">
        <v>891</v>
      </c>
      <c r="G1767" s="34" t="s">
        <v>306</v>
      </c>
      <c r="H1767" s="40">
        <f t="shared" si="131"/>
        <v>-16000</v>
      </c>
      <c r="I1767" s="83">
        <f t="shared" si="128"/>
        <v>3.9215686274509802</v>
      </c>
      <c r="K1767" s="110" t="s">
        <v>892</v>
      </c>
      <c r="M1767" s="2">
        <v>510</v>
      </c>
    </row>
    <row r="1768" spans="1:13" s="110" customFormat="1" ht="12.75">
      <c r="A1768" s="36"/>
      <c r="B1768" s="206">
        <v>2000</v>
      </c>
      <c r="C1768" s="36" t="s">
        <v>31</v>
      </c>
      <c r="D1768" s="36" t="s">
        <v>13</v>
      </c>
      <c r="E1768" s="36" t="s">
        <v>246</v>
      </c>
      <c r="F1768" s="34" t="s">
        <v>891</v>
      </c>
      <c r="G1768" s="34" t="s">
        <v>372</v>
      </c>
      <c r="H1768" s="40">
        <f t="shared" si="131"/>
        <v>-18000</v>
      </c>
      <c r="I1768" s="83">
        <f t="shared" si="128"/>
        <v>3.9215686274509802</v>
      </c>
      <c r="K1768" s="110" t="s">
        <v>892</v>
      </c>
      <c r="M1768" s="2">
        <v>510</v>
      </c>
    </row>
    <row r="1769" spans="1:13" s="110" customFormat="1" ht="12.75">
      <c r="A1769" s="36"/>
      <c r="B1769" s="426">
        <v>2000</v>
      </c>
      <c r="C1769" s="132" t="s">
        <v>31</v>
      </c>
      <c r="D1769" s="132" t="s">
        <v>13</v>
      </c>
      <c r="E1769" s="132" t="s">
        <v>246</v>
      </c>
      <c r="F1769" s="34" t="s">
        <v>894</v>
      </c>
      <c r="G1769" s="34" t="s">
        <v>416</v>
      </c>
      <c r="H1769" s="40">
        <f t="shared" si="131"/>
        <v>-20000</v>
      </c>
      <c r="I1769" s="83">
        <f t="shared" si="128"/>
        <v>3.9215686274509802</v>
      </c>
      <c r="K1769" s="110" t="s">
        <v>892</v>
      </c>
      <c r="M1769" s="2">
        <v>510</v>
      </c>
    </row>
    <row r="1770" spans="1:13" s="18" customFormat="1" ht="12.75">
      <c r="A1770" s="36"/>
      <c r="B1770" s="426">
        <v>2000</v>
      </c>
      <c r="C1770" s="132" t="s">
        <v>31</v>
      </c>
      <c r="D1770" s="132" t="s">
        <v>13</v>
      </c>
      <c r="E1770" s="132" t="s">
        <v>246</v>
      </c>
      <c r="F1770" s="34" t="s">
        <v>894</v>
      </c>
      <c r="G1770" s="34" t="s">
        <v>418</v>
      </c>
      <c r="H1770" s="40">
        <f t="shared" si="131"/>
        <v>-22000</v>
      </c>
      <c r="I1770" s="83">
        <f t="shared" si="128"/>
        <v>3.9215686274509802</v>
      </c>
      <c r="J1770" s="110"/>
      <c r="K1770" s="110" t="s">
        <v>892</v>
      </c>
      <c r="L1770" s="110"/>
      <c r="M1770" s="2">
        <v>510</v>
      </c>
    </row>
    <row r="1771" spans="1:13" s="18" customFormat="1" ht="12.75">
      <c r="A1771" s="36"/>
      <c r="B1771" s="206">
        <v>2000</v>
      </c>
      <c r="C1771" s="36" t="s">
        <v>31</v>
      </c>
      <c r="D1771" s="36" t="s">
        <v>13</v>
      </c>
      <c r="E1771" s="36" t="s">
        <v>246</v>
      </c>
      <c r="F1771" s="34" t="s">
        <v>896</v>
      </c>
      <c r="G1771" s="34" t="s">
        <v>418</v>
      </c>
      <c r="H1771" s="40">
        <f t="shared" si="131"/>
        <v>-24000</v>
      </c>
      <c r="I1771" s="83">
        <f t="shared" si="128"/>
        <v>3.9215686274509802</v>
      </c>
      <c r="J1771" s="110"/>
      <c r="K1771" s="110" t="s">
        <v>892</v>
      </c>
      <c r="L1771" s="110"/>
      <c r="M1771" s="2">
        <v>510</v>
      </c>
    </row>
    <row r="1772" spans="1:13" s="18" customFormat="1" ht="12.75">
      <c r="A1772" s="36"/>
      <c r="B1772" s="206">
        <v>2000</v>
      </c>
      <c r="C1772" s="36" t="s">
        <v>31</v>
      </c>
      <c r="D1772" s="36" t="s">
        <v>13</v>
      </c>
      <c r="E1772" s="36" t="s">
        <v>246</v>
      </c>
      <c r="F1772" s="34" t="s">
        <v>896</v>
      </c>
      <c r="G1772" s="34" t="s">
        <v>420</v>
      </c>
      <c r="H1772" s="40">
        <f t="shared" si="131"/>
        <v>-26000</v>
      </c>
      <c r="I1772" s="83">
        <f t="shared" si="128"/>
        <v>3.9215686274509802</v>
      </c>
      <c r="J1772" s="110"/>
      <c r="K1772" s="110" t="s">
        <v>892</v>
      </c>
      <c r="L1772" s="110"/>
      <c r="M1772" s="2">
        <v>510</v>
      </c>
    </row>
    <row r="1773" spans="1:13" s="18" customFormat="1" ht="12.75">
      <c r="A1773" s="36"/>
      <c r="B1773" s="206">
        <v>2000</v>
      </c>
      <c r="C1773" s="36" t="s">
        <v>31</v>
      </c>
      <c r="D1773" s="36" t="s">
        <v>13</v>
      </c>
      <c r="E1773" s="36" t="s">
        <v>246</v>
      </c>
      <c r="F1773" s="105" t="s">
        <v>898</v>
      </c>
      <c r="G1773" s="34" t="s">
        <v>510</v>
      </c>
      <c r="H1773" s="40">
        <f t="shared" si="131"/>
        <v>-28000</v>
      </c>
      <c r="I1773" s="83">
        <f t="shared" si="128"/>
        <v>3.9215686274509802</v>
      </c>
      <c r="J1773" s="110"/>
      <c r="K1773" s="110" t="s">
        <v>892</v>
      </c>
      <c r="L1773" s="110"/>
      <c r="M1773" s="2">
        <v>510</v>
      </c>
    </row>
    <row r="1774" spans="1:13" s="18" customFormat="1" ht="12.75">
      <c r="A1774" s="1"/>
      <c r="B1774" s="10">
        <v>2000</v>
      </c>
      <c r="C1774" s="80" t="s">
        <v>31</v>
      </c>
      <c r="D1774" s="15" t="s">
        <v>13</v>
      </c>
      <c r="E1774" s="1" t="s">
        <v>246</v>
      </c>
      <c r="F1774" s="105" t="s">
        <v>898</v>
      </c>
      <c r="G1774" s="105" t="s">
        <v>526</v>
      </c>
      <c r="H1774" s="40">
        <f t="shared" si="131"/>
        <v>-30000</v>
      </c>
      <c r="I1774" s="83">
        <f t="shared" si="128"/>
        <v>3.9215686274509802</v>
      </c>
      <c r="J1774"/>
      <c r="K1774" s="85" t="s">
        <v>892</v>
      </c>
      <c r="L1774"/>
      <c r="M1774" s="2">
        <v>510</v>
      </c>
    </row>
    <row r="1775" spans="1:13" s="110" customFormat="1" ht="12.75">
      <c r="A1775" s="36"/>
      <c r="B1775" s="206">
        <v>2000</v>
      </c>
      <c r="C1775" s="36" t="s">
        <v>31</v>
      </c>
      <c r="D1775" s="36" t="s">
        <v>13</v>
      </c>
      <c r="E1775" s="36" t="s">
        <v>246</v>
      </c>
      <c r="F1775" s="34" t="s">
        <v>900</v>
      </c>
      <c r="G1775" s="105" t="s">
        <v>526</v>
      </c>
      <c r="H1775" s="40">
        <f t="shared" si="131"/>
        <v>-32000</v>
      </c>
      <c r="I1775" s="83">
        <f t="shared" si="128"/>
        <v>3.9215686274509802</v>
      </c>
      <c r="K1775" s="110" t="s">
        <v>626</v>
      </c>
      <c r="M1775" s="2">
        <v>510</v>
      </c>
    </row>
    <row r="1776" spans="1:14" s="18" customFormat="1" ht="12.75">
      <c r="A1776" s="36"/>
      <c r="B1776" s="206">
        <v>2000</v>
      </c>
      <c r="C1776" s="36" t="s">
        <v>31</v>
      </c>
      <c r="D1776" s="36" t="s">
        <v>13</v>
      </c>
      <c r="E1776" s="36" t="s">
        <v>246</v>
      </c>
      <c r="F1776" s="34" t="s">
        <v>900</v>
      </c>
      <c r="G1776" s="34" t="s">
        <v>369</v>
      </c>
      <c r="H1776" s="40">
        <f t="shared" si="131"/>
        <v>-34000</v>
      </c>
      <c r="I1776" s="83">
        <f t="shared" si="128"/>
        <v>3.9215686274509802</v>
      </c>
      <c r="J1776" s="110"/>
      <c r="K1776" s="110" t="s">
        <v>626</v>
      </c>
      <c r="L1776" s="110"/>
      <c r="M1776" s="2">
        <v>510</v>
      </c>
      <c r="N1776" s="423"/>
    </row>
    <row r="1777" spans="1:13" s="104" customFormat="1" ht="12.75">
      <c r="A1777" s="106"/>
      <c r="B1777" s="341">
        <f>SUM(B1761:B1776)</f>
        <v>34000</v>
      </c>
      <c r="C1777" s="106" t="s">
        <v>31</v>
      </c>
      <c r="D1777" s="106"/>
      <c r="E1777" s="106"/>
      <c r="F1777" s="118"/>
      <c r="G1777" s="118"/>
      <c r="H1777" s="101">
        <v>0</v>
      </c>
      <c r="I1777" s="141">
        <f aca="true" t="shared" si="132" ref="I1777:I1840">+B1777/M1777</f>
        <v>66.66666666666667</v>
      </c>
      <c r="J1777" s="122"/>
      <c r="K1777" s="122"/>
      <c r="L1777" s="122"/>
      <c r="M1777" s="2">
        <v>510</v>
      </c>
    </row>
    <row r="1778" spans="1:13" s="18" customFormat="1" ht="12.75">
      <c r="A1778" s="36"/>
      <c r="B1778" s="206"/>
      <c r="C1778" s="36"/>
      <c r="D1778" s="36"/>
      <c r="E1778" s="36"/>
      <c r="F1778" s="34"/>
      <c r="G1778" s="34"/>
      <c r="H1778" s="40">
        <f>H1777-B1778</f>
        <v>0</v>
      </c>
      <c r="I1778" s="83">
        <f t="shared" si="132"/>
        <v>0</v>
      </c>
      <c r="J1778" s="110"/>
      <c r="K1778" s="110"/>
      <c r="L1778" s="110"/>
      <c r="M1778" s="2">
        <v>510</v>
      </c>
    </row>
    <row r="1779" spans="1:13" s="18" customFormat="1" ht="12.75">
      <c r="A1779" s="36"/>
      <c r="B1779" s="206"/>
      <c r="C1779" s="36"/>
      <c r="D1779" s="36"/>
      <c r="E1779" s="36"/>
      <c r="F1779" s="34"/>
      <c r="G1779" s="34"/>
      <c r="H1779" s="40">
        <f>H1778-B1779</f>
        <v>0</v>
      </c>
      <c r="I1779" s="83">
        <f t="shared" si="132"/>
        <v>0</v>
      </c>
      <c r="J1779" s="110"/>
      <c r="K1779" s="110"/>
      <c r="L1779" s="110"/>
      <c r="M1779" s="2">
        <v>510</v>
      </c>
    </row>
    <row r="1780" spans="1:13" s="110" customFormat="1" ht="12.75">
      <c r="A1780" s="36"/>
      <c r="B1780" s="426">
        <v>300000</v>
      </c>
      <c r="C1780" s="132" t="s">
        <v>120</v>
      </c>
      <c r="D1780" s="132" t="s">
        <v>13</v>
      </c>
      <c r="E1780" s="132" t="s">
        <v>901</v>
      </c>
      <c r="F1780" s="34" t="s">
        <v>902</v>
      </c>
      <c r="G1780" s="34" t="s">
        <v>480</v>
      </c>
      <c r="H1780" s="40">
        <f>H1779-B1780</f>
        <v>-300000</v>
      </c>
      <c r="I1780" s="83">
        <f t="shared" si="132"/>
        <v>588.2352941176471</v>
      </c>
      <c r="K1780" s="110" t="s">
        <v>903</v>
      </c>
      <c r="M1780" s="2">
        <v>510</v>
      </c>
    </row>
    <row r="1781" spans="1:13" s="122" customFormat="1" ht="12.75">
      <c r="A1781" s="106"/>
      <c r="B1781" s="341">
        <f>SUM(B1780)</f>
        <v>300000</v>
      </c>
      <c r="C1781" s="106" t="s">
        <v>120</v>
      </c>
      <c r="D1781" s="106"/>
      <c r="E1781" s="106"/>
      <c r="F1781" s="118"/>
      <c r="G1781" s="118"/>
      <c r="H1781" s="101">
        <v>0</v>
      </c>
      <c r="I1781" s="141">
        <f t="shared" si="132"/>
        <v>588.2352941176471</v>
      </c>
      <c r="M1781" s="2">
        <v>510</v>
      </c>
    </row>
    <row r="1782" spans="1:13" s="110" customFormat="1" ht="12.75">
      <c r="A1782" s="15"/>
      <c r="B1782" s="32"/>
      <c r="C1782" s="36"/>
      <c r="D1782" s="15"/>
      <c r="E1782" s="15"/>
      <c r="F1782" s="34"/>
      <c r="G1782" s="34"/>
      <c r="H1782" s="40">
        <f aca="true" t="shared" si="133" ref="H1782:H1798">H1781-B1782</f>
        <v>0</v>
      </c>
      <c r="I1782" s="83">
        <f t="shared" si="132"/>
        <v>0</v>
      </c>
      <c r="J1782" s="18"/>
      <c r="L1782" s="18"/>
      <c r="M1782" s="2">
        <v>510</v>
      </c>
    </row>
    <row r="1783" spans="1:13" s="110" customFormat="1" ht="12.75">
      <c r="A1783" s="15"/>
      <c r="B1783" s="32"/>
      <c r="C1783" s="36"/>
      <c r="D1783" s="15"/>
      <c r="E1783" s="15"/>
      <c r="F1783" s="34"/>
      <c r="G1783" s="34"/>
      <c r="H1783" s="40">
        <f t="shared" si="133"/>
        <v>0</v>
      </c>
      <c r="I1783" s="83">
        <f t="shared" si="132"/>
        <v>0</v>
      </c>
      <c r="J1783" s="18"/>
      <c r="L1783" s="18"/>
      <c r="M1783" s="2">
        <v>510</v>
      </c>
    </row>
    <row r="1784" spans="8:13" ht="12.75">
      <c r="H1784" s="40">
        <f t="shared" si="133"/>
        <v>0</v>
      </c>
      <c r="I1784" s="83">
        <f t="shared" si="132"/>
        <v>0</v>
      </c>
      <c r="M1784" s="2">
        <v>510</v>
      </c>
    </row>
    <row r="1785" spans="1:13" s="114" customFormat="1" ht="12.75">
      <c r="A1785" s="36"/>
      <c r="B1785" s="182">
        <v>170000</v>
      </c>
      <c r="C1785" s="80" t="s">
        <v>904</v>
      </c>
      <c r="D1785" s="80" t="s">
        <v>13</v>
      </c>
      <c r="E1785" s="56"/>
      <c r="F1785" s="56" t="s">
        <v>613</v>
      </c>
      <c r="G1785" s="56" t="s">
        <v>287</v>
      </c>
      <c r="H1785" s="40">
        <f t="shared" si="133"/>
        <v>-170000</v>
      </c>
      <c r="I1785" s="83">
        <f t="shared" si="132"/>
        <v>333.3333333333333</v>
      </c>
      <c r="J1785" s="85"/>
      <c r="K1785" s="85"/>
      <c r="L1785" s="85"/>
      <c r="M1785" s="2">
        <v>510</v>
      </c>
    </row>
    <row r="1786" spans="1:13" s="114" customFormat="1" ht="12.75">
      <c r="A1786" s="36"/>
      <c r="B1786" s="182">
        <v>22015</v>
      </c>
      <c r="C1786" s="80" t="s">
        <v>904</v>
      </c>
      <c r="D1786" s="80" t="s">
        <v>13</v>
      </c>
      <c r="E1786" s="56" t="s">
        <v>614</v>
      </c>
      <c r="F1786" s="56"/>
      <c r="G1786" s="56" t="s">
        <v>287</v>
      </c>
      <c r="H1786" s="40">
        <f t="shared" si="133"/>
        <v>-192015</v>
      </c>
      <c r="I1786" s="83">
        <f t="shared" si="132"/>
        <v>43.166666666666664</v>
      </c>
      <c r="J1786" s="85"/>
      <c r="K1786" s="85"/>
      <c r="L1786" s="85"/>
      <c r="M1786" s="2">
        <v>510</v>
      </c>
    </row>
    <row r="1787" spans="1:13" s="110" customFormat="1" ht="12.75">
      <c r="A1787" s="36"/>
      <c r="B1787" s="182">
        <v>4250</v>
      </c>
      <c r="C1787" s="36" t="s">
        <v>904</v>
      </c>
      <c r="D1787" s="36" t="s">
        <v>13</v>
      </c>
      <c r="E1787" s="36" t="s">
        <v>615</v>
      </c>
      <c r="F1787" s="56"/>
      <c r="G1787" s="84" t="s">
        <v>287</v>
      </c>
      <c r="H1787" s="40">
        <f t="shared" si="133"/>
        <v>-196265</v>
      </c>
      <c r="I1787" s="83">
        <f t="shared" si="132"/>
        <v>8.333333333333334</v>
      </c>
      <c r="M1787" s="2">
        <v>510</v>
      </c>
    </row>
    <row r="1788" spans="1:13" s="85" customFormat="1" ht="12.75">
      <c r="A1788" s="36"/>
      <c r="B1788" s="182">
        <v>350000</v>
      </c>
      <c r="C1788" s="36" t="s">
        <v>905</v>
      </c>
      <c r="D1788" s="80" t="s">
        <v>13</v>
      </c>
      <c r="E1788" s="56"/>
      <c r="F1788" s="56" t="s">
        <v>613</v>
      </c>
      <c r="G1788" s="56" t="s">
        <v>287</v>
      </c>
      <c r="H1788" s="40">
        <f t="shared" si="133"/>
        <v>-546265</v>
      </c>
      <c r="I1788" s="83">
        <f t="shared" si="132"/>
        <v>686.2745098039215</v>
      </c>
      <c r="M1788" s="2">
        <v>510</v>
      </c>
    </row>
    <row r="1789" spans="1:13" s="85" customFormat="1" ht="12.75">
      <c r="A1789" s="36"/>
      <c r="B1789" s="182">
        <v>45325</v>
      </c>
      <c r="C1789" s="36" t="s">
        <v>905</v>
      </c>
      <c r="D1789" s="80" t="s">
        <v>13</v>
      </c>
      <c r="E1789" s="56" t="s">
        <v>614</v>
      </c>
      <c r="F1789" s="56"/>
      <c r="G1789" s="56" t="s">
        <v>287</v>
      </c>
      <c r="H1789" s="40">
        <f t="shared" si="133"/>
        <v>-591590</v>
      </c>
      <c r="I1789" s="83">
        <f t="shared" si="132"/>
        <v>88.87254901960785</v>
      </c>
      <c r="J1789" s="110"/>
      <c r="M1789" s="2">
        <v>510</v>
      </c>
    </row>
    <row r="1790" spans="1:13" s="85" customFormat="1" ht="12.75">
      <c r="A1790" s="36"/>
      <c r="B1790" s="182">
        <v>15000</v>
      </c>
      <c r="C1790" s="36" t="s">
        <v>905</v>
      </c>
      <c r="D1790" s="80" t="s">
        <v>13</v>
      </c>
      <c r="E1790" s="56" t="s">
        <v>906</v>
      </c>
      <c r="F1790" s="56"/>
      <c r="G1790" s="56" t="s">
        <v>287</v>
      </c>
      <c r="H1790" s="40">
        <f t="shared" si="133"/>
        <v>-606590</v>
      </c>
      <c r="I1790" s="83">
        <f t="shared" si="132"/>
        <v>29.41176470588235</v>
      </c>
      <c r="J1790" s="110"/>
      <c r="M1790" s="2">
        <v>510</v>
      </c>
    </row>
    <row r="1791" spans="1:13" s="85" customFormat="1" ht="12.75">
      <c r="A1791" s="36"/>
      <c r="B1791" s="182">
        <v>50000</v>
      </c>
      <c r="C1791" s="36" t="s">
        <v>905</v>
      </c>
      <c r="D1791" s="80" t="s">
        <v>13</v>
      </c>
      <c r="E1791" s="56" t="s">
        <v>906</v>
      </c>
      <c r="F1791" s="56"/>
      <c r="G1791" s="56" t="s">
        <v>287</v>
      </c>
      <c r="H1791" s="40">
        <f t="shared" si="133"/>
        <v>-656590</v>
      </c>
      <c r="I1791" s="83">
        <f t="shared" si="132"/>
        <v>98.03921568627452</v>
      </c>
      <c r="J1791" s="110"/>
      <c r="M1791" s="2">
        <v>510</v>
      </c>
    </row>
    <row r="1792" spans="1:13" s="110" customFormat="1" ht="12.75">
      <c r="A1792" s="36"/>
      <c r="B1792" s="182">
        <v>8750</v>
      </c>
      <c r="C1792" s="36" t="s">
        <v>905</v>
      </c>
      <c r="D1792" s="36" t="s">
        <v>13</v>
      </c>
      <c r="E1792" s="36" t="s">
        <v>615</v>
      </c>
      <c r="F1792" s="56"/>
      <c r="G1792" s="84" t="s">
        <v>287</v>
      </c>
      <c r="H1792" s="40">
        <f t="shared" si="133"/>
        <v>-665340</v>
      </c>
      <c r="I1792" s="83">
        <f t="shared" si="132"/>
        <v>17.15686274509804</v>
      </c>
      <c r="M1792" s="2">
        <v>510</v>
      </c>
    </row>
    <row r="1793" spans="1:13" s="114" customFormat="1" ht="12.75">
      <c r="A1793" s="36"/>
      <c r="B1793" s="427">
        <v>200000</v>
      </c>
      <c r="C1793" s="36" t="s">
        <v>731</v>
      </c>
      <c r="D1793" s="80" t="s">
        <v>13</v>
      </c>
      <c r="E1793" s="56"/>
      <c r="F1793" s="56" t="s">
        <v>613</v>
      </c>
      <c r="G1793" s="56" t="s">
        <v>287</v>
      </c>
      <c r="H1793" s="40">
        <f t="shared" si="133"/>
        <v>-865340</v>
      </c>
      <c r="I1793" s="83">
        <f t="shared" si="132"/>
        <v>392.15686274509807</v>
      </c>
      <c r="J1793" s="85"/>
      <c r="K1793" s="85"/>
      <c r="L1793" s="85"/>
      <c r="M1793" s="2">
        <v>510</v>
      </c>
    </row>
    <row r="1794" spans="1:13" s="85" customFormat="1" ht="12.75">
      <c r="A1794" s="36"/>
      <c r="B1794" s="182">
        <v>25900</v>
      </c>
      <c r="C1794" s="36" t="s">
        <v>731</v>
      </c>
      <c r="D1794" s="80" t="s">
        <v>13</v>
      </c>
      <c r="E1794" s="56" t="s">
        <v>614</v>
      </c>
      <c r="F1794" s="56"/>
      <c r="G1794" s="56" t="s">
        <v>287</v>
      </c>
      <c r="H1794" s="40">
        <f t="shared" si="133"/>
        <v>-891240</v>
      </c>
      <c r="I1794" s="83">
        <f t="shared" si="132"/>
        <v>50.78431372549019</v>
      </c>
      <c r="J1794" s="110"/>
      <c r="M1794" s="2">
        <v>510</v>
      </c>
    </row>
    <row r="1795" spans="1:13" s="110" customFormat="1" ht="12.75">
      <c r="A1795" s="36"/>
      <c r="B1795" s="182">
        <v>5000</v>
      </c>
      <c r="C1795" s="36" t="s">
        <v>731</v>
      </c>
      <c r="D1795" s="36" t="s">
        <v>13</v>
      </c>
      <c r="E1795" s="36" t="s">
        <v>615</v>
      </c>
      <c r="F1795" s="56"/>
      <c r="G1795" s="84" t="s">
        <v>287</v>
      </c>
      <c r="H1795" s="40">
        <f t="shared" si="133"/>
        <v>-896240</v>
      </c>
      <c r="I1795" s="83">
        <f t="shared" si="132"/>
        <v>9.803921568627452</v>
      </c>
      <c r="M1795" s="2">
        <v>510</v>
      </c>
    </row>
    <row r="1796" spans="1:13" s="85" customFormat="1" ht="12.75">
      <c r="A1796" s="36"/>
      <c r="B1796" s="182">
        <v>160000</v>
      </c>
      <c r="C1796" s="411" t="s">
        <v>755</v>
      </c>
      <c r="D1796" s="80" t="s">
        <v>13</v>
      </c>
      <c r="E1796" s="56"/>
      <c r="F1796" s="56" t="s">
        <v>613</v>
      </c>
      <c r="G1796" s="56" t="s">
        <v>287</v>
      </c>
      <c r="H1796" s="40">
        <f t="shared" si="133"/>
        <v>-1056240</v>
      </c>
      <c r="I1796" s="83">
        <f t="shared" si="132"/>
        <v>313.72549019607845</v>
      </c>
      <c r="J1796" s="110"/>
      <c r="M1796" s="2">
        <v>510</v>
      </c>
    </row>
    <row r="1797" spans="1:13" s="85" customFormat="1" ht="12.75">
      <c r="A1797" s="36"/>
      <c r="B1797" s="182">
        <v>20720</v>
      </c>
      <c r="C1797" s="36" t="s">
        <v>755</v>
      </c>
      <c r="D1797" s="80" t="s">
        <v>13</v>
      </c>
      <c r="E1797" s="56" t="s">
        <v>614</v>
      </c>
      <c r="F1797" s="56"/>
      <c r="G1797" s="56" t="s">
        <v>287</v>
      </c>
      <c r="H1797" s="40">
        <f t="shared" si="133"/>
        <v>-1076960</v>
      </c>
      <c r="I1797" s="83">
        <f t="shared" si="132"/>
        <v>40.627450980392155</v>
      </c>
      <c r="J1797" s="110"/>
      <c r="M1797" s="2">
        <v>510</v>
      </c>
    </row>
    <row r="1798" spans="1:13" s="110" customFormat="1" ht="12.75">
      <c r="A1798" s="36"/>
      <c r="B1798" s="182">
        <v>4000</v>
      </c>
      <c r="C1798" s="36" t="s">
        <v>755</v>
      </c>
      <c r="D1798" s="36" t="s">
        <v>13</v>
      </c>
      <c r="E1798" s="36" t="s">
        <v>615</v>
      </c>
      <c r="F1798" s="56"/>
      <c r="G1798" s="84" t="s">
        <v>287</v>
      </c>
      <c r="H1798" s="40">
        <f t="shared" si="133"/>
        <v>-1080960</v>
      </c>
      <c r="I1798" s="83">
        <f t="shared" si="132"/>
        <v>7.8431372549019605</v>
      </c>
      <c r="M1798" s="2">
        <v>510</v>
      </c>
    </row>
    <row r="1799" spans="1:13" s="114" customFormat="1" ht="12.75">
      <c r="A1799" s="112"/>
      <c r="B1799" s="339">
        <f>SUM(B1785:B1798)</f>
        <v>1080960</v>
      </c>
      <c r="C1799" s="112" t="s">
        <v>121</v>
      </c>
      <c r="D1799" s="112"/>
      <c r="E1799" s="123"/>
      <c r="F1799" s="123"/>
      <c r="G1799" s="123"/>
      <c r="H1799" s="90">
        <v>0</v>
      </c>
      <c r="I1799" s="134">
        <f t="shared" si="132"/>
        <v>2119.529411764706</v>
      </c>
      <c r="M1799" s="2">
        <v>510</v>
      </c>
    </row>
    <row r="1800" spans="8:13" ht="12.75">
      <c r="H1800" s="6">
        <f>H1799-B1800</f>
        <v>0</v>
      </c>
      <c r="I1800" s="25">
        <f t="shared" si="132"/>
        <v>0</v>
      </c>
      <c r="M1800" s="2">
        <v>510</v>
      </c>
    </row>
    <row r="1801" spans="8:13" ht="12.75">
      <c r="H1801" s="6">
        <f>H1800-B1801</f>
        <v>0</v>
      </c>
      <c r="I1801" s="25">
        <f t="shared" si="132"/>
        <v>0</v>
      </c>
      <c r="M1801" s="2">
        <v>510</v>
      </c>
    </row>
    <row r="1802" spans="8:13" ht="12.75">
      <c r="H1802" s="6">
        <f>H1801-B1802</f>
        <v>0</v>
      </c>
      <c r="I1802" s="25">
        <f t="shared" si="132"/>
        <v>0</v>
      </c>
      <c r="M1802" s="2">
        <v>510</v>
      </c>
    </row>
    <row r="1803" spans="4:13" ht="12.75">
      <c r="D1803" s="15"/>
      <c r="H1803" s="6">
        <f>H1802-B1803</f>
        <v>0</v>
      </c>
      <c r="I1803" s="25">
        <f t="shared" si="132"/>
        <v>0</v>
      </c>
      <c r="M1803" s="2">
        <v>510</v>
      </c>
    </row>
    <row r="1804" spans="1:13" ht="13.5" thickBot="1">
      <c r="A1804" s="76"/>
      <c r="B1804" s="73">
        <f>+B1855+B1860+B1909+B1913+B1960+B1983+B1993+B2005</f>
        <v>1382335</v>
      </c>
      <c r="C1804" s="76"/>
      <c r="D1804" s="75" t="s">
        <v>14</v>
      </c>
      <c r="E1804" s="128"/>
      <c r="F1804" s="128"/>
      <c r="G1804" s="77"/>
      <c r="H1804" s="129"/>
      <c r="I1804" s="130">
        <f t="shared" si="132"/>
        <v>2710.4607843137255</v>
      </c>
      <c r="J1804" s="126"/>
      <c r="K1804" s="126"/>
      <c r="L1804" s="126"/>
      <c r="M1804" s="2">
        <v>510</v>
      </c>
    </row>
    <row r="1805" spans="4:13" ht="12.75">
      <c r="D1805" s="15"/>
      <c r="H1805" s="6">
        <f>H1801-B1805</f>
        <v>0</v>
      </c>
      <c r="I1805" s="25">
        <f t="shared" si="132"/>
        <v>0</v>
      </c>
      <c r="M1805" s="2">
        <v>510</v>
      </c>
    </row>
    <row r="1806" spans="2:13" ht="12.75">
      <c r="B1806" s="32"/>
      <c r="D1806" s="15"/>
      <c r="G1806" s="34"/>
      <c r="H1806" s="6">
        <f aca="true" t="shared" si="134" ref="H1806:H1837">H1805-B1806</f>
        <v>0</v>
      </c>
      <c r="I1806" s="25">
        <f t="shared" si="132"/>
        <v>0</v>
      </c>
      <c r="M1806" s="2">
        <v>510</v>
      </c>
    </row>
    <row r="1807" spans="2:13" ht="12.75">
      <c r="B1807" s="333">
        <v>5000</v>
      </c>
      <c r="C1807" s="1" t="s">
        <v>27</v>
      </c>
      <c r="D1807" s="15" t="s">
        <v>14</v>
      </c>
      <c r="E1807" s="1" t="s">
        <v>907</v>
      </c>
      <c r="F1807" s="30" t="s">
        <v>908</v>
      </c>
      <c r="G1807" s="34" t="s">
        <v>240</v>
      </c>
      <c r="H1807" s="6">
        <f t="shared" si="134"/>
        <v>-5000</v>
      </c>
      <c r="I1807" s="25">
        <f t="shared" si="132"/>
        <v>9.803921568627452</v>
      </c>
      <c r="K1807" t="s">
        <v>27</v>
      </c>
      <c r="M1807" s="2">
        <v>510</v>
      </c>
    </row>
    <row r="1808" spans="2:13" ht="12.75">
      <c r="B1808" s="333">
        <v>5000</v>
      </c>
      <c r="C1808" s="1" t="s">
        <v>27</v>
      </c>
      <c r="D1808" s="15" t="s">
        <v>14</v>
      </c>
      <c r="E1808" s="1" t="s">
        <v>907</v>
      </c>
      <c r="F1808" s="30" t="s">
        <v>909</v>
      </c>
      <c r="G1808" s="30" t="s">
        <v>242</v>
      </c>
      <c r="H1808" s="6">
        <f t="shared" si="134"/>
        <v>-10000</v>
      </c>
      <c r="I1808" s="25">
        <f t="shared" si="132"/>
        <v>9.803921568627452</v>
      </c>
      <c r="K1808" t="s">
        <v>27</v>
      </c>
      <c r="M1808" s="2">
        <v>510</v>
      </c>
    </row>
    <row r="1809" spans="2:13" ht="12.75">
      <c r="B1809" s="333">
        <v>5000</v>
      </c>
      <c r="C1809" s="1" t="s">
        <v>27</v>
      </c>
      <c r="D1809" s="15" t="s">
        <v>14</v>
      </c>
      <c r="E1809" s="1" t="s">
        <v>907</v>
      </c>
      <c r="F1809" s="403" t="s">
        <v>910</v>
      </c>
      <c r="G1809" s="30" t="s">
        <v>279</v>
      </c>
      <c r="H1809" s="6">
        <f t="shared" si="134"/>
        <v>-15000</v>
      </c>
      <c r="I1809" s="25">
        <f t="shared" si="132"/>
        <v>9.803921568627452</v>
      </c>
      <c r="K1809" t="s">
        <v>27</v>
      </c>
      <c r="M1809" s="2">
        <v>510</v>
      </c>
    </row>
    <row r="1810" spans="1:13" s="18" customFormat="1" ht="12.75">
      <c r="A1810" s="1"/>
      <c r="B1810" s="333">
        <v>5000</v>
      </c>
      <c r="C1810" s="1" t="s">
        <v>27</v>
      </c>
      <c r="D1810" s="1" t="s">
        <v>14</v>
      </c>
      <c r="E1810" s="1" t="s">
        <v>907</v>
      </c>
      <c r="F1810" s="416" t="s">
        <v>911</v>
      </c>
      <c r="G1810" s="30" t="s">
        <v>281</v>
      </c>
      <c r="H1810" s="6">
        <f t="shared" si="134"/>
        <v>-20000</v>
      </c>
      <c r="I1810" s="25">
        <f t="shared" si="132"/>
        <v>9.803921568627452</v>
      </c>
      <c r="J1810"/>
      <c r="K1810" t="s">
        <v>27</v>
      </c>
      <c r="L1810"/>
      <c r="M1810" s="2">
        <v>510</v>
      </c>
    </row>
    <row r="1811" spans="2:13" ht="12.75">
      <c r="B1811" s="333">
        <v>5000</v>
      </c>
      <c r="C1811" s="1" t="s">
        <v>27</v>
      </c>
      <c r="D1811" s="1" t="s">
        <v>14</v>
      </c>
      <c r="E1811" s="1" t="s">
        <v>907</v>
      </c>
      <c r="F1811" s="30" t="s">
        <v>912</v>
      </c>
      <c r="G1811" s="30" t="s">
        <v>285</v>
      </c>
      <c r="H1811" s="6">
        <f t="shared" si="134"/>
        <v>-25000</v>
      </c>
      <c r="I1811" s="25">
        <f t="shared" si="132"/>
        <v>9.803921568627452</v>
      </c>
      <c r="K1811" t="s">
        <v>27</v>
      </c>
      <c r="M1811" s="2">
        <v>510</v>
      </c>
    </row>
    <row r="1812" spans="2:13" ht="12.75">
      <c r="B1812" s="333">
        <v>5000</v>
      </c>
      <c r="C1812" s="1" t="s">
        <v>27</v>
      </c>
      <c r="D1812" s="1" t="s">
        <v>14</v>
      </c>
      <c r="E1812" s="1" t="s">
        <v>907</v>
      </c>
      <c r="F1812" s="30" t="s">
        <v>683</v>
      </c>
      <c r="G1812" s="30" t="s">
        <v>287</v>
      </c>
      <c r="H1812" s="6">
        <f t="shared" si="134"/>
        <v>-30000</v>
      </c>
      <c r="I1812" s="25">
        <f t="shared" si="132"/>
        <v>9.803921568627452</v>
      </c>
      <c r="K1812" t="s">
        <v>27</v>
      </c>
      <c r="M1812" s="2">
        <v>510</v>
      </c>
    </row>
    <row r="1813" spans="2:13" ht="12.75">
      <c r="B1813" s="333">
        <v>5000</v>
      </c>
      <c r="C1813" s="1" t="s">
        <v>27</v>
      </c>
      <c r="D1813" s="1" t="s">
        <v>14</v>
      </c>
      <c r="E1813" s="1" t="s">
        <v>907</v>
      </c>
      <c r="F1813" s="30" t="s">
        <v>913</v>
      </c>
      <c r="G1813" s="30" t="s">
        <v>289</v>
      </c>
      <c r="H1813" s="6">
        <f t="shared" si="134"/>
        <v>-35000</v>
      </c>
      <c r="I1813" s="25">
        <f t="shared" si="132"/>
        <v>9.803921568627452</v>
      </c>
      <c r="K1813" t="s">
        <v>27</v>
      </c>
      <c r="M1813" s="2">
        <v>510</v>
      </c>
    </row>
    <row r="1814" spans="2:14" ht="12.75">
      <c r="B1814" s="333">
        <v>2500</v>
      </c>
      <c r="C1814" s="1" t="s">
        <v>27</v>
      </c>
      <c r="D1814" s="1" t="s">
        <v>14</v>
      </c>
      <c r="E1814" s="1" t="s">
        <v>907</v>
      </c>
      <c r="F1814" s="30" t="s">
        <v>914</v>
      </c>
      <c r="G1814" s="30" t="s">
        <v>304</v>
      </c>
      <c r="H1814" s="6">
        <f t="shared" si="134"/>
        <v>-37500</v>
      </c>
      <c r="I1814" s="25">
        <f t="shared" si="132"/>
        <v>4.901960784313726</v>
      </c>
      <c r="K1814" t="s">
        <v>27</v>
      </c>
      <c r="M1814" s="2">
        <v>510</v>
      </c>
      <c r="N1814" s="402"/>
    </row>
    <row r="1815" spans="2:13" ht="12.75">
      <c r="B1815" s="333">
        <v>5000</v>
      </c>
      <c r="C1815" s="1" t="s">
        <v>27</v>
      </c>
      <c r="D1815" s="1" t="s">
        <v>14</v>
      </c>
      <c r="E1815" s="1" t="s">
        <v>907</v>
      </c>
      <c r="F1815" s="30" t="s">
        <v>915</v>
      </c>
      <c r="G1815" s="30" t="s">
        <v>306</v>
      </c>
      <c r="H1815" s="6">
        <f t="shared" si="134"/>
        <v>-42500</v>
      </c>
      <c r="I1815" s="25">
        <f t="shared" si="132"/>
        <v>9.803921568627452</v>
      </c>
      <c r="K1815" t="s">
        <v>27</v>
      </c>
      <c r="M1815" s="2">
        <v>510</v>
      </c>
    </row>
    <row r="1816" spans="2:13" ht="12.75">
      <c r="B1816" s="333">
        <v>5000</v>
      </c>
      <c r="C1816" s="1" t="s">
        <v>27</v>
      </c>
      <c r="D1816" s="1" t="s">
        <v>14</v>
      </c>
      <c r="E1816" s="1" t="s">
        <v>907</v>
      </c>
      <c r="F1816" s="30" t="s">
        <v>916</v>
      </c>
      <c r="G1816" s="30" t="s">
        <v>372</v>
      </c>
      <c r="H1816" s="6">
        <f t="shared" si="134"/>
        <v>-47500</v>
      </c>
      <c r="I1816" s="25">
        <f t="shared" si="132"/>
        <v>9.803921568627452</v>
      </c>
      <c r="K1816" t="s">
        <v>27</v>
      </c>
      <c r="M1816" s="2">
        <v>510</v>
      </c>
    </row>
    <row r="1817" spans="2:13" ht="12.75">
      <c r="B1817" s="333">
        <v>5000</v>
      </c>
      <c r="C1817" s="1" t="s">
        <v>27</v>
      </c>
      <c r="D1817" s="1" t="s">
        <v>14</v>
      </c>
      <c r="E1817" s="1" t="s">
        <v>907</v>
      </c>
      <c r="F1817" s="403" t="s">
        <v>917</v>
      </c>
      <c r="G1817" s="30" t="s">
        <v>374</v>
      </c>
      <c r="H1817" s="6">
        <f t="shared" si="134"/>
        <v>-52500</v>
      </c>
      <c r="I1817" s="25">
        <f t="shared" si="132"/>
        <v>9.803921568627452</v>
      </c>
      <c r="K1817" t="s">
        <v>27</v>
      </c>
      <c r="M1817" s="2">
        <v>510</v>
      </c>
    </row>
    <row r="1818" spans="2:13" ht="12.75">
      <c r="B1818" s="333">
        <v>5000</v>
      </c>
      <c r="C1818" s="1" t="s">
        <v>27</v>
      </c>
      <c r="D1818" s="1" t="s">
        <v>14</v>
      </c>
      <c r="E1818" s="1" t="s">
        <v>907</v>
      </c>
      <c r="F1818" s="30" t="s">
        <v>918</v>
      </c>
      <c r="G1818" s="30" t="s">
        <v>376</v>
      </c>
      <c r="H1818" s="6">
        <f t="shared" si="134"/>
        <v>-57500</v>
      </c>
      <c r="I1818" s="25">
        <f t="shared" si="132"/>
        <v>9.803921568627452</v>
      </c>
      <c r="K1818" t="s">
        <v>27</v>
      </c>
      <c r="M1818" s="2">
        <v>510</v>
      </c>
    </row>
    <row r="1819" spans="2:13" ht="12.75">
      <c r="B1819" s="333">
        <v>5000</v>
      </c>
      <c r="C1819" s="1" t="s">
        <v>27</v>
      </c>
      <c r="D1819" s="1" t="s">
        <v>14</v>
      </c>
      <c r="E1819" s="1" t="s">
        <v>907</v>
      </c>
      <c r="F1819" s="30" t="s">
        <v>919</v>
      </c>
      <c r="G1819" s="30" t="s">
        <v>379</v>
      </c>
      <c r="H1819" s="6">
        <f t="shared" si="134"/>
        <v>-62500</v>
      </c>
      <c r="I1819" s="25">
        <f t="shared" si="132"/>
        <v>9.803921568627452</v>
      </c>
      <c r="K1819" t="s">
        <v>27</v>
      </c>
      <c r="M1819" s="2">
        <v>510</v>
      </c>
    </row>
    <row r="1820" spans="2:13" ht="12.75">
      <c r="B1820" s="333">
        <v>10000</v>
      </c>
      <c r="C1820" s="1" t="s">
        <v>27</v>
      </c>
      <c r="D1820" s="15" t="s">
        <v>14</v>
      </c>
      <c r="E1820" s="1" t="s">
        <v>907</v>
      </c>
      <c r="F1820" s="403" t="s">
        <v>920</v>
      </c>
      <c r="G1820" s="30" t="s">
        <v>379</v>
      </c>
      <c r="H1820" s="6">
        <f t="shared" si="134"/>
        <v>-72500</v>
      </c>
      <c r="I1820" s="25">
        <f t="shared" si="132"/>
        <v>19.607843137254903</v>
      </c>
      <c r="K1820" t="s">
        <v>27</v>
      </c>
      <c r="M1820" s="2">
        <v>510</v>
      </c>
    </row>
    <row r="1821" spans="2:13" ht="12.75">
      <c r="B1821" s="333">
        <v>2500</v>
      </c>
      <c r="C1821" s="1" t="s">
        <v>27</v>
      </c>
      <c r="D1821" s="1" t="s">
        <v>14</v>
      </c>
      <c r="E1821" s="1" t="s">
        <v>907</v>
      </c>
      <c r="F1821" s="30" t="s">
        <v>921</v>
      </c>
      <c r="G1821" s="30" t="s">
        <v>381</v>
      </c>
      <c r="H1821" s="6">
        <f t="shared" si="134"/>
        <v>-75000</v>
      </c>
      <c r="I1821" s="25">
        <f t="shared" si="132"/>
        <v>4.901960784313726</v>
      </c>
      <c r="K1821" t="s">
        <v>27</v>
      </c>
      <c r="M1821" s="2">
        <v>510</v>
      </c>
    </row>
    <row r="1822" spans="2:13" ht="12.75">
      <c r="B1822" s="333">
        <v>5000</v>
      </c>
      <c r="C1822" s="1" t="s">
        <v>27</v>
      </c>
      <c r="D1822" s="1" t="s">
        <v>14</v>
      </c>
      <c r="E1822" s="1" t="s">
        <v>907</v>
      </c>
      <c r="F1822" s="30" t="s">
        <v>922</v>
      </c>
      <c r="G1822" s="30" t="s">
        <v>418</v>
      </c>
      <c r="H1822" s="6">
        <f t="shared" si="134"/>
        <v>-80000</v>
      </c>
      <c r="I1822" s="25">
        <f t="shared" si="132"/>
        <v>9.803921568627452</v>
      </c>
      <c r="K1822" t="s">
        <v>27</v>
      </c>
      <c r="M1822" s="2">
        <v>510</v>
      </c>
    </row>
    <row r="1823" spans="2:13" ht="12.75">
      <c r="B1823" s="333">
        <v>5000</v>
      </c>
      <c r="C1823" s="1" t="s">
        <v>27</v>
      </c>
      <c r="D1823" s="1" t="s">
        <v>14</v>
      </c>
      <c r="E1823" s="1" t="s">
        <v>907</v>
      </c>
      <c r="F1823" s="30" t="s">
        <v>923</v>
      </c>
      <c r="G1823" s="30" t="s">
        <v>420</v>
      </c>
      <c r="H1823" s="6">
        <f t="shared" si="134"/>
        <v>-85000</v>
      </c>
      <c r="I1823" s="25">
        <f t="shared" si="132"/>
        <v>9.803921568627452</v>
      </c>
      <c r="K1823" t="s">
        <v>27</v>
      </c>
      <c r="M1823" s="2">
        <v>510</v>
      </c>
    </row>
    <row r="1824" spans="2:13" ht="12.75">
      <c r="B1824" s="333">
        <v>5000</v>
      </c>
      <c r="C1824" s="1" t="s">
        <v>27</v>
      </c>
      <c r="D1824" s="1" t="s">
        <v>14</v>
      </c>
      <c r="E1824" s="1" t="s">
        <v>907</v>
      </c>
      <c r="F1824" s="30" t="s">
        <v>924</v>
      </c>
      <c r="G1824" s="30" t="s">
        <v>73</v>
      </c>
      <c r="H1824" s="6">
        <f t="shared" si="134"/>
        <v>-90000</v>
      </c>
      <c r="I1824" s="25">
        <f t="shared" si="132"/>
        <v>9.803921568627452</v>
      </c>
      <c r="K1824" t="s">
        <v>27</v>
      </c>
      <c r="M1824" s="2">
        <v>510</v>
      </c>
    </row>
    <row r="1825" spans="2:13" ht="12.75">
      <c r="B1825" s="333">
        <v>5000</v>
      </c>
      <c r="C1825" s="1" t="s">
        <v>27</v>
      </c>
      <c r="D1825" s="1" t="s">
        <v>14</v>
      </c>
      <c r="E1825" s="1" t="s">
        <v>907</v>
      </c>
      <c r="F1825" s="30" t="s">
        <v>925</v>
      </c>
      <c r="G1825" s="30" t="s">
        <v>465</v>
      </c>
      <c r="H1825" s="6">
        <f t="shared" si="134"/>
        <v>-95000</v>
      </c>
      <c r="I1825" s="25">
        <f t="shared" si="132"/>
        <v>9.803921568627452</v>
      </c>
      <c r="K1825" t="s">
        <v>27</v>
      </c>
      <c r="M1825" s="2">
        <v>510</v>
      </c>
    </row>
    <row r="1826" spans="2:13" ht="12.75">
      <c r="B1826" s="333">
        <v>2500</v>
      </c>
      <c r="C1826" s="1" t="s">
        <v>27</v>
      </c>
      <c r="D1826" s="1" t="s">
        <v>14</v>
      </c>
      <c r="E1826" s="1" t="s">
        <v>907</v>
      </c>
      <c r="F1826" s="30" t="s">
        <v>926</v>
      </c>
      <c r="G1826" s="30" t="s">
        <v>467</v>
      </c>
      <c r="H1826" s="6">
        <f t="shared" si="134"/>
        <v>-97500</v>
      </c>
      <c r="I1826" s="25">
        <f t="shared" si="132"/>
        <v>4.901960784313726</v>
      </c>
      <c r="K1826" t="s">
        <v>27</v>
      </c>
      <c r="M1826" s="2">
        <v>510</v>
      </c>
    </row>
    <row r="1827" spans="2:13" ht="12.75">
      <c r="B1827" s="333">
        <v>5000</v>
      </c>
      <c r="C1827" s="1" t="s">
        <v>27</v>
      </c>
      <c r="D1827" s="1" t="s">
        <v>14</v>
      </c>
      <c r="E1827" s="1" t="s">
        <v>907</v>
      </c>
      <c r="F1827" s="30" t="s">
        <v>927</v>
      </c>
      <c r="G1827" s="30" t="s">
        <v>510</v>
      </c>
      <c r="H1827" s="6">
        <f t="shared" si="134"/>
        <v>-102500</v>
      </c>
      <c r="I1827" s="25">
        <f t="shared" si="132"/>
        <v>9.803921568627452</v>
      </c>
      <c r="K1827" t="s">
        <v>27</v>
      </c>
      <c r="M1827" s="2">
        <v>510</v>
      </c>
    </row>
    <row r="1828" spans="2:13" ht="12.75">
      <c r="B1828" s="333">
        <v>5000</v>
      </c>
      <c r="C1828" s="1" t="s">
        <v>27</v>
      </c>
      <c r="D1828" s="1" t="s">
        <v>14</v>
      </c>
      <c r="E1828" s="1" t="s">
        <v>907</v>
      </c>
      <c r="F1828" s="403" t="s">
        <v>928</v>
      </c>
      <c r="G1828" s="30" t="s">
        <v>526</v>
      </c>
      <c r="H1828" s="6">
        <f t="shared" si="134"/>
        <v>-107500</v>
      </c>
      <c r="I1828" s="25">
        <f t="shared" si="132"/>
        <v>9.803921568627452</v>
      </c>
      <c r="K1828" t="s">
        <v>27</v>
      </c>
      <c r="M1828" s="2">
        <v>510</v>
      </c>
    </row>
    <row r="1829" spans="2:13" ht="12.75">
      <c r="B1829" s="333">
        <v>5000</v>
      </c>
      <c r="C1829" s="1" t="s">
        <v>27</v>
      </c>
      <c r="D1829" s="1" t="s">
        <v>14</v>
      </c>
      <c r="E1829" s="1" t="s">
        <v>907</v>
      </c>
      <c r="F1829" s="403" t="s">
        <v>929</v>
      </c>
      <c r="G1829" s="30" t="s">
        <v>369</v>
      </c>
      <c r="H1829" s="6">
        <f t="shared" si="134"/>
        <v>-112500</v>
      </c>
      <c r="I1829" s="25">
        <f t="shared" si="132"/>
        <v>9.803921568627452</v>
      </c>
      <c r="K1829" t="s">
        <v>27</v>
      </c>
      <c r="M1829" s="2">
        <v>510</v>
      </c>
    </row>
    <row r="1830" spans="2:13" ht="12.75">
      <c r="B1830" s="333">
        <v>5000</v>
      </c>
      <c r="C1830" s="1" t="s">
        <v>27</v>
      </c>
      <c r="D1830" s="1" t="s">
        <v>14</v>
      </c>
      <c r="E1830" s="1" t="s">
        <v>907</v>
      </c>
      <c r="F1830" s="403" t="s">
        <v>930</v>
      </c>
      <c r="G1830" s="30" t="s">
        <v>352</v>
      </c>
      <c r="H1830" s="6">
        <f t="shared" si="134"/>
        <v>-117500</v>
      </c>
      <c r="I1830" s="25">
        <f t="shared" si="132"/>
        <v>9.803921568627452</v>
      </c>
      <c r="K1830" t="s">
        <v>27</v>
      </c>
      <c r="M1830" s="2">
        <v>510</v>
      </c>
    </row>
    <row r="1831" spans="2:13" ht="12.75">
      <c r="B1831" s="333">
        <v>5000</v>
      </c>
      <c r="C1831" s="1" t="s">
        <v>27</v>
      </c>
      <c r="D1831" s="1" t="s">
        <v>14</v>
      </c>
      <c r="E1831" s="1" t="s">
        <v>907</v>
      </c>
      <c r="F1831" s="403" t="s">
        <v>931</v>
      </c>
      <c r="G1831" s="30" t="s">
        <v>531</v>
      </c>
      <c r="H1831" s="6">
        <f t="shared" si="134"/>
        <v>-122500</v>
      </c>
      <c r="I1831" s="25">
        <f t="shared" si="132"/>
        <v>9.803921568627452</v>
      </c>
      <c r="K1831" t="s">
        <v>27</v>
      </c>
      <c r="M1831" s="2">
        <v>510</v>
      </c>
    </row>
    <row r="1832" spans="2:13" ht="12.75">
      <c r="B1832" s="422">
        <v>2500</v>
      </c>
      <c r="C1832" s="1" t="s">
        <v>27</v>
      </c>
      <c r="D1832" s="15" t="s">
        <v>14</v>
      </c>
      <c r="E1832" s="1" t="s">
        <v>932</v>
      </c>
      <c r="F1832" s="30" t="s">
        <v>933</v>
      </c>
      <c r="G1832" s="34" t="s">
        <v>240</v>
      </c>
      <c r="H1832" s="6">
        <f t="shared" si="134"/>
        <v>-125000</v>
      </c>
      <c r="I1832" s="25">
        <f t="shared" si="132"/>
        <v>4.901960784313726</v>
      </c>
      <c r="K1832" t="s">
        <v>27</v>
      </c>
      <c r="M1832" s="2">
        <v>510</v>
      </c>
    </row>
    <row r="1833" spans="2:13" ht="12.75">
      <c r="B1833" s="333">
        <v>2500</v>
      </c>
      <c r="C1833" s="1" t="s">
        <v>27</v>
      </c>
      <c r="D1833" s="15" t="s">
        <v>14</v>
      </c>
      <c r="E1833" s="1" t="s">
        <v>932</v>
      </c>
      <c r="F1833" s="30" t="s">
        <v>934</v>
      </c>
      <c r="G1833" s="30" t="s">
        <v>242</v>
      </c>
      <c r="H1833" s="6">
        <f t="shared" si="134"/>
        <v>-127500</v>
      </c>
      <c r="I1833" s="25">
        <f t="shared" si="132"/>
        <v>4.901960784313726</v>
      </c>
      <c r="K1833" t="s">
        <v>27</v>
      </c>
      <c r="M1833" s="2">
        <v>510</v>
      </c>
    </row>
    <row r="1834" spans="2:13" ht="12.75">
      <c r="B1834" s="333">
        <v>2500</v>
      </c>
      <c r="C1834" s="1" t="s">
        <v>27</v>
      </c>
      <c r="D1834" s="15" t="s">
        <v>14</v>
      </c>
      <c r="E1834" s="1" t="s">
        <v>932</v>
      </c>
      <c r="F1834" s="30" t="s">
        <v>935</v>
      </c>
      <c r="G1834" s="30" t="s">
        <v>279</v>
      </c>
      <c r="H1834" s="6">
        <f t="shared" si="134"/>
        <v>-130000</v>
      </c>
      <c r="I1834" s="25">
        <f t="shared" si="132"/>
        <v>4.901960784313726</v>
      </c>
      <c r="K1834" t="s">
        <v>27</v>
      </c>
      <c r="M1834" s="2">
        <v>510</v>
      </c>
    </row>
    <row r="1835" spans="2:13" ht="12.75">
      <c r="B1835" s="333">
        <v>5000</v>
      </c>
      <c r="C1835" s="1" t="s">
        <v>27</v>
      </c>
      <c r="D1835" s="1" t="s">
        <v>14</v>
      </c>
      <c r="E1835" s="1" t="s">
        <v>932</v>
      </c>
      <c r="F1835" s="403" t="s">
        <v>936</v>
      </c>
      <c r="G1835" s="30" t="s">
        <v>281</v>
      </c>
      <c r="H1835" s="6">
        <f t="shared" si="134"/>
        <v>-135000</v>
      </c>
      <c r="I1835" s="25">
        <f t="shared" si="132"/>
        <v>9.803921568627452</v>
      </c>
      <c r="K1835" t="s">
        <v>27</v>
      </c>
      <c r="M1835" s="2">
        <v>510</v>
      </c>
    </row>
    <row r="1836" spans="2:13" ht="12.75">
      <c r="B1836" s="333">
        <v>2500</v>
      </c>
      <c r="C1836" s="1" t="s">
        <v>27</v>
      </c>
      <c r="D1836" s="1" t="s">
        <v>14</v>
      </c>
      <c r="E1836" s="1" t="s">
        <v>932</v>
      </c>
      <c r="F1836" s="30" t="s">
        <v>937</v>
      </c>
      <c r="G1836" s="30" t="s">
        <v>285</v>
      </c>
      <c r="H1836" s="6">
        <f t="shared" si="134"/>
        <v>-137500</v>
      </c>
      <c r="I1836" s="25">
        <f t="shared" si="132"/>
        <v>4.901960784313726</v>
      </c>
      <c r="K1836" t="s">
        <v>27</v>
      </c>
      <c r="M1836" s="2">
        <v>510</v>
      </c>
    </row>
    <row r="1837" spans="2:13" ht="12.75">
      <c r="B1837" s="333">
        <v>2500</v>
      </c>
      <c r="C1837" s="1" t="s">
        <v>27</v>
      </c>
      <c r="D1837" s="1" t="s">
        <v>14</v>
      </c>
      <c r="E1837" s="1" t="s">
        <v>932</v>
      </c>
      <c r="F1837" s="30" t="s">
        <v>938</v>
      </c>
      <c r="G1837" s="30" t="s">
        <v>287</v>
      </c>
      <c r="H1837" s="6">
        <f t="shared" si="134"/>
        <v>-140000</v>
      </c>
      <c r="I1837" s="25">
        <f t="shared" si="132"/>
        <v>4.901960784313726</v>
      </c>
      <c r="K1837" t="s">
        <v>27</v>
      </c>
      <c r="M1837" s="2">
        <v>510</v>
      </c>
    </row>
    <row r="1838" spans="2:13" ht="12.75">
      <c r="B1838" s="333">
        <v>2500</v>
      </c>
      <c r="C1838" s="1" t="s">
        <v>27</v>
      </c>
      <c r="D1838" s="1" t="s">
        <v>14</v>
      </c>
      <c r="E1838" s="1" t="s">
        <v>932</v>
      </c>
      <c r="F1838" s="30" t="s">
        <v>939</v>
      </c>
      <c r="G1838" s="30" t="s">
        <v>289</v>
      </c>
      <c r="H1838" s="6">
        <f aca="true" t="shared" si="135" ref="H1838:H1854">H1837-B1838</f>
        <v>-142500</v>
      </c>
      <c r="I1838" s="25">
        <f t="shared" si="132"/>
        <v>4.901960784313726</v>
      </c>
      <c r="K1838" t="s">
        <v>27</v>
      </c>
      <c r="M1838" s="2">
        <v>510</v>
      </c>
    </row>
    <row r="1839" spans="2:13" ht="12.75">
      <c r="B1839" s="333">
        <v>2500</v>
      </c>
      <c r="C1839" s="1" t="s">
        <v>27</v>
      </c>
      <c r="D1839" s="1" t="s">
        <v>14</v>
      </c>
      <c r="E1839" s="1" t="s">
        <v>932</v>
      </c>
      <c r="F1839" s="30" t="s">
        <v>940</v>
      </c>
      <c r="G1839" s="30" t="s">
        <v>304</v>
      </c>
      <c r="H1839" s="6">
        <f t="shared" si="135"/>
        <v>-145000</v>
      </c>
      <c r="I1839" s="25">
        <f t="shared" si="132"/>
        <v>4.901960784313726</v>
      </c>
      <c r="K1839" t="s">
        <v>27</v>
      </c>
      <c r="M1839" s="2">
        <v>510</v>
      </c>
    </row>
    <row r="1840" spans="2:13" ht="12.75">
      <c r="B1840" s="333">
        <v>2500</v>
      </c>
      <c r="C1840" s="1" t="s">
        <v>27</v>
      </c>
      <c r="D1840" s="1" t="s">
        <v>14</v>
      </c>
      <c r="E1840" s="1" t="s">
        <v>932</v>
      </c>
      <c r="F1840" s="30" t="s">
        <v>941</v>
      </c>
      <c r="G1840" s="30" t="s">
        <v>306</v>
      </c>
      <c r="H1840" s="6">
        <f t="shared" si="135"/>
        <v>-147500</v>
      </c>
      <c r="I1840" s="25">
        <f t="shared" si="132"/>
        <v>4.901960784313726</v>
      </c>
      <c r="K1840" t="s">
        <v>27</v>
      </c>
      <c r="M1840" s="2">
        <v>510</v>
      </c>
    </row>
    <row r="1841" spans="2:13" ht="12.75">
      <c r="B1841" s="333">
        <v>2500</v>
      </c>
      <c r="C1841" s="1" t="s">
        <v>27</v>
      </c>
      <c r="D1841" s="1" t="s">
        <v>14</v>
      </c>
      <c r="E1841" s="1" t="s">
        <v>932</v>
      </c>
      <c r="F1841" s="30" t="s">
        <v>942</v>
      </c>
      <c r="G1841" s="30" t="s">
        <v>372</v>
      </c>
      <c r="H1841" s="6">
        <f t="shared" si="135"/>
        <v>-150000</v>
      </c>
      <c r="I1841" s="25">
        <f aca="true" t="shared" si="136" ref="I1841:I1904">+B1841/M1841</f>
        <v>4.901960784313726</v>
      </c>
      <c r="K1841" t="s">
        <v>27</v>
      </c>
      <c r="M1841" s="2">
        <v>510</v>
      </c>
    </row>
    <row r="1842" spans="2:13" ht="12.75">
      <c r="B1842" s="333">
        <v>2500</v>
      </c>
      <c r="C1842" s="1" t="s">
        <v>27</v>
      </c>
      <c r="D1842" s="1" t="s">
        <v>14</v>
      </c>
      <c r="E1842" s="1" t="s">
        <v>932</v>
      </c>
      <c r="F1842" s="30" t="s">
        <v>943</v>
      </c>
      <c r="G1842" s="30" t="s">
        <v>374</v>
      </c>
      <c r="H1842" s="6">
        <f t="shared" si="135"/>
        <v>-152500</v>
      </c>
      <c r="I1842" s="25">
        <f t="shared" si="136"/>
        <v>4.901960784313726</v>
      </c>
      <c r="K1842" t="s">
        <v>27</v>
      </c>
      <c r="M1842" s="2">
        <v>510</v>
      </c>
    </row>
    <row r="1843" spans="2:13" ht="12.75">
      <c r="B1843" s="333">
        <v>2500</v>
      </c>
      <c r="C1843" s="1" t="s">
        <v>27</v>
      </c>
      <c r="D1843" s="1" t="s">
        <v>14</v>
      </c>
      <c r="E1843" s="1" t="s">
        <v>932</v>
      </c>
      <c r="F1843" s="30" t="s">
        <v>944</v>
      </c>
      <c r="G1843" s="30" t="s">
        <v>376</v>
      </c>
      <c r="H1843" s="6">
        <f t="shared" si="135"/>
        <v>-155000</v>
      </c>
      <c r="I1843" s="25">
        <f t="shared" si="136"/>
        <v>4.901960784313726</v>
      </c>
      <c r="K1843" t="s">
        <v>27</v>
      </c>
      <c r="M1843" s="2">
        <v>510</v>
      </c>
    </row>
    <row r="1844" spans="2:13" ht="12.75">
      <c r="B1844" s="421">
        <v>2500</v>
      </c>
      <c r="C1844" s="1" t="s">
        <v>27</v>
      </c>
      <c r="D1844" s="1" t="s">
        <v>14</v>
      </c>
      <c r="E1844" s="1" t="s">
        <v>932</v>
      </c>
      <c r="F1844" s="30" t="s">
        <v>945</v>
      </c>
      <c r="G1844" s="30" t="s">
        <v>379</v>
      </c>
      <c r="H1844" s="6">
        <f t="shared" si="135"/>
        <v>-157500</v>
      </c>
      <c r="I1844" s="25">
        <f t="shared" si="136"/>
        <v>4.901960784313726</v>
      </c>
      <c r="K1844" t="s">
        <v>27</v>
      </c>
      <c r="M1844" s="2">
        <v>510</v>
      </c>
    </row>
    <row r="1845" spans="2:13" ht="12.75">
      <c r="B1845" s="333">
        <v>10000</v>
      </c>
      <c r="C1845" s="1" t="s">
        <v>27</v>
      </c>
      <c r="D1845" s="15" t="s">
        <v>14</v>
      </c>
      <c r="E1845" s="1" t="s">
        <v>932</v>
      </c>
      <c r="F1845" s="403" t="s">
        <v>946</v>
      </c>
      <c r="G1845" s="30" t="s">
        <v>379</v>
      </c>
      <c r="H1845" s="6">
        <f t="shared" si="135"/>
        <v>-167500</v>
      </c>
      <c r="I1845" s="25">
        <f t="shared" si="136"/>
        <v>19.607843137254903</v>
      </c>
      <c r="K1845" t="s">
        <v>27</v>
      </c>
      <c r="M1845" s="2">
        <v>510</v>
      </c>
    </row>
    <row r="1846" spans="2:13" ht="12.75">
      <c r="B1846" s="333">
        <v>2500</v>
      </c>
      <c r="C1846" s="1" t="s">
        <v>27</v>
      </c>
      <c r="D1846" s="1" t="s">
        <v>14</v>
      </c>
      <c r="E1846" s="1" t="s">
        <v>932</v>
      </c>
      <c r="F1846" s="30" t="s">
        <v>947</v>
      </c>
      <c r="G1846" s="30" t="s">
        <v>381</v>
      </c>
      <c r="H1846" s="6">
        <f t="shared" si="135"/>
        <v>-170000</v>
      </c>
      <c r="I1846" s="25">
        <f t="shared" si="136"/>
        <v>4.901960784313726</v>
      </c>
      <c r="K1846" t="s">
        <v>27</v>
      </c>
      <c r="M1846" s="2">
        <v>510</v>
      </c>
    </row>
    <row r="1847" spans="2:13" ht="12.75">
      <c r="B1847" s="333">
        <v>2500</v>
      </c>
      <c r="C1847" s="1" t="s">
        <v>27</v>
      </c>
      <c r="D1847" s="1" t="s">
        <v>14</v>
      </c>
      <c r="E1847" s="1" t="s">
        <v>932</v>
      </c>
      <c r="F1847" s="30" t="s">
        <v>948</v>
      </c>
      <c r="G1847" s="30" t="s">
        <v>418</v>
      </c>
      <c r="H1847" s="6">
        <f t="shared" si="135"/>
        <v>-172500</v>
      </c>
      <c r="I1847" s="25">
        <f t="shared" si="136"/>
        <v>4.901960784313726</v>
      </c>
      <c r="K1847" t="s">
        <v>27</v>
      </c>
      <c r="M1847" s="2">
        <v>510</v>
      </c>
    </row>
    <row r="1848" spans="2:13" ht="12.75">
      <c r="B1848" s="333">
        <v>2500</v>
      </c>
      <c r="C1848" s="1" t="s">
        <v>27</v>
      </c>
      <c r="D1848" s="1" t="s">
        <v>14</v>
      </c>
      <c r="E1848" s="1" t="s">
        <v>932</v>
      </c>
      <c r="F1848" s="30" t="s">
        <v>949</v>
      </c>
      <c r="G1848" s="30" t="s">
        <v>420</v>
      </c>
      <c r="H1848" s="6">
        <f t="shared" si="135"/>
        <v>-175000</v>
      </c>
      <c r="I1848" s="25">
        <f t="shared" si="136"/>
        <v>4.901960784313726</v>
      </c>
      <c r="K1848" t="s">
        <v>27</v>
      </c>
      <c r="M1848" s="2">
        <v>510</v>
      </c>
    </row>
    <row r="1849" spans="2:13" ht="12.75">
      <c r="B1849" s="333">
        <v>2500</v>
      </c>
      <c r="C1849" s="1" t="s">
        <v>27</v>
      </c>
      <c r="D1849" s="1" t="s">
        <v>14</v>
      </c>
      <c r="E1849" s="1" t="s">
        <v>932</v>
      </c>
      <c r="F1849" s="30" t="s">
        <v>950</v>
      </c>
      <c r="G1849" s="30" t="s">
        <v>480</v>
      </c>
      <c r="H1849" s="6">
        <f t="shared" si="135"/>
        <v>-177500</v>
      </c>
      <c r="I1849" s="25">
        <f t="shared" si="136"/>
        <v>4.901960784313726</v>
      </c>
      <c r="K1849" t="s">
        <v>27</v>
      </c>
      <c r="M1849" s="2">
        <v>510</v>
      </c>
    </row>
    <row r="1850" spans="2:13" ht="12.75">
      <c r="B1850" s="333">
        <v>2500</v>
      </c>
      <c r="C1850" s="1" t="s">
        <v>27</v>
      </c>
      <c r="D1850" s="1" t="s">
        <v>14</v>
      </c>
      <c r="E1850" s="1" t="s">
        <v>932</v>
      </c>
      <c r="F1850" s="30" t="s">
        <v>951</v>
      </c>
      <c r="G1850" s="30" t="s">
        <v>465</v>
      </c>
      <c r="H1850" s="6">
        <f t="shared" si="135"/>
        <v>-180000</v>
      </c>
      <c r="I1850" s="25">
        <f t="shared" si="136"/>
        <v>4.901960784313726</v>
      </c>
      <c r="K1850" t="s">
        <v>27</v>
      </c>
      <c r="M1850" s="2">
        <v>510</v>
      </c>
    </row>
    <row r="1851" spans="2:13" ht="12.75">
      <c r="B1851" s="333">
        <v>2500</v>
      </c>
      <c r="C1851" s="1" t="s">
        <v>27</v>
      </c>
      <c r="D1851" s="1" t="s">
        <v>14</v>
      </c>
      <c r="E1851" s="1" t="s">
        <v>932</v>
      </c>
      <c r="F1851" s="30" t="s">
        <v>952</v>
      </c>
      <c r="G1851" s="30" t="s">
        <v>467</v>
      </c>
      <c r="H1851" s="6">
        <f t="shared" si="135"/>
        <v>-182500</v>
      </c>
      <c r="I1851" s="25">
        <f t="shared" si="136"/>
        <v>4.901960784313726</v>
      </c>
      <c r="K1851" t="s">
        <v>27</v>
      </c>
      <c r="M1851" s="2">
        <v>510</v>
      </c>
    </row>
    <row r="1852" spans="2:13" ht="12.75">
      <c r="B1852" s="333">
        <v>2500</v>
      </c>
      <c r="C1852" s="1" t="s">
        <v>27</v>
      </c>
      <c r="D1852" s="1" t="s">
        <v>14</v>
      </c>
      <c r="E1852" s="1" t="s">
        <v>932</v>
      </c>
      <c r="F1852" s="30" t="s">
        <v>953</v>
      </c>
      <c r="G1852" s="30" t="s">
        <v>510</v>
      </c>
      <c r="H1852" s="6">
        <f t="shared" si="135"/>
        <v>-185000</v>
      </c>
      <c r="I1852" s="25">
        <f t="shared" si="136"/>
        <v>4.901960784313726</v>
      </c>
      <c r="K1852" t="s">
        <v>27</v>
      </c>
      <c r="M1852" s="2">
        <v>510</v>
      </c>
    </row>
    <row r="1853" spans="2:13" ht="12.75">
      <c r="B1853" s="333">
        <v>2500</v>
      </c>
      <c r="C1853" s="1" t="s">
        <v>27</v>
      </c>
      <c r="D1853" s="1" t="s">
        <v>14</v>
      </c>
      <c r="E1853" s="1" t="s">
        <v>932</v>
      </c>
      <c r="F1853" s="403" t="s">
        <v>954</v>
      </c>
      <c r="G1853" s="30" t="s">
        <v>526</v>
      </c>
      <c r="H1853" s="6">
        <f t="shared" si="135"/>
        <v>-187500</v>
      </c>
      <c r="I1853" s="25">
        <f t="shared" si="136"/>
        <v>4.901960784313726</v>
      </c>
      <c r="K1853" t="s">
        <v>27</v>
      </c>
      <c r="M1853" s="2">
        <v>510</v>
      </c>
    </row>
    <row r="1854" spans="2:13" ht="12.75">
      <c r="B1854" s="333">
        <v>2500</v>
      </c>
      <c r="C1854" s="1" t="s">
        <v>27</v>
      </c>
      <c r="D1854" s="1" t="s">
        <v>14</v>
      </c>
      <c r="E1854" s="1" t="s">
        <v>932</v>
      </c>
      <c r="F1854" s="403" t="s">
        <v>955</v>
      </c>
      <c r="G1854" s="30" t="s">
        <v>352</v>
      </c>
      <c r="H1854" s="6">
        <f t="shared" si="135"/>
        <v>-190000</v>
      </c>
      <c r="I1854" s="25">
        <f t="shared" si="136"/>
        <v>4.901960784313726</v>
      </c>
      <c r="K1854" t="s">
        <v>27</v>
      </c>
      <c r="M1854" s="2">
        <v>510</v>
      </c>
    </row>
    <row r="1855" spans="1:13" s="99" customFormat="1" ht="12.75">
      <c r="A1855" s="14"/>
      <c r="B1855" s="334">
        <f>SUM(B1807:B1854)</f>
        <v>190000</v>
      </c>
      <c r="C1855" s="14" t="s">
        <v>27</v>
      </c>
      <c r="D1855" s="14"/>
      <c r="E1855" s="14"/>
      <c r="F1855" s="21"/>
      <c r="G1855" s="21"/>
      <c r="H1855" s="97">
        <v>0</v>
      </c>
      <c r="I1855" s="98">
        <f t="shared" si="136"/>
        <v>372.54901960784315</v>
      </c>
      <c r="M1855" s="2">
        <v>510</v>
      </c>
    </row>
    <row r="1856" spans="2:13" ht="12.75">
      <c r="B1856" s="333"/>
      <c r="D1856" s="15"/>
      <c r="H1856" s="6">
        <f>H1855-B1856</f>
        <v>0</v>
      </c>
      <c r="I1856" s="25">
        <f t="shared" si="136"/>
        <v>0</v>
      </c>
      <c r="M1856" s="2">
        <v>510</v>
      </c>
    </row>
    <row r="1857" spans="2:13" ht="12.75">
      <c r="B1857" s="333"/>
      <c r="D1857" s="15"/>
      <c r="H1857" s="6">
        <f>H1856-B1857</f>
        <v>0</v>
      </c>
      <c r="I1857" s="25">
        <f t="shared" si="136"/>
        <v>0</v>
      </c>
      <c r="M1857" s="2">
        <v>510</v>
      </c>
    </row>
    <row r="1858" spans="2:13" ht="12.75">
      <c r="B1858" s="333">
        <v>2000</v>
      </c>
      <c r="C1858" s="135" t="s">
        <v>956</v>
      </c>
      <c r="D1858" s="15" t="s">
        <v>14</v>
      </c>
      <c r="E1858" s="1" t="s">
        <v>0</v>
      </c>
      <c r="F1858" s="30" t="s">
        <v>957</v>
      </c>
      <c r="G1858" s="30" t="s">
        <v>374</v>
      </c>
      <c r="H1858" s="6">
        <f>H1857-B1858</f>
        <v>-2000</v>
      </c>
      <c r="I1858" s="25">
        <f t="shared" si="136"/>
        <v>3.9215686274509802</v>
      </c>
      <c r="K1858" t="s">
        <v>907</v>
      </c>
      <c r="M1858" s="2">
        <v>510</v>
      </c>
    </row>
    <row r="1859" spans="2:13" ht="12.75">
      <c r="B1859" s="333">
        <v>1000</v>
      </c>
      <c r="C1859" s="135" t="s">
        <v>958</v>
      </c>
      <c r="D1859" s="15" t="s">
        <v>14</v>
      </c>
      <c r="E1859" s="1" t="s">
        <v>0</v>
      </c>
      <c r="F1859" s="30" t="s">
        <v>959</v>
      </c>
      <c r="G1859" s="30" t="s">
        <v>376</v>
      </c>
      <c r="H1859" s="6">
        <f>H1858-B1859</f>
        <v>-3000</v>
      </c>
      <c r="I1859" s="25">
        <f t="shared" si="136"/>
        <v>1.9607843137254901</v>
      </c>
      <c r="K1859" t="s">
        <v>907</v>
      </c>
      <c r="M1859" s="2">
        <v>510</v>
      </c>
    </row>
    <row r="1860" spans="1:13" s="99" customFormat="1" ht="12.75">
      <c r="A1860" s="14"/>
      <c r="B1860" s="334">
        <f>SUM(B1858:B1859)</f>
        <v>3000</v>
      </c>
      <c r="C1860" s="136" t="s">
        <v>0</v>
      </c>
      <c r="D1860" s="14"/>
      <c r="E1860" s="14"/>
      <c r="F1860" s="21"/>
      <c r="G1860" s="21"/>
      <c r="H1860" s="97">
        <v>0</v>
      </c>
      <c r="I1860" s="98">
        <f t="shared" si="136"/>
        <v>5.882352941176471</v>
      </c>
      <c r="M1860" s="2">
        <v>510</v>
      </c>
    </row>
    <row r="1861" spans="3:13" ht="12.75">
      <c r="C1861" s="135"/>
      <c r="D1861" s="15"/>
      <c r="H1861" s="6">
        <f aca="true" t="shared" si="137" ref="H1861:H1908">H1860-B1861</f>
        <v>0</v>
      </c>
      <c r="I1861" s="25">
        <f t="shared" si="136"/>
        <v>0</v>
      </c>
      <c r="M1861" s="2">
        <v>510</v>
      </c>
    </row>
    <row r="1862" spans="2:13" ht="12.75">
      <c r="B1862" s="131"/>
      <c r="C1862" s="15"/>
      <c r="D1862" s="15"/>
      <c r="E1862" s="37"/>
      <c r="G1862" s="38"/>
      <c r="H1862" s="6">
        <f t="shared" si="137"/>
        <v>0</v>
      </c>
      <c r="I1862" s="25">
        <f t="shared" si="136"/>
        <v>0</v>
      </c>
      <c r="M1862" s="2">
        <v>510</v>
      </c>
    </row>
    <row r="1863" spans="2:13" ht="12.75">
      <c r="B1863" s="428">
        <v>1700</v>
      </c>
      <c r="C1863" s="15" t="s">
        <v>960</v>
      </c>
      <c r="D1863" s="15" t="s">
        <v>14</v>
      </c>
      <c r="E1863" s="15" t="s">
        <v>29</v>
      </c>
      <c r="F1863" s="30" t="s">
        <v>961</v>
      </c>
      <c r="G1863" s="33" t="s">
        <v>240</v>
      </c>
      <c r="H1863" s="6">
        <f t="shared" si="137"/>
        <v>-1700</v>
      </c>
      <c r="I1863" s="25">
        <f t="shared" si="136"/>
        <v>3.3333333333333335</v>
      </c>
      <c r="K1863" t="s">
        <v>962</v>
      </c>
      <c r="M1863" s="2">
        <v>510</v>
      </c>
    </row>
    <row r="1864" spans="1:13" s="18" customFormat="1" ht="12.75">
      <c r="A1864" s="15"/>
      <c r="B1864" s="428">
        <v>1400</v>
      </c>
      <c r="C1864" s="15" t="s">
        <v>960</v>
      </c>
      <c r="D1864" s="15" t="s">
        <v>14</v>
      </c>
      <c r="E1864" s="15" t="s">
        <v>29</v>
      </c>
      <c r="F1864" s="30" t="s">
        <v>961</v>
      </c>
      <c r="G1864" s="33" t="s">
        <v>242</v>
      </c>
      <c r="H1864" s="6">
        <f t="shared" si="137"/>
        <v>-3100</v>
      </c>
      <c r="I1864" s="25">
        <f t="shared" si="136"/>
        <v>2.7450980392156863</v>
      </c>
      <c r="K1864" t="s">
        <v>962</v>
      </c>
      <c r="M1864" s="2">
        <v>510</v>
      </c>
    </row>
    <row r="1865" spans="2:13" ht="12.75">
      <c r="B1865" s="312">
        <v>1200</v>
      </c>
      <c r="C1865" s="15" t="s">
        <v>960</v>
      </c>
      <c r="D1865" s="15" t="s">
        <v>14</v>
      </c>
      <c r="E1865" s="1" t="s">
        <v>29</v>
      </c>
      <c r="F1865" s="30" t="s">
        <v>961</v>
      </c>
      <c r="G1865" s="30" t="s">
        <v>279</v>
      </c>
      <c r="H1865" s="6">
        <f t="shared" si="137"/>
        <v>-4300</v>
      </c>
      <c r="I1865" s="25">
        <f t="shared" si="136"/>
        <v>2.3529411764705883</v>
      </c>
      <c r="K1865" t="s">
        <v>962</v>
      </c>
      <c r="M1865" s="2">
        <v>510</v>
      </c>
    </row>
    <row r="1866" spans="2:13" ht="12.75">
      <c r="B1866" s="312">
        <v>1500</v>
      </c>
      <c r="C1866" s="1" t="s">
        <v>960</v>
      </c>
      <c r="D1866" s="15" t="s">
        <v>14</v>
      </c>
      <c r="E1866" s="1" t="s">
        <v>29</v>
      </c>
      <c r="F1866" s="30" t="s">
        <v>961</v>
      </c>
      <c r="G1866" s="30" t="s">
        <v>281</v>
      </c>
      <c r="H1866" s="6">
        <f t="shared" si="137"/>
        <v>-5800</v>
      </c>
      <c r="I1866" s="25">
        <f t="shared" si="136"/>
        <v>2.9411764705882355</v>
      </c>
      <c r="K1866" t="s">
        <v>962</v>
      </c>
      <c r="M1866" s="2">
        <v>510</v>
      </c>
    </row>
    <row r="1867" spans="2:13" ht="12.75">
      <c r="B1867" s="312">
        <v>1200</v>
      </c>
      <c r="C1867" s="1" t="s">
        <v>960</v>
      </c>
      <c r="D1867" s="15" t="s">
        <v>14</v>
      </c>
      <c r="E1867" s="1" t="s">
        <v>29</v>
      </c>
      <c r="F1867" s="30" t="s">
        <v>961</v>
      </c>
      <c r="G1867" s="30" t="s">
        <v>285</v>
      </c>
      <c r="H1867" s="6">
        <f t="shared" si="137"/>
        <v>-7000</v>
      </c>
      <c r="I1867" s="25">
        <f t="shared" si="136"/>
        <v>2.3529411764705883</v>
      </c>
      <c r="K1867" t="s">
        <v>962</v>
      </c>
      <c r="M1867" s="2">
        <v>510</v>
      </c>
    </row>
    <row r="1868" spans="2:14" ht="12.75">
      <c r="B1868" s="429">
        <v>1200</v>
      </c>
      <c r="C1868" s="400" t="s">
        <v>960</v>
      </c>
      <c r="D1868" s="15" t="s">
        <v>14</v>
      </c>
      <c r="E1868" s="400" t="s">
        <v>29</v>
      </c>
      <c r="F1868" s="30" t="s">
        <v>961</v>
      </c>
      <c r="G1868" s="30" t="s">
        <v>287</v>
      </c>
      <c r="H1868" s="6">
        <f t="shared" si="137"/>
        <v>-8200</v>
      </c>
      <c r="I1868" s="25">
        <f t="shared" si="136"/>
        <v>2.3529411764705883</v>
      </c>
      <c r="J1868" s="401"/>
      <c r="K1868" t="s">
        <v>962</v>
      </c>
      <c r="L1868" s="401"/>
      <c r="M1868" s="2">
        <v>510</v>
      </c>
      <c r="N1868" s="402">
        <v>500</v>
      </c>
    </row>
    <row r="1869" spans="2:13" ht="12.75">
      <c r="B1869" s="312">
        <v>1200</v>
      </c>
      <c r="C1869" s="1" t="s">
        <v>960</v>
      </c>
      <c r="D1869" s="15" t="s">
        <v>14</v>
      </c>
      <c r="E1869" s="1" t="s">
        <v>29</v>
      </c>
      <c r="F1869" s="30" t="s">
        <v>961</v>
      </c>
      <c r="G1869" s="30" t="s">
        <v>289</v>
      </c>
      <c r="H1869" s="6">
        <f t="shared" si="137"/>
        <v>-9400</v>
      </c>
      <c r="I1869" s="25">
        <f t="shared" si="136"/>
        <v>2.3529411764705883</v>
      </c>
      <c r="K1869" t="s">
        <v>962</v>
      </c>
      <c r="M1869" s="2">
        <v>510</v>
      </c>
    </row>
    <row r="1870" spans="2:13" ht="12.75">
      <c r="B1870" s="312">
        <v>900</v>
      </c>
      <c r="C1870" s="1" t="s">
        <v>960</v>
      </c>
      <c r="D1870" s="15" t="s">
        <v>14</v>
      </c>
      <c r="E1870" s="1" t="s">
        <v>29</v>
      </c>
      <c r="F1870" s="30" t="s">
        <v>961</v>
      </c>
      <c r="G1870" s="30" t="s">
        <v>304</v>
      </c>
      <c r="H1870" s="6">
        <f t="shared" si="137"/>
        <v>-10300</v>
      </c>
      <c r="I1870" s="25">
        <f t="shared" si="136"/>
        <v>1.7647058823529411</v>
      </c>
      <c r="K1870" t="s">
        <v>962</v>
      </c>
      <c r="M1870" s="2">
        <v>510</v>
      </c>
    </row>
    <row r="1871" spans="2:13" ht="12.75">
      <c r="B1871" s="312">
        <v>1200</v>
      </c>
      <c r="C1871" s="1" t="s">
        <v>960</v>
      </c>
      <c r="D1871" s="15" t="s">
        <v>14</v>
      </c>
      <c r="E1871" s="1" t="s">
        <v>29</v>
      </c>
      <c r="F1871" s="30" t="s">
        <v>961</v>
      </c>
      <c r="G1871" s="30" t="s">
        <v>306</v>
      </c>
      <c r="H1871" s="6">
        <f t="shared" si="137"/>
        <v>-11500</v>
      </c>
      <c r="I1871" s="25">
        <f t="shared" si="136"/>
        <v>2.3529411764705883</v>
      </c>
      <c r="K1871" t="s">
        <v>962</v>
      </c>
      <c r="M1871" s="2">
        <v>510</v>
      </c>
    </row>
    <row r="1872" spans="2:13" ht="12.75">
      <c r="B1872" s="312">
        <v>1700</v>
      </c>
      <c r="C1872" s="1" t="s">
        <v>960</v>
      </c>
      <c r="D1872" s="15" t="s">
        <v>14</v>
      </c>
      <c r="E1872" s="1" t="s">
        <v>29</v>
      </c>
      <c r="F1872" s="30" t="s">
        <v>961</v>
      </c>
      <c r="G1872" s="30" t="s">
        <v>372</v>
      </c>
      <c r="H1872" s="6">
        <f t="shared" si="137"/>
        <v>-13200</v>
      </c>
      <c r="I1872" s="25">
        <f t="shared" si="136"/>
        <v>3.3333333333333335</v>
      </c>
      <c r="K1872" t="s">
        <v>962</v>
      </c>
      <c r="M1872" s="2">
        <v>510</v>
      </c>
    </row>
    <row r="1873" spans="2:13" ht="12.75">
      <c r="B1873" s="312">
        <v>1400</v>
      </c>
      <c r="C1873" s="1" t="s">
        <v>960</v>
      </c>
      <c r="D1873" s="15" t="s">
        <v>14</v>
      </c>
      <c r="E1873" s="1" t="s">
        <v>29</v>
      </c>
      <c r="F1873" s="30" t="s">
        <v>961</v>
      </c>
      <c r="G1873" s="30" t="s">
        <v>374</v>
      </c>
      <c r="H1873" s="6">
        <f t="shared" si="137"/>
        <v>-14600</v>
      </c>
      <c r="I1873" s="25">
        <f t="shared" si="136"/>
        <v>2.7450980392156863</v>
      </c>
      <c r="K1873" t="s">
        <v>962</v>
      </c>
      <c r="M1873" s="2">
        <v>510</v>
      </c>
    </row>
    <row r="1874" spans="2:13" ht="12.75">
      <c r="B1874" s="312">
        <v>1200</v>
      </c>
      <c r="C1874" s="1" t="s">
        <v>960</v>
      </c>
      <c r="D1874" s="1" t="s">
        <v>14</v>
      </c>
      <c r="E1874" s="1" t="s">
        <v>29</v>
      </c>
      <c r="F1874" s="30" t="s">
        <v>961</v>
      </c>
      <c r="G1874" s="30" t="s">
        <v>376</v>
      </c>
      <c r="H1874" s="6">
        <f t="shared" si="137"/>
        <v>-15800</v>
      </c>
      <c r="I1874" s="25">
        <f t="shared" si="136"/>
        <v>2.3529411764705883</v>
      </c>
      <c r="K1874" t="s">
        <v>962</v>
      </c>
      <c r="M1874" s="2">
        <v>510</v>
      </c>
    </row>
    <row r="1875" spans="2:13" ht="12.75">
      <c r="B1875" s="312">
        <v>1200</v>
      </c>
      <c r="C1875" s="1" t="s">
        <v>960</v>
      </c>
      <c r="D1875" s="1" t="s">
        <v>14</v>
      </c>
      <c r="E1875" s="1" t="s">
        <v>29</v>
      </c>
      <c r="F1875" s="30" t="s">
        <v>961</v>
      </c>
      <c r="G1875" s="30" t="s">
        <v>379</v>
      </c>
      <c r="H1875" s="6">
        <f t="shared" si="137"/>
        <v>-17000</v>
      </c>
      <c r="I1875" s="25">
        <f t="shared" si="136"/>
        <v>2.3529411764705883</v>
      </c>
      <c r="K1875" t="s">
        <v>962</v>
      </c>
      <c r="M1875" s="2">
        <v>510</v>
      </c>
    </row>
    <row r="1876" spans="2:13" ht="12.75">
      <c r="B1876" s="312">
        <v>1200</v>
      </c>
      <c r="C1876" s="1" t="s">
        <v>960</v>
      </c>
      <c r="D1876" s="1" t="s">
        <v>14</v>
      </c>
      <c r="E1876" s="1" t="s">
        <v>29</v>
      </c>
      <c r="F1876" s="30" t="s">
        <v>961</v>
      </c>
      <c r="G1876" s="30" t="s">
        <v>418</v>
      </c>
      <c r="H1876" s="6">
        <f t="shared" si="137"/>
        <v>-18200</v>
      </c>
      <c r="I1876" s="25">
        <f t="shared" si="136"/>
        <v>2.3529411764705883</v>
      </c>
      <c r="K1876" t="s">
        <v>962</v>
      </c>
      <c r="M1876" s="2">
        <v>510</v>
      </c>
    </row>
    <row r="1877" spans="2:13" ht="12.75">
      <c r="B1877" s="312">
        <v>1400</v>
      </c>
      <c r="C1877" s="1" t="s">
        <v>960</v>
      </c>
      <c r="D1877" s="1" t="s">
        <v>14</v>
      </c>
      <c r="E1877" s="1" t="s">
        <v>29</v>
      </c>
      <c r="F1877" s="30" t="s">
        <v>961</v>
      </c>
      <c r="G1877" s="30" t="s">
        <v>420</v>
      </c>
      <c r="H1877" s="6">
        <f t="shared" si="137"/>
        <v>-19600</v>
      </c>
      <c r="I1877" s="25">
        <f t="shared" si="136"/>
        <v>2.7450980392156863</v>
      </c>
      <c r="K1877" t="s">
        <v>962</v>
      </c>
      <c r="M1877" s="2">
        <v>510</v>
      </c>
    </row>
    <row r="1878" spans="2:13" ht="12.75">
      <c r="B1878" s="312">
        <v>1200</v>
      </c>
      <c r="C1878" s="1" t="s">
        <v>960</v>
      </c>
      <c r="D1878" s="1" t="s">
        <v>14</v>
      </c>
      <c r="E1878" s="1" t="s">
        <v>29</v>
      </c>
      <c r="F1878" s="30" t="s">
        <v>961</v>
      </c>
      <c r="G1878" s="30" t="s">
        <v>73</v>
      </c>
      <c r="H1878" s="6">
        <f t="shared" si="137"/>
        <v>-20800</v>
      </c>
      <c r="I1878" s="25">
        <f t="shared" si="136"/>
        <v>2.3529411764705883</v>
      </c>
      <c r="K1878" t="s">
        <v>962</v>
      </c>
      <c r="M1878" s="2">
        <v>510</v>
      </c>
    </row>
    <row r="1879" spans="2:13" ht="12.75">
      <c r="B1879" s="312">
        <v>1200</v>
      </c>
      <c r="C1879" s="1" t="s">
        <v>960</v>
      </c>
      <c r="D1879" s="1" t="s">
        <v>14</v>
      </c>
      <c r="E1879" s="1" t="s">
        <v>29</v>
      </c>
      <c r="F1879" s="30" t="s">
        <v>961</v>
      </c>
      <c r="G1879" s="30" t="s">
        <v>480</v>
      </c>
      <c r="H1879" s="6">
        <f t="shared" si="137"/>
        <v>-22000</v>
      </c>
      <c r="I1879" s="25">
        <f t="shared" si="136"/>
        <v>2.3529411764705883</v>
      </c>
      <c r="K1879" t="s">
        <v>962</v>
      </c>
      <c r="M1879" s="2">
        <v>510</v>
      </c>
    </row>
    <row r="1880" spans="2:13" ht="12.75">
      <c r="B1880" s="312">
        <v>1400</v>
      </c>
      <c r="C1880" s="1" t="s">
        <v>960</v>
      </c>
      <c r="D1880" s="1" t="s">
        <v>14</v>
      </c>
      <c r="E1880" s="1" t="s">
        <v>29</v>
      </c>
      <c r="F1880" s="30" t="s">
        <v>961</v>
      </c>
      <c r="G1880" s="30" t="s">
        <v>465</v>
      </c>
      <c r="H1880" s="6">
        <f t="shared" si="137"/>
        <v>-23400</v>
      </c>
      <c r="I1880" s="25">
        <f t="shared" si="136"/>
        <v>2.7450980392156863</v>
      </c>
      <c r="K1880" t="s">
        <v>962</v>
      </c>
      <c r="M1880" s="2">
        <v>510</v>
      </c>
    </row>
    <row r="1881" spans="2:13" ht="12.75">
      <c r="B1881" s="312">
        <v>1000</v>
      </c>
      <c r="C1881" s="1" t="s">
        <v>960</v>
      </c>
      <c r="D1881" s="1" t="s">
        <v>14</v>
      </c>
      <c r="E1881" s="1" t="s">
        <v>29</v>
      </c>
      <c r="F1881" s="30" t="s">
        <v>961</v>
      </c>
      <c r="G1881" s="30" t="s">
        <v>467</v>
      </c>
      <c r="H1881" s="6">
        <f t="shared" si="137"/>
        <v>-24400</v>
      </c>
      <c r="I1881" s="25">
        <f t="shared" si="136"/>
        <v>1.9607843137254901</v>
      </c>
      <c r="K1881" t="s">
        <v>962</v>
      </c>
      <c r="M1881" s="2">
        <v>510</v>
      </c>
    </row>
    <row r="1882" spans="2:13" ht="12.75">
      <c r="B1882" s="312">
        <v>1600</v>
      </c>
      <c r="C1882" s="1" t="s">
        <v>960</v>
      </c>
      <c r="D1882" s="1" t="s">
        <v>14</v>
      </c>
      <c r="E1882" s="1" t="s">
        <v>29</v>
      </c>
      <c r="F1882" s="30" t="s">
        <v>961</v>
      </c>
      <c r="G1882" s="30" t="s">
        <v>510</v>
      </c>
      <c r="H1882" s="6">
        <f t="shared" si="137"/>
        <v>-26000</v>
      </c>
      <c r="I1882" s="25">
        <f t="shared" si="136"/>
        <v>3.1372549019607843</v>
      </c>
      <c r="K1882" t="s">
        <v>962</v>
      </c>
      <c r="M1882" s="2">
        <v>510</v>
      </c>
    </row>
    <row r="1883" spans="2:13" ht="12.75">
      <c r="B1883" s="312">
        <v>1500</v>
      </c>
      <c r="C1883" s="1" t="s">
        <v>960</v>
      </c>
      <c r="D1883" s="1" t="s">
        <v>14</v>
      </c>
      <c r="E1883" s="1" t="s">
        <v>29</v>
      </c>
      <c r="F1883" s="30" t="s">
        <v>961</v>
      </c>
      <c r="G1883" s="30" t="s">
        <v>526</v>
      </c>
      <c r="H1883" s="6">
        <f t="shared" si="137"/>
        <v>-27500</v>
      </c>
      <c r="I1883" s="25">
        <f t="shared" si="136"/>
        <v>2.9411764705882355</v>
      </c>
      <c r="K1883" t="s">
        <v>962</v>
      </c>
      <c r="M1883" s="2">
        <v>510</v>
      </c>
    </row>
    <row r="1884" spans="2:13" ht="12.75">
      <c r="B1884" s="312">
        <v>1500</v>
      </c>
      <c r="C1884" s="1" t="s">
        <v>960</v>
      </c>
      <c r="D1884" s="1" t="s">
        <v>14</v>
      </c>
      <c r="E1884" s="1" t="s">
        <v>29</v>
      </c>
      <c r="F1884" s="30" t="s">
        <v>961</v>
      </c>
      <c r="G1884" s="30" t="s">
        <v>369</v>
      </c>
      <c r="H1884" s="6">
        <f t="shared" si="137"/>
        <v>-29000</v>
      </c>
      <c r="I1884" s="25">
        <f t="shared" si="136"/>
        <v>2.9411764705882355</v>
      </c>
      <c r="K1884" t="s">
        <v>962</v>
      </c>
      <c r="M1884" s="2">
        <v>510</v>
      </c>
    </row>
    <row r="1885" spans="2:13" ht="12.75">
      <c r="B1885" s="312">
        <v>1200</v>
      </c>
      <c r="C1885" s="1" t="s">
        <v>960</v>
      </c>
      <c r="D1885" s="1" t="s">
        <v>14</v>
      </c>
      <c r="E1885" s="1" t="s">
        <v>29</v>
      </c>
      <c r="F1885" s="30" t="s">
        <v>961</v>
      </c>
      <c r="G1885" s="30" t="s">
        <v>352</v>
      </c>
      <c r="H1885" s="6">
        <f t="shared" si="137"/>
        <v>-30200</v>
      </c>
      <c r="I1885" s="25">
        <f t="shared" si="136"/>
        <v>2.3529411764705883</v>
      </c>
      <c r="K1885" t="s">
        <v>962</v>
      </c>
      <c r="M1885" s="2">
        <v>510</v>
      </c>
    </row>
    <row r="1886" spans="2:13" ht="12.75">
      <c r="B1886" s="428">
        <v>1300</v>
      </c>
      <c r="C1886" s="15" t="s">
        <v>28</v>
      </c>
      <c r="D1886" s="15" t="s">
        <v>14</v>
      </c>
      <c r="E1886" s="15" t="s">
        <v>29</v>
      </c>
      <c r="F1886" s="30" t="s">
        <v>963</v>
      </c>
      <c r="G1886" s="33" t="s">
        <v>242</v>
      </c>
      <c r="H1886" s="6">
        <f t="shared" si="137"/>
        <v>-31500</v>
      </c>
      <c r="I1886" s="25">
        <f t="shared" si="136"/>
        <v>2.549019607843137</v>
      </c>
      <c r="K1886" t="s">
        <v>907</v>
      </c>
      <c r="M1886" s="2">
        <v>510</v>
      </c>
    </row>
    <row r="1887" spans="1:13" ht="12.75">
      <c r="A1887" s="15"/>
      <c r="B1887" s="428">
        <v>1500</v>
      </c>
      <c r="C1887" s="15" t="s">
        <v>28</v>
      </c>
      <c r="D1887" s="15" t="s">
        <v>14</v>
      </c>
      <c r="E1887" s="15" t="s">
        <v>29</v>
      </c>
      <c r="F1887" s="30" t="s">
        <v>963</v>
      </c>
      <c r="G1887" s="33" t="s">
        <v>244</v>
      </c>
      <c r="H1887" s="6">
        <f t="shared" si="137"/>
        <v>-33000</v>
      </c>
      <c r="I1887" s="25">
        <f t="shared" si="136"/>
        <v>2.9411764705882355</v>
      </c>
      <c r="J1887" s="18"/>
      <c r="K1887" t="s">
        <v>907</v>
      </c>
      <c r="L1887" s="18"/>
      <c r="M1887" s="2">
        <v>510</v>
      </c>
    </row>
    <row r="1888" spans="2:13" ht="12.75">
      <c r="B1888" s="312">
        <v>1600</v>
      </c>
      <c r="C1888" s="15" t="s">
        <v>28</v>
      </c>
      <c r="D1888" s="15" t="s">
        <v>14</v>
      </c>
      <c r="E1888" s="1" t="s">
        <v>29</v>
      </c>
      <c r="F1888" s="30" t="s">
        <v>963</v>
      </c>
      <c r="G1888" s="30" t="s">
        <v>279</v>
      </c>
      <c r="H1888" s="6">
        <f t="shared" si="137"/>
        <v>-34600</v>
      </c>
      <c r="I1888" s="25">
        <f t="shared" si="136"/>
        <v>3.1372549019607843</v>
      </c>
      <c r="K1888" t="s">
        <v>907</v>
      </c>
      <c r="M1888" s="2">
        <v>510</v>
      </c>
    </row>
    <row r="1889" spans="2:13" ht="12.75">
      <c r="B1889" s="312">
        <v>1500</v>
      </c>
      <c r="C1889" s="1" t="s">
        <v>28</v>
      </c>
      <c r="D1889" s="15" t="s">
        <v>14</v>
      </c>
      <c r="E1889" s="1" t="s">
        <v>29</v>
      </c>
      <c r="F1889" s="30" t="s">
        <v>963</v>
      </c>
      <c r="G1889" s="30" t="s">
        <v>281</v>
      </c>
      <c r="H1889" s="6">
        <f t="shared" si="137"/>
        <v>-36100</v>
      </c>
      <c r="I1889" s="25">
        <f t="shared" si="136"/>
        <v>2.9411764705882355</v>
      </c>
      <c r="K1889" t="s">
        <v>907</v>
      </c>
      <c r="M1889" s="2">
        <v>510</v>
      </c>
    </row>
    <row r="1890" spans="2:13" ht="12.75">
      <c r="B1890" s="312">
        <v>1450</v>
      </c>
      <c r="C1890" s="1" t="s">
        <v>28</v>
      </c>
      <c r="D1890" s="15" t="s">
        <v>14</v>
      </c>
      <c r="E1890" s="1" t="s">
        <v>29</v>
      </c>
      <c r="F1890" s="30" t="s">
        <v>963</v>
      </c>
      <c r="G1890" s="30" t="s">
        <v>285</v>
      </c>
      <c r="H1890" s="6">
        <f t="shared" si="137"/>
        <v>-37550</v>
      </c>
      <c r="I1890" s="25">
        <f t="shared" si="136"/>
        <v>2.843137254901961</v>
      </c>
      <c r="K1890" t="s">
        <v>907</v>
      </c>
      <c r="M1890" s="2">
        <v>510</v>
      </c>
    </row>
    <row r="1891" spans="2:13" ht="12.75">
      <c r="B1891" s="312">
        <v>1600</v>
      </c>
      <c r="C1891" s="1" t="s">
        <v>28</v>
      </c>
      <c r="D1891" s="15" t="s">
        <v>14</v>
      </c>
      <c r="E1891" s="1" t="s">
        <v>29</v>
      </c>
      <c r="F1891" s="30" t="s">
        <v>963</v>
      </c>
      <c r="G1891" s="30" t="s">
        <v>287</v>
      </c>
      <c r="H1891" s="6">
        <f t="shared" si="137"/>
        <v>-39150</v>
      </c>
      <c r="I1891" s="25">
        <f t="shared" si="136"/>
        <v>3.1372549019607843</v>
      </c>
      <c r="K1891" t="s">
        <v>907</v>
      </c>
      <c r="M1891" s="2">
        <v>510</v>
      </c>
    </row>
    <row r="1892" spans="2:13" ht="12.75">
      <c r="B1892" s="312">
        <v>1500</v>
      </c>
      <c r="C1892" s="1" t="s">
        <v>28</v>
      </c>
      <c r="D1892" s="15" t="s">
        <v>14</v>
      </c>
      <c r="E1892" s="1" t="s">
        <v>29</v>
      </c>
      <c r="F1892" s="30" t="s">
        <v>963</v>
      </c>
      <c r="G1892" s="30" t="s">
        <v>289</v>
      </c>
      <c r="H1892" s="6">
        <f t="shared" si="137"/>
        <v>-40650</v>
      </c>
      <c r="I1892" s="25">
        <f t="shared" si="136"/>
        <v>2.9411764705882355</v>
      </c>
      <c r="K1892" t="s">
        <v>907</v>
      </c>
      <c r="M1892" s="2">
        <v>510</v>
      </c>
    </row>
    <row r="1893" spans="2:13" ht="12.75">
      <c r="B1893" s="312">
        <v>1400</v>
      </c>
      <c r="C1893" s="1" t="s">
        <v>28</v>
      </c>
      <c r="D1893" s="15" t="s">
        <v>14</v>
      </c>
      <c r="E1893" s="1" t="s">
        <v>29</v>
      </c>
      <c r="F1893" s="30" t="s">
        <v>963</v>
      </c>
      <c r="G1893" s="30" t="s">
        <v>304</v>
      </c>
      <c r="H1893" s="6">
        <f t="shared" si="137"/>
        <v>-42050</v>
      </c>
      <c r="I1893" s="25">
        <f t="shared" si="136"/>
        <v>2.7450980392156863</v>
      </c>
      <c r="K1893" t="s">
        <v>907</v>
      </c>
      <c r="M1893" s="2">
        <v>510</v>
      </c>
    </row>
    <row r="1894" spans="2:13" ht="12.75">
      <c r="B1894" s="312">
        <v>1400</v>
      </c>
      <c r="C1894" s="1" t="s">
        <v>28</v>
      </c>
      <c r="D1894" s="15" t="s">
        <v>14</v>
      </c>
      <c r="E1894" s="1" t="s">
        <v>29</v>
      </c>
      <c r="F1894" s="30" t="s">
        <v>963</v>
      </c>
      <c r="G1894" s="30" t="s">
        <v>372</v>
      </c>
      <c r="H1894" s="6">
        <f t="shared" si="137"/>
        <v>-43450</v>
      </c>
      <c r="I1894" s="25">
        <f t="shared" si="136"/>
        <v>2.7450980392156863</v>
      </c>
      <c r="K1894" t="s">
        <v>907</v>
      </c>
      <c r="M1894" s="2">
        <v>510</v>
      </c>
    </row>
    <row r="1895" spans="2:13" ht="12.75">
      <c r="B1895" s="312">
        <v>1500</v>
      </c>
      <c r="C1895" s="1" t="s">
        <v>28</v>
      </c>
      <c r="D1895" s="15" t="s">
        <v>14</v>
      </c>
      <c r="E1895" s="1" t="s">
        <v>29</v>
      </c>
      <c r="F1895" s="30" t="s">
        <v>963</v>
      </c>
      <c r="G1895" s="30" t="s">
        <v>374</v>
      </c>
      <c r="H1895" s="6">
        <f t="shared" si="137"/>
        <v>-44950</v>
      </c>
      <c r="I1895" s="25">
        <f t="shared" si="136"/>
        <v>2.9411764705882355</v>
      </c>
      <c r="K1895" t="s">
        <v>907</v>
      </c>
      <c r="M1895" s="2">
        <v>510</v>
      </c>
    </row>
    <row r="1896" spans="2:13" ht="12.75">
      <c r="B1896" s="312">
        <v>1300</v>
      </c>
      <c r="C1896" s="135" t="s">
        <v>28</v>
      </c>
      <c r="D1896" s="15" t="s">
        <v>14</v>
      </c>
      <c r="E1896" s="1" t="s">
        <v>29</v>
      </c>
      <c r="F1896" s="30" t="s">
        <v>963</v>
      </c>
      <c r="G1896" s="30" t="s">
        <v>376</v>
      </c>
      <c r="H1896" s="6">
        <f t="shared" si="137"/>
        <v>-46250</v>
      </c>
      <c r="I1896" s="25">
        <f t="shared" si="136"/>
        <v>2.549019607843137</v>
      </c>
      <c r="K1896" t="s">
        <v>907</v>
      </c>
      <c r="M1896" s="2">
        <v>510</v>
      </c>
    </row>
    <row r="1897" spans="2:13" ht="12.75">
      <c r="B1897" s="312">
        <v>1900</v>
      </c>
      <c r="C1897" s="135" t="s">
        <v>28</v>
      </c>
      <c r="D1897" s="15" t="s">
        <v>14</v>
      </c>
      <c r="E1897" s="1" t="s">
        <v>29</v>
      </c>
      <c r="F1897" s="30" t="s">
        <v>963</v>
      </c>
      <c r="G1897" s="30" t="s">
        <v>379</v>
      </c>
      <c r="H1897" s="6">
        <f t="shared" si="137"/>
        <v>-48150</v>
      </c>
      <c r="I1897" s="25">
        <f t="shared" si="136"/>
        <v>3.7254901960784315</v>
      </c>
      <c r="K1897" t="s">
        <v>907</v>
      </c>
      <c r="M1897" s="2">
        <v>510</v>
      </c>
    </row>
    <row r="1898" spans="2:13" ht="12.75">
      <c r="B1898" s="312">
        <v>1250</v>
      </c>
      <c r="C1898" s="135" t="s">
        <v>28</v>
      </c>
      <c r="D1898" s="15" t="s">
        <v>14</v>
      </c>
      <c r="E1898" s="1" t="s">
        <v>29</v>
      </c>
      <c r="F1898" s="105" t="s">
        <v>963</v>
      </c>
      <c r="G1898" s="30" t="s">
        <v>381</v>
      </c>
      <c r="H1898" s="6">
        <f t="shared" si="137"/>
        <v>-49400</v>
      </c>
      <c r="I1898" s="25">
        <f t="shared" si="136"/>
        <v>2.450980392156863</v>
      </c>
      <c r="K1898" t="s">
        <v>907</v>
      </c>
      <c r="M1898" s="2">
        <v>510</v>
      </c>
    </row>
    <row r="1899" spans="2:13" ht="12.75">
      <c r="B1899" s="312">
        <v>1300</v>
      </c>
      <c r="C1899" s="135" t="s">
        <v>28</v>
      </c>
      <c r="D1899" s="15" t="s">
        <v>14</v>
      </c>
      <c r="E1899" s="1" t="s">
        <v>29</v>
      </c>
      <c r="F1899" s="105" t="s">
        <v>963</v>
      </c>
      <c r="G1899" s="30" t="s">
        <v>418</v>
      </c>
      <c r="H1899" s="6">
        <f t="shared" si="137"/>
        <v>-50700</v>
      </c>
      <c r="I1899" s="25">
        <f t="shared" si="136"/>
        <v>2.549019607843137</v>
      </c>
      <c r="K1899" t="s">
        <v>907</v>
      </c>
      <c r="M1899" s="2">
        <v>510</v>
      </c>
    </row>
    <row r="1900" spans="2:13" ht="12.75">
      <c r="B1900" s="312">
        <v>1500</v>
      </c>
      <c r="C1900" s="135" t="s">
        <v>28</v>
      </c>
      <c r="D1900" s="15" t="s">
        <v>14</v>
      </c>
      <c r="E1900" s="1" t="s">
        <v>29</v>
      </c>
      <c r="F1900" s="30" t="s">
        <v>963</v>
      </c>
      <c r="G1900" s="30" t="s">
        <v>420</v>
      </c>
      <c r="H1900" s="6">
        <f t="shared" si="137"/>
        <v>-52200</v>
      </c>
      <c r="I1900" s="25">
        <f t="shared" si="136"/>
        <v>2.9411764705882355</v>
      </c>
      <c r="K1900" t="s">
        <v>907</v>
      </c>
      <c r="M1900" s="2">
        <v>510</v>
      </c>
    </row>
    <row r="1901" spans="2:13" ht="12.75">
      <c r="B1901" s="312">
        <v>1400</v>
      </c>
      <c r="C1901" s="135" t="s">
        <v>28</v>
      </c>
      <c r="D1901" s="15" t="s">
        <v>14</v>
      </c>
      <c r="E1901" s="1" t="s">
        <v>29</v>
      </c>
      <c r="F1901" s="30" t="s">
        <v>963</v>
      </c>
      <c r="G1901" s="30" t="s">
        <v>73</v>
      </c>
      <c r="H1901" s="6">
        <f t="shared" si="137"/>
        <v>-53600</v>
      </c>
      <c r="I1901" s="25">
        <f t="shared" si="136"/>
        <v>2.7450980392156863</v>
      </c>
      <c r="K1901" t="s">
        <v>907</v>
      </c>
      <c r="M1901" s="2">
        <v>510</v>
      </c>
    </row>
    <row r="1902" spans="2:13" ht="12.75">
      <c r="B1902" s="312">
        <v>1800</v>
      </c>
      <c r="C1902" s="37" t="s">
        <v>28</v>
      </c>
      <c r="D1902" s="15" t="s">
        <v>14</v>
      </c>
      <c r="E1902" s="1" t="s">
        <v>29</v>
      </c>
      <c r="F1902" s="30" t="s">
        <v>963</v>
      </c>
      <c r="G1902" s="30" t="s">
        <v>480</v>
      </c>
      <c r="H1902" s="6">
        <f t="shared" si="137"/>
        <v>-55400</v>
      </c>
      <c r="I1902" s="25">
        <f t="shared" si="136"/>
        <v>3.5294117647058822</v>
      </c>
      <c r="K1902" t="s">
        <v>907</v>
      </c>
      <c r="M1902" s="2">
        <v>510</v>
      </c>
    </row>
    <row r="1903" spans="2:13" ht="12.75">
      <c r="B1903" s="312">
        <v>1400</v>
      </c>
      <c r="C1903" s="135" t="s">
        <v>28</v>
      </c>
      <c r="D1903" s="15" t="s">
        <v>14</v>
      </c>
      <c r="E1903" s="1" t="s">
        <v>29</v>
      </c>
      <c r="F1903" s="30" t="s">
        <v>963</v>
      </c>
      <c r="G1903" s="30" t="s">
        <v>465</v>
      </c>
      <c r="H1903" s="6">
        <f t="shared" si="137"/>
        <v>-56800</v>
      </c>
      <c r="I1903" s="25">
        <f t="shared" si="136"/>
        <v>2.7450980392156863</v>
      </c>
      <c r="K1903" t="s">
        <v>907</v>
      </c>
      <c r="M1903" s="2">
        <v>510</v>
      </c>
    </row>
    <row r="1904" spans="2:13" ht="12.75">
      <c r="B1904" s="312">
        <v>1300</v>
      </c>
      <c r="C1904" s="1" t="s">
        <v>28</v>
      </c>
      <c r="D1904" s="1" t="s">
        <v>14</v>
      </c>
      <c r="E1904" s="1" t="s">
        <v>29</v>
      </c>
      <c r="F1904" s="30" t="s">
        <v>963</v>
      </c>
      <c r="G1904" s="30" t="s">
        <v>510</v>
      </c>
      <c r="H1904" s="6">
        <f t="shared" si="137"/>
        <v>-58100</v>
      </c>
      <c r="I1904" s="25">
        <f t="shared" si="136"/>
        <v>2.549019607843137</v>
      </c>
      <c r="K1904" t="s">
        <v>907</v>
      </c>
      <c r="M1904" s="2">
        <v>510</v>
      </c>
    </row>
    <row r="1905" spans="2:13" ht="12.75">
      <c r="B1905" s="312">
        <v>1500</v>
      </c>
      <c r="C1905" s="15" t="s">
        <v>28</v>
      </c>
      <c r="D1905" s="15" t="s">
        <v>14</v>
      </c>
      <c r="E1905" s="1" t="s">
        <v>29</v>
      </c>
      <c r="F1905" s="30" t="s">
        <v>964</v>
      </c>
      <c r="G1905" s="30" t="s">
        <v>526</v>
      </c>
      <c r="H1905" s="6">
        <f t="shared" si="137"/>
        <v>-59600</v>
      </c>
      <c r="I1905" s="25">
        <f aca="true" t="shared" si="138" ref="I1905:I1913">+B1905/M1905</f>
        <v>2.9411764705882355</v>
      </c>
      <c r="K1905" t="s">
        <v>907</v>
      </c>
      <c r="M1905" s="2">
        <v>510</v>
      </c>
    </row>
    <row r="1906" spans="2:13" ht="12.75">
      <c r="B1906" s="312">
        <v>1400</v>
      </c>
      <c r="C1906" s="1" t="s">
        <v>28</v>
      </c>
      <c r="D1906" s="1" t="s">
        <v>14</v>
      </c>
      <c r="E1906" s="1" t="s">
        <v>29</v>
      </c>
      <c r="F1906" s="30" t="s">
        <v>963</v>
      </c>
      <c r="G1906" s="30" t="s">
        <v>369</v>
      </c>
      <c r="H1906" s="6">
        <f t="shared" si="137"/>
        <v>-61000</v>
      </c>
      <c r="I1906" s="25">
        <f t="shared" si="138"/>
        <v>2.7450980392156863</v>
      </c>
      <c r="K1906" t="s">
        <v>907</v>
      </c>
      <c r="M1906" s="2">
        <v>510</v>
      </c>
    </row>
    <row r="1907" spans="2:13" ht="12.75">
      <c r="B1907" s="312">
        <v>1300</v>
      </c>
      <c r="C1907" s="1" t="s">
        <v>28</v>
      </c>
      <c r="D1907" s="1" t="s">
        <v>14</v>
      </c>
      <c r="E1907" s="1" t="s">
        <v>29</v>
      </c>
      <c r="F1907" s="30" t="s">
        <v>963</v>
      </c>
      <c r="G1907" s="30" t="s">
        <v>352</v>
      </c>
      <c r="H1907" s="6">
        <f t="shared" si="137"/>
        <v>-62300</v>
      </c>
      <c r="I1907" s="25">
        <f t="shared" si="138"/>
        <v>2.549019607843137</v>
      </c>
      <c r="K1907" t="s">
        <v>907</v>
      </c>
      <c r="M1907" s="2">
        <v>510</v>
      </c>
    </row>
    <row r="1908" spans="2:13" ht="12.75">
      <c r="B1908" s="312">
        <v>1600</v>
      </c>
      <c r="C1908" s="1" t="s">
        <v>28</v>
      </c>
      <c r="D1908" s="1" t="s">
        <v>14</v>
      </c>
      <c r="E1908" s="1" t="s">
        <v>29</v>
      </c>
      <c r="F1908" s="30" t="s">
        <v>963</v>
      </c>
      <c r="G1908" s="30" t="s">
        <v>531</v>
      </c>
      <c r="H1908" s="6">
        <f t="shared" si="137"/>
        <v>-63900</v>
      </c>
      <c r="I1908" s="25">
        <f t="shared" si="138"/>
        <v>3.1372549019607843</v>
      </c>
      <c r="K1908" t="s">
        <v>907</v>
      </c>
      <c r="M1908" s="2">
        <v>510</v>
      </c>
    </row>
    <row r="1909" spans="1:13" s="137" customFormat="1" ht="12.75">
      <c r="A1909" s="136"/>
      <c r="B1909" s="317">
        <f>SUM(B1863:B1908)</f>
        <v>63900</v>
      </c>
      <c r="C1909" s="136"/>
      <c r="D1909" s="136"/>
      <c r="E1909" s="136" t="s">
        <v>29</v>
      </c>
      <c r="F1909" s="115"/>
      <c r="G1909" s="115"/>
      <c r="H1909" s="97">
        <v>0</v>
      </c>
      <c r="I1909" s="98">
        <f t="shared" si="138"/>
        <v>125.29411764705883</v>
      </c>
      <c r="M1909" s="2">
        <v>510</v>
      </c>
    </row>
    <row r="1910" spans="8:13" ht="12.75">
      <c r="H1910" s="6">
        <f>H1909-B1910</f>
        <v>0</v>
      </c>
      <c r="I1910" s="25">
        <f t="shared" si="138"/>
        <v>0</v>
      </c>
      <c r="M1910" s="2">
        <v>510</v>
      </c>
    </row>
    <row r="1911" spans="8:13" ht="12.75">
      <c r="H1911" s="6">
        <f>H1910-B1911</f>
        <v>0</v>
      </c>
      <c r="I1911" s="25">
        <f t="shared" si="138"/>
        <v>0</v>
      </c>
      <c r="M1911" s="2">
        <v>510</v>
      </c>
    </row>
    <row r="1912" spans="8:13" ht="12.75">
      <c r="H1912" s="6">
        <f>H1911-B1912</f>
        <v>0</v>
      </c>
      <c r="I1912" s="25">
        <f t="shared" si="138"/>
        <v>0</v>
      </c>
      <c r="M1912" s="2">
        <v>510</v>
      </c>
    </row>
    <row r="1913" spans="1:13" s="99" customFormat="1" ht="12.75">
      <c r="A1913" s="14"/>
      <c r="B1913" s="335">
        <f>B1920+B1937+B1944+B1948+B1952+B1956</f>
        <v>385000</v>
      </c>
      <c r="C1913" s="87" t="s">
        <v>122</v>
      </c>
      <c r="D1913" s="14"/>
      <c r="E1913" s="14"/>
      <c r="F1913" s="21"/>
      <c r="G1913" s="21"/>
      <c r="H1913" s="97"/>
      <c r="I1913" s="98">
        <f t="shared" si="138"/>
        <v>754.9019607843137</v>
      </c>
      <c r="M1913" s="2">
        <v>510</v>
      </c>
    </row>
    <row r="1914" spans="1:13" s="85" customFormat="1" ht="12.75">
      <c r="A1914" s="142"/>
      <c r="B1914" s="336" t="s">
        <v>138</v>
      </c>
      <c r="C1914" s="142"/>
      <c r="D1914" s="142"/>
      <c r="E1914" s="142"/>
      <c r="F1914" s="143"/>
      <c r="G1914" s="144"/>
      <c r="H1914" s="116"/>
      <c r="I1914" s="145"/>
      <c r="J1914" s="146"/>
      <c r="K1914" s="146"/>
      <c r="L1914" s="146"/>
      <c r="M1914" s="2">
        <v>510</v>
      </c>
    </row>
    <row r="1915" spans="2:13" ht="12.75">
      <c r="B1915" s="10"/>
      <c r="H1915" s="6">
        <v>0</v>
      </c>
      <c r="I1915" s="25">
        <f aca="true" t="shared" si="139" ref="I1915:I1946">+B1915/M1915</f>
        <v>0</v>
      </c>
      <c r="M1915" s="2">
        <v>510</v>
      </c>
    </row>
    <row r="1916" spans="2:13" ht="12.75">
      <c r="B1916" s="10"/>
      <c r="H1916" s="6">
        <f>H1915-B1916</f>
        <v>0</v>
      </c>
      <c r="I1916" s="25">
        <f t="shared" si="139"/>
        <v>0</v>
      </c>
      <c r="M1916" s="2">
        <v>510</v>
      </c>
    </row>
    <row r="1917" spans="2:13" ht="12.75">
      <c r="B1917" s="10">
        <v>10000</v>
      </c>
      <c r="C1917" t="s">
        <v>965</v>
      </c>
      <c r="D1917" s="430" t="s">
        <v>14</v>
      </c>
      <c r="E1917" s="431" t="s">
        <v>123</v>
      </c>
      <c r="F1917" s="432" t="s">
        <v>963</v>
      </c>
      <c r="G1917" s="433" t="s">
        <v>279</v>
      </c>
      <c r="H1917" s="6">
        <f>H1916-B1917</f>
        <v>-10000</v>
      </c>
      <c r="I1917" s="25">
        <f t="shared" si="139"/>
        <v>19.607843137254903</v>
      </c>
      <c r="K1917" t="s">
        <v>907</v>
      </c>
      <c r="M1917" s="2">
        <v>510</v>
      </c>
    </row>
    <row r="1918" spans="2:13" ht="12.75">
      <c r="B1918" s="10">
        <v>10000</v>
      </c>
      <c r="C1918" t="s">
        <v>965</v>
      </c>
      <c r="D1918" s="430" t="s">
        <v>14</v>
      </c>
      <c r="E1918" s="431" t="s">
        <v>123</v>
      </c>
      <c r="F1918" s="432" t="s">
        <v>963</v>
      </c>
      <c r="G1918" s="434" t="s">
        <v>279</v>
      </c>
      <c r="H1918" s="6">
        <f>H1917-B1918</f>
        <v>-20000</v>
      </c>
      <c r="I1918" s="25">
        <f t="shared" si="139"/>
        <v>19.607843137254903</v>
      </c>
      <c r="K1918" t="s">
        <v>907</v>
      </c>
      <c r="M1918" s="2">
        <v>510</v>
      </c>
    </row>
    <row r="1919" spans="2:13" ht="12.75">
      <c r="B1919" s="10">
        <v>10000</v>
      </c>
      <c r="C1919" t="s">
        <v>966</v>
      </c>
      <c r="D1919" s="430" t="s">
        <v>14</v>
      </c>
      <c r="E1919" s="431" t="s">
        <v>123</v>
      </c>
      <c r="F1919" s="432" t="s">
        <v>963</v>
      </c>
      <c r="G1919" s="433" t="s">
        <v>372</v>
      </c>
      <c r="H1919" s="6">
        <f>H1918-B1919</f>
        <v>-30000</v>
      </c>
      <c r="I1919" s="25">
        <f t="shared" si="139"/>
        <v>19.607843137254903</v>
      </c>
      <c r="K1919" t="s">
        <v>907</v>
      </c>
      <c r="M1919" s="2">
        <v>510</v>
      </c>
    </row>
    <row r="1920" spans="1:13" s="99" customFormat="1" ht="12.75">
      <c r="A1920" s="14"/>
      <c r="B1920" s="337">
        <f>SUM(B1917:B1919)</f>
        <v>30000</v>
      </c>
      <c r="C1920" s="14"/>
      <c r="D1920" s="14"/>
      <c r="E1920" s="138" t="s">
        <v>123</v>
      </c>
      <c r="F1920" s="21"/>
      <c r="G1920" s="21"/>
      <c r="H1920" s="97"/>
      <c r="I1920" s="98">
        <f t="shared" si="139"/>
        <v>58.8235294117647</v>
      </c>
      <c r="M1920" s="2">
        <v>510</v>
      </c>
    </row>
    <row r="1921" spans="2:13" ht="12.75">
      <c r="B1921" s="10"/>
      <c r="H1921" s="6">
        <f aca="true" t="shared" si="140" ref="H1921:H1936">H1920-B1921</f>
        <v>0</v>
      </c>
      <c r="I1921" s="25">
        <f t="shared" si="139"/>
        <v>0</v>
      </c>
      <c r="M1921" s="2">
        <v>510</v>
      </c>
    </row>
    <row r="1922" spans="2:13" ht="12.75">
      <c r="B1922" s="10"/>
      <c r="H1922" s="6">
        <f t="shared" si="140"/>
        <v>0</v>
      </c>
      <c r="I1922" s="25">
        <f t="shared" si="139"/>
        <v>0</v>
      </c>
      <c r="M1922" s="2">
        <v>510</v>
      </c>
    </row>
    <row r="1923" spans="2:13" ht="12.75">
      <c r="B1923" s="10">
        <v>5000</v>
      </c>
      <c r="C1923" t="s">
        <v>967</v>
      </c>
      <c r="D1923" s="430" t="s">
        <v>14</v>
      </c>
      <c r="E1923" s="431" t="s">
        <v>124</v>
      </c>
      <c r="F1923" s="432" t="s">
        <v>963</v>
      </c>
      <c r="G1923" s="434" t="s">
        <v>287</v>
      </c>
      <c r="H1923" s="6">
        <f t="shared" si="140"/>
        <v>-5000</v>
      </c>
      <c r="I1923" s="25">
        <f t="shared" si="139"/>
        <v>9.803921568627452</v>
      </c>
      <c r="K1923" t="s">
        <v>907</v>
      </c>
      <c r="M1923" s="2">
        <v>510</v>
      </c>
    </row>
    <row r="1924" spans="2:13" ht="12.75">
      <c r="B1924" s="10">
        <v>5000</v>
      </c>
      <c r="C1924" t="s">
        <v>968</v>
      </c>
      <c r="D1924" s="430" t="s">
        <v>14</v>
      </c>
      <c r="E1924" s="431" t="s">
        <v>124</v>
      </c>
      <c r="F1924" s="432" t="s">
        <v>963</v>
      </c>
      <c r="G1924" s="434" t="s">
        <v>287</v>
      </c>
      <c r="H1924" s="6">
        <f t="shared" si="140"/>
        <v>-10000</v>
      </c>
      <c r="I1924" s="25">
        <f t="shared" si="139"/>
        <v>9.803921568627452</v>
      </c>
      <c r="K1924" t="s">
        <v>907</v>
      </c>
      <c r="M1924" s="2">
        <v>510</v>
      </c>
    </row>
    <row r="1925" spans="2:13" ht="12.75">
      <c r="B1925" s="10">
        <v>5000</v>
      </c>
      <c r="C1925" t="s">
        <v>968</v>
      </c>
      <c r="D1925" s="430" t="s">
        <v>14</v>
      </c>
      <c r="E1925" s="431" t="s">
        <v>124</v>
      </c>
      <c r="F1925" s="432" t="s">
        <v>963</v>
      </c>
      <c r="G1925" s="434" t="s">
        <v>287</v>
      </c>
      <c r="H1925" s="6">
        <f t="shared" si="140"/>
        <v>-15000</v>
      </c>
      <c r="I1925" s="25">
        <f t="shared" si="139"/>
        <v>9.803921568627452</v>
      </c>
      <c r="K1925" t="s">
        <v>907</v>
      </c>
      <c r="M1925" s="2">
        <v>510</v>
      </c>
    </row>
    <row r="1926" spans="2:13" ht="12.75">
      <c r="B1926" s="10">
        <v>30000</v>
      </c>
      <c r="C1926" t="s">
        <v>969</v>
      </c>
      <c r="D1926" s="430" t="s">
        <v>14</v>
      </c>
      <c r="E1926" s="431" t="s">
        <v>124</v>
      </c>
      <c r="F1926" s="432" t="s">
        <v>963</v>
      </c>
      <c r="G1926" s="434" t="s">
        <v>304</v>
      </c>
      <c r="H1926" s="6">
        <f t="shared" si="140"/>
        <v>-45000</v>
      </c>
      <c r="I1926" s="25">
        <f t="shared" si="139"/>
        <v>58.8235294117647</v>
      </c>
      <c r="K1926" t="s">
        <v>907</v>
      </c>
      <c r="M1926" s="2">
        <v>510</v>
      </c>
    </row>
    <row r="1927" spans="2:13" ht="12.75">
      <c r="B1927" s="10">
        <v>10000</v>
      </c>
      <c r="C1927" t="s">
        <v>970</v>
      </c>
      <c r="D1927" s="430" t="s">
        <v>14</v>
      </c>
      <c r="E1927" s="431" t="s">
        <v>124</v>
      </c>
      <c r="F1927" s="432" t="s">
        <v>963</v>
      </c>
      <c r="G1927" s="433" t="s">
        <v>306</v>
      </c>
      <c r="H1927" s="6">
        <f t="shared" si="140"/>
        <v>-55000</v>
      </c>
      <c r="I1927" s="25">
        <f t="shared" si="139"/>
        <v>19.607843137254903</v>
      </c>
      <c r="K1927" t="s">
        <v>907</v>
      </c>
      <c r="M1927" s="2">
        <v>510</v>
      </c>
    </row>
    <row r="1928" spans="2:13" ht="12.75">
      <c r="B1928" s="10">
        <v>10000</v>
      </c>
      <c r="C1928" t="s">
        <v>966</v>
      </c>
      <c r="D1928" s="430" t="s">
        <v>14</v>
      </c>
      <c r="E1928" s="431" t="s">
        <v>124</v>
      </c>
      <c r="F1928" s="432" t="s">
        <v>963</v>
      </c>
      <c r="G1928" s="433" t="s">
        <v>372</v>
      </c>
      <c r="H1928" s="6">
        <f t="shared" si="140"/>
        <v>-65000</v>
      </c>
      <c r="I1928" s="25">
        <f t="shared" si="139"/>
        <v>19.607843137254903</v>
      </c>
      <c r="K1928" t="s">
        <v>907</v>
      </c>
      <c r="M1928" s="2">
        <v>510</v>
      </c>
    </row>
    <row r="1929" spans="2:13" ht="12.75">
      <c r="B1929" s="10">
        <v>25000</v>
      </c>
      <c r="C1929" t="s">
        <v>971</v>
      </c>
      <c r="D1929" s="430" t="s">
        <v>14</v>
      </c>
      <c r="E1929" s="431" t="s">
        <v>124</v>
      </c>
      <c r="F1929" s="432" t="s">
        <v>963</v>
      </c>
      <c r="G1929" s="433" t="s">
        <v>372</v>
      </c>
      <c r="H1929" s="6">
        <f t="shared" si="140"/>
        <v>-90000</v>
      </c>
      <c r="I1929" s="25">
        <f t="shared" si="139"/>
        <v>49.01960784313726</v>
      </c>
      <c r="K1929" t="s">
        <v>907</v>
      </c>
      <c r="M1929" s="2">
        <v>510</v>
      </c>
    </row>
    <row r="1930" spans="2:13" ht="12.75">
      <c r="B1930" s="10">
        <v>10000</v>
      </c>
      <c r="C1930" t="s">
        <v>972</v>
      </c>
      <c r="D1930" s="430" t="s">
        <v>14</v>
      </c>
      <c r="E1930" s="139" t="s">
        <v>124</v>
      </c>
      <c r="F1930" s="432" t="s">
        <v>963</v>
      </c>
      <c r="G1930" s="434" t="s">
        <v>372</v>
      </c>
      <c r="H1930" s="6">
        <f t="shared" si="140"/>
        <v>-100000</v>
      </c>
      <c r="I1930" s="25">
        <f t="shared" si="139"/>
        <v>19.607843137254903</v>
      </c>
      <c r="K1930" t="s">
        <v>907</v>
      </c>
      <c r="M1930" s="2">
        <v>510</v>
      </c>
    </row>
    <row r="1931" spans="2:13" ht="12.75">
      <c r="B1931" s="10">
        <v>40000</v>
      </c>
      <c r="C1931" t="s">
        <v>973</v>
      </c>
      <c r="D1931" s="430" t="s">
        <v>14</v>
      </c>
      <c r="E1931" s="139" t="s">
        <v>124</v>
      </c>
      <c r="F1931" s="432" t="s">
        <v>963</v>
      </c>
      <c r="G1931" s="434" t="s">
        <v>374</v>
      </c>
      <c r="H1931" s="6">
        <f t="shared" si="140"/>
        <v>-140000</v>
      </c>
      <c r="I1931" s="25">
        <f t="shared" si="139"/>
        <v>78.43137254901961</v>
      </c>
      <c r="K1931" t="s">
        <v>907</v>
      </c>
      <c r="M1931" s="2">
        <v>510</v>
      </c>
    </row>
    <row r="1932" spans="2:13" ht="12.75">
      <c r="B1932" s="10">
        <v>40000</v>
      </c>
      <c r="C1932" t="s">
        <v>971</v>
      </c>
      <c r="D1932" s="430" t="s">
        <v>14</v>
      </c>
      <c r="E1932" s="139" t="s">
        <v>124</v>
      </c>
      <c r="F1932" s="432" t="s">
        <v>963</v>
      </c>
      <c r="G1932" s="434" t="s">
        <v>374</v>
      </c>
      <c r="H1932" s="6">
        <f t="shared" si="140"/>
        <v>-180000</v>
      </c>
      <c r="I1932" s="25">
        <f t="shared" si="139"/>
        <v>78.43137254901961</v>
      </c>
      <c r="K1932" t="s">
        <v>907</v>
      </c>
      <c r="M1932" s="2">
        <v>510</v>
      </c>
    </row>
    <row r="1933" spans="2:13" ht="12.75">
      <c r="B1933" s="10">
        <v>10000</v>
      </c>
      <c r="C1933" t="s">
        <v>965</v>
      </c>
      <c r="D1933" s="430" t="s">
        <v>14</v>
      </c>
      <c r="E1933" s="431" t="s">
        <v>124</v>
      </c>
      <c r="F1933" s="432" t="s">
        <v>963</v>
      </c>
      <c r="G1933" s="434" t="s">
        <v>379</v>
      </c>
      <c r="H1933" s="6">
        <f t="shared" si="140"/>
        <v>-190000</v>
      </c>
      <c r="I1933" s="25">
        <f t="shared" si="139"/>
        <v>19.607843137254903</v>
      </c>
      <c r="K1933" t="s">
        <v>907</v>
      </c>
      <c r="M1933" s="2">
        <v>510</v>
      </c>
    </row>
    <row r="1934" spans="2:13" ht="12.75">
      <c r="B1934" s="10">
        <v>10000</v>
      </c>
      <c r="C1934" t="s">
        <v>974</v>
      </c>
      <c r="D1934" s="430" t="s">
        <v>14</v>
      </c>
      <c r="E1934" s="431" t="s">
        <v>124</v>
      </c>
      <c r="F1934" s="432" t="s">
        <v>963</v>
      </c>
      <c r="G1934" s="434" t="s">
        <v>381</v>
      </c>
      <c r="H1934" s="6">
        <f t="shared" si="140"/>
        <v>-200000</v>
      </c>
      <c r="I1934" s="25">
        <f t="shared" si="139"/>
        <v>19.607843137254903</v>
      </c>
      <c r="K1934" t="s">
        <v>907</v>
      </c>
      <c r="M1934" s="2">
        <v>510</v>
      </c>
    </row>
    <row r="1935" spans="2:13" ht="12.75">
      <c r="B1935" s="10">
        <v>25000</v>
      </c>
      <c r="C1935" t="s">
        <v>973</v>
      </c>
      <c r="D1935" s="430" t="s">
        <v>14</v>
      </c>
      <c r="E1935" s="431" t="s">
        <v>124</v>
      </c>
      <c r="F1935" s="432" t="s">
        <v>963</v>
      </c>
      <c r="G1935" s="434" t="s">
        <v>381</v>
      </c>
      <c r="H1935" s="6">
        <f t="shared" si="140"/>
        <v>-225000</v>
      </c>
      <c r="I1935" s="25">
        <f t="shared" si="139"/>
        <v>49.01960784313726</v>
      </c>
      <c r="K1935" t="s">
        <v>907</v>
      </c>
      <c r="M1935" s="2">
        <v>510</v>
      </c>
    </row>
    <row r="1936" spans="2:13" ht="12.75">
      <c r="B1936" s="10">
        <v>30000</v>
      </c>
      <c r="C1936" t="s">
        <v>969</v>
      </c>
      <c r="D1936" s="430" t="s">
        <v>14</v>
      </c>
      <c r="E1936" s="431" t="s">
        <v>124</v>
      </c>
      <c r="F1936" s="432" t="s">
        <v>963</v>
      </c>
      <c r="G1936" s="434" t="s">
        <v>418</v>
      </c>
      <c r="H1936" s="6">
        <f t="shared" si="140"/>
        <v>-255000</v>
      </c>
      <c r="I1936" s="25">
        <f t="shared" si="139"/>
        <v>58.8235294117647</v>
      </c>
      <c r="K1936" t="s">
        <v>907</v>
      </c>
      <c r="M1936" s="2">
        <v>510</v>
      </c>
    </row>
    <row r="1937" spans="1:13" s="99" customFormat="1" ht="12.75">
      <c r="A1937" s="14"/>
      <c r="B1937" s="337">
        <f>SUM(B1923:B1936)</f>
        <v>255000</v>
      </c>
      <c r="C1937" s="14"/>
      <c r="D1937" s="14"/>
      <c r="E1937" s="138" t="s">
        <v>124</v>
      </c>
      <c r="F1937" s="21"/>
      <c r="G1937" s="21"/>
      <c r="H1937" s="97">
        <v>0</v>
      </c>
      <c r="I1937" s="98">
        <f t="shared" si="139"/>
        <v>500</v>
      </c>
      <c r="M1937" s="2">
        <v>510</v>
      </c>
    </row>
    <row r="1938" spans="2:13" ht="12.75">
      <c r="B1938" s="10"/>
      <c r="H1938" s="6">
        <f aca="true" t="shared" si="141" ref="H1938:H1943">H1937-B1938</f>
        <v>0</v>
      </c>
      <c r="I1938" s="25">
        <f t="shared" si="139"/>
        <v>0</v>
      </c>
      <c r="M1938" s="2">
        <v>510</v>
      </c>
    </row>
    <row r="1939" spans="2:13" ht="12.75">
      <c r="B1939" s="10"/>
      <c r="H1939" s="6">
        <f t="shared" si="141"/>
        <v>0</v>
      </c>
      <c r="I1939" s="25">
        <f t="shared" si="139"/>
        <v>0</v>
      </c>
      <c r="M1939" s="2">
        <v>510</v>
      </c>
    </row>
    <row r="1940" spans="2:13" ht="12.75">
      <c r="B1940" s="10">
        <v>10000</v>
      </c>
      <c r="C1940" t="s">
        <v>975</v>
      </c>
      <c r="D1940" s="430" t="s">
        <v>14</v>
      </c>
      <c r="E1940" s="431" t="s">
        <v>125</v>
      </c>
      <c r="F1940" s="432" t="s">
        <v>963</v>
      </c>
      <c r="G1940" s="434" t="s">
        <v>285</v>
      </c>
      <c r="H1940" s="6">
        <f t="shared" si="141"/>
        <v>-10000</v>
      </c>
      <c r="I1940" s="25">
        <f t="shared" si="139"/>
        <v>19.607843137254903</v>
      </c>
      <c r="K1940" t="s">
        <v>907</v>
      </c>
      <c r="M1940" s="2">
        <v>510</v>
      </c>
    </row>
    <row r="1941" spans="2:13" ht="12.75">
      <c r="B1941" s="10">
        <v>10000</v>
      </c>
      <c r="C1941" t="s">
        <v>972</v>
      </c>
      <c r="D1941" s="430" t="s">
        <v>14</v>
      </c>
      <c r="E1941" s="431" t="s">
        <v>125</v>
      </c>
      <c r="F1941" s="432" t="s">
        <v>963</v>
      </c>
      <c r="G1941" s="434" t="s">
        <v>285</v>
      </c>
      <c r="H1941" s="6">
        <f t="shared" si="141"/>
        <v>-20000</v>
      </c>
      <c r="I1941" s="25">
        <f t="shared" si="139"/>
        <v>19.607843137254903</v>
      </c>
      <c r="K1941" t="s">
        <v>907</v>
      </c>
      <c r="M1941" s="2">
        <v>510</v>
      </c>
    </row>
    <row r="1942" spans="2:13" ht="12.75">
      <c r="B1942" s="10">
        <v>10000</v>
      </c>
      <c r="C1942" t="s">
        <v>965</v>
      </c>
      <c r="D1942" s="430" t="s">
        <v>14</v>
      </c>
      <c r="E1942" s="431" t="s">
        <v>125</v>
      </c>
      <c r="F1942" s="432" t="s">
        <v>963</v>
      </c>
      <c r="G1942" s="434" t="s">
        <v>289</v>
      </c>
      <c r="H1942" s="6">
        <f t="shared" si="141"/>
        <v>-30000</v>
      </c>
      <c r="I1942" s="25">
        <f t="shared" si="139"/>
        <v>19.607843137254903</v>
      </c>
      <c r="K1942" t="s">
        <v>907</v>
      </c>
      <c r="M1942" s="2">
        <v>510</v>
      </c>
    </row>
    <row r="1943" spans="2:13" ht="12.75">
      <c r="B1943" s="10">
        <v>10000</v>
      </c>
      <c r="C1943" t="s">
        <v>974</v>
      </c>
      <c r="D1943" s="430" t="s">
        <v>14</v>
      </c>
      <c r="E1943" s="431" t="s">
        <v>125</v>
      </c>
      <c r="F1943" s="432" t="s">
        <v>963</v>
      </c>
      <c r="G1943" s="433" t="s">
        <v>304</v>
      </c>
      <c r="H1943" s="6">
        <f t="shared" si="141"/>
        <v>-40000</v>
      </c>
      <c r="I1943" s="25">
        <f t="shared" si="139"/>
        <v>19.607843137254903</v>
      </c>
      <c r="K1943" t="s">
        <v>907</v>
      </c>
      <c r="M1943" s="2">
        <v>510</v>
      </c>
    </row>
    <row r="1944" spans="1:13" s="99" customFormat="1" ht="12.75">
      <c r="A1944" s="14"/>
      <c r="B1944" s="337">
        <f>SUM(B1940:B1943)</f>
        <v>40000</v>
      </c>
      <c r="C1944" s="14"/>
      <c r="D1944" s="14"/>
      <c r="E1944" s="138" t="s">
        <v>125</v>
      </c>
      <c r="F1944" s="21"/>
      <c r="G1944" s="21"/>
      <c r="H1944" s="97"/>
      <c r="I1944" s="98">
        <f t="shared" si="139"/>
        <v>78.43137254901961</v>
      </c>
      <c r="M1944" s="2">
        <v>510</v>
      </c>
    </row>
    <row r="1945" spans="2:13" ht="12.75">
      <c r="B1945" s="10"/>
      <c r="H1945" s="6">
        <f>H1944-B1945</f>
        <v>0</v>
      </c>
      <c r="I1945" s="25">
        <f t="shared" si="139"/>
        <v>0</v>
      </c>
      <c r="M1945" s="2">
        <v>510</v>
      </c>
    </row>
    <row r="1946" spans="2:13" ht="12.75">
      <c r="B1946" s="10"/>
      <c r="H1946" s="6">
        <f>H1945-B1946</f>
        <v>0</v>
      </c>
      <c r="I1946" s="25">
        <f t="shared" si="139"/>
        <v>0</v>
      </c>
      <c r="M1946" s="2">
        <v>510</v>
      </c>
    </row>
    <row r="1947" spans="2:13" ht="12.75">
      <c r="B1947" s="10">
        <v>10000</v>
      </c>
      <c r="C1947" t="s">
        <v>966</v>
      </c>
      <c r="D1947" s="430" t="s">
        <v>14</v>
      </c>
      <c r="E1947" s="431" t="s">
        <v>171</v>
      </c>
      <c r="F1947" s="432" t="s">
        <v>963</v>
      </c>
      <c r="G1947" s="434" t="s">
        <v>420</v>
      </c>
      <c r="H1947" s="6">
        <f>H1946-B1947</f>
        <v>-10000</v>
      </c>
      <c r="I1947" s="25">
        <f aca="true" t="shared" si="142" ref="I1947:I1978">+B1947/M1947</f>
        <v>19.607843137254903</v>
      </c>
      <c r="K1947" t="s">
        <v>907</v>
      </c>
      <c r="M1947" s="2">
        <v>510</v>
      </c>
    </row>
    <row r="1948" spans="1:13" s="99" customFormat="1" ht="12.75">
      <c r="A1948" s="14"/>
      <c r="B1948" s="337">
        <f>SUM(B1947)</f>
        <v>10000</v>
      </c>
      <c r="C1948" s="14"/>
      <c r="D1948" s="14"/>
      <c r="E1948" s="138" t="s">
        <v>171</v>
      </c>
      <c r="F1948" s="21"/>
      <c r="G1948" s="21"/>
      <c r="H1948" s="97"/>
      <c r="I1948" s="98">
        <f t="shared" si="142"/>
        <v>19.607843137254903</v>
      </c>
      <c r="M1948" s="2">
        <v>510</v>
      </c>
    </row>
    <row r="1949" spans="2:13" ht="12.75">
      <c r="B1949" s="10"/>
      <c r="H1949" s="6">
        <f>H1948-B1949</f>
        <v>0</v>
      </c>
      <c r="I1949" s="25">
        <f t="shared" si="142"/>
        <v>0</v>
      </c>
      <c r="M1949" s="2">
        <v>510</v>
      </c>
    </row>
    <row r="1950" spans="2:13" ht="12.75">
      <c r="B1950" s="10"/>
      <c r="H1950" s="6">
        <f>H1949-B1950</f>
        <v>0</v>
      </c>
      <c r="I1950" s="25">
        <f t="shared" si="142"/>
        <v>0</v>
      </c>
      <c r="M1950" s="2">
        <v>510</v>
      </c>
    </row>
    <row r="1951" spans="2:13" ht="12.75">
      <c r="B1951" s="10">
        <v>10000</v>
      </c>
      <c r="C1951" t="s">
        <v>966</v>
      </c>
      <c r="D1951" s="430" t="s">
        <v>14</v>
      </c>
      <c r="E1951" s="431" t="s">
        <v>126</v>
      </c>
      <c r="F1951" s="432" t="s">
        <v>963</v>
      </c>
      <c r="G1951" s="434" t="s">
        <v>420</v>
      </c>
      <c r="H1951" s="6">
        <f>H1950-B1951</f>
        <v>-10000</v>
      </c>
      <c r="I1951" s="25">
        <f t="shared" si="142"/>
        <v>19.607843137254903</v>
      </c>
      <c r="K1951" t="s">
        <v>907</v>
      </c>
      <c r="M1951" s="2">
        <v>510</v>
      </c>
    </row>
    <row r="1952" spans="1:13" s="99" customFormat="1" ht="12.75">
      <c r="A1952" s="14"/>
      <c r="B1952" s="337">
        <f>SUM(B1951)</f>
        <v>10000</v>
      </c>
      <c r="C1952" s="14"/>
      <c r="D1952" s="14"/>
      <c r="E1952" s="138" t="s">
        <v>126</v>
      </c>
      <c r="F1952" s="21"/>
      <c r="G1952" s="21"/>
      <c r="H1952" s="97"/>
      <c r="I1952" s="98">
        <f t="shared" si="142"/>
        <v>19.607843137254903</v>
      </c>
      <c r="M1952" s="2">
        <v>510</v>
      </c>
    </row>
    <row r="1953" spans="2:13" ht="12.75">
      <c r="B1953" s="10"/>
      <c r="H1953" s="6">
        <f>H1952-B1953</f>
        <v>0</v>
      </c>
      <c r="I1953" s="25">
        <f t="shared" si="142"/>
        <v>0</v>
      </c>
      <c r="M1953" s="2">
        <v>510</v>
      </c>
    </row>
    <row r="1954" spans="2:13" ht="12.75">
      <c r="B1954" s="435"/>
      <c r="H1954" s="6">
        <f>H1953-B1954</f>
        <v>0</v>
      </c>
      <c r="I1954" s="25">
        <f t="shared" si="142"/>
        <v>0</v>
      </c>
      <c r="M1954" s="2">
        <v>510</v>
      </c>
    </row>
    <row r="1955" spans="2:13" ht="12.75">
      <c r="B1955" s="10">
        <v>40000</v>
      </c>
      <c r="C1955" t="s">
        <v>976</v>
      </c>
      <c r="D1955" s="430" t="s">
        <v>14</v>
      </c>
      <c r="E1955" s="139" t="s">
        <v>127</v>
      </c>
      <c r="F1955" s="432" t="s">
        <v>963</v>
      </c>
      <c r="G1955" s="433" t="s">
        <v>240</v>
      </c>
      <c r="H1955" s="6">
        <f>H1954-B1955</f>
        <v>-40000</v>
      </c>
      <c r="I1955" s="25">
        <f t="shared" si="142"/>
        <v>78.43137254901961</v>
      </c>
      <c r="K1955" t="s">
        <v>907</v>
      </c>
      <c r="M1955" s="2">
        <v>510</v>
      </c>
    </row>
    <row r="1956" spans="1:13" s="99" customFormat="1" ht="12.75">
      <c r="A1956" s="14"/>
      <c r="B1956" s="337">
        <f>SUM(B1955)</f>
        <v>40000</v>
      </c>
      <c r="C1956" s="14"/>
      <c r="D1956" s="14"/>
      <c r="E1956" s="138" t="s">
        <v>127</v>
      </c>
      <c r="F1956" s="21"/>
      <c r="G1956" s="21"/>
      <c r="H1956" s="97">
        <v>0</v>
      </c>
      <c r="I1956" s="98">
        <f t="shared" si="142"/>
        <v>78.43137254901961</v>
      </c>
      <c r="M1956" s="2">
        <v>510</v>
      </c>
    </row>
    <row r="1957" spans="2:13" ht="12.75">
      <c r="B1957" s="338"/>
      <c r="H1957" s="6">
        <f>H1956-B1957</f>
        <v>0</v>
      </c>
      <c r="I1957" s="25">
        <f t="shared" si="142"/>
        <v>0</v>
      </c>
      <c r="M1957" s="2">
        <v>510</v>
      </c>
    </row>
    <row r="1958" spans="2:13" ht="12.75">
      <c r="B1958" s="10"/>
      <c r="H1958" s="6">
        <f>H1957-B1958</f>
        <v>0</v>
      </c>
      <c r="I1958" s="25">
        <f t="shared" si="142"/>
        <v>0</v>
      </c>
      <c r="M1958" s="2">
        <v>510</v>
      </c>
    </row>
    <row r="1959" spans="2:13" ht="12.75">
      <c r="B1959" s="10"/>
      <c r="H1959" s="6">
        <f>H1958-B1959</f>
        <v>0</v>
      </c>
      <c r="I1959" s="25">
        <f t="shared" si="142"/>
        <v>0</v>
      </c>
      <c r="M1959" s="2">
        <v>510</v>
      </c>
    </row>
    <row r="1960" spans="1:13" s="99" customFormat="1" ht="12.75">
      <c r="A1960" s="14"/>
      <c r="B1960" s="335">
        <f>B1966</f>
        <v>30000</v>
      </c>
      <c r="C1960" s="87" t="s">
        <v>128</v>
      </c>
      <c r="D1960" s="14"/>
      <c r="E1960" s="14"/>
      <c r="F1960" s="21"/>
      <c r="G1960" s="21"/>
      <c r="H1960" s="97"/>
      <c r="I1960" s="98">
        <f t="shared" si="142"/>
        <v>58.8235294117647</v>
      </c>
      <c r="M1960" s="2">
        <v>510</v>
      </c>
    </row>
    <row r="1961" spans="2:13" ht="12.75">
      <c r="B1961" s="10"/>
      <c r="H1961" s="6">
        <v>0</v>
      </c>
      <c r="I1961" s="25">
        <f t="shared" si="142"/>
        <v>0</v>
      </c>
      <c r="M1961" s="2">
        <v>510</v>
      </c>
    </row>
    <row r="1962" spans="2:13" ht="12.75">
      <c r="B1962" s="10"/>
      <c r="H1962" s="6">
        <f>H1961-B1962</f>
        <v>0</v>
      </c>
      <c r="I1962" s="25">
        <f t="shared" si="142"/>
        <v>0</v>
      </c>
      <c r="M1962" s="2">
        <v>510</v>
      </c>
    </row>
    <row r="1963" spans="2:13" ht="12.75">
      <c r="B1963" s="10">
        <v>10000</v>
      </c>
      <c r="C1963" s="1" t="s">
        <v>977</v>
      </c>
      <c r="D1963" s="15" t="s">
        <v>14</v>
      </c>
      <c r="E1963" s="1" t="s">
        <v>124</v>
      </c>
      <c r="F1963" s="30" t="s">
        <v>963</v>
      </c>
      <c r="G1963" s="30" t="s">
        <v>372</v>
      </c>
      <c r="H1963" s="6">
        <f>H1962-B1963</f>
        <v>-10000</v>
      </c>
      <c r="I1963" s="25">
        <f t="shared" si="142"/>
        <v>19.607843137254903</v>
      </c>
      <c r="K1963" t="s">
        <v>907</v>
      </c>
      <c r="M1963" s="2">
        <v>510</v>
      </c>
    </row>
    <row r="1964" spans="2:13" ht="12.75">
      <c r="B1964" s="10">
        <v>10000</v>
      </c>
      <c r="C1964" s="135" t="s">
        <v>977</v>
      </c>
      <c r="D1964" s="15" t="s">
        <v>14</v>
      </c>
      <c r="E1964" s="139" t="s">
        <v>124</v>
      </c>
      <c r="F1964" s="30" t="s">
        <v>963</v>
      </c>
      <c r="G1964" s="30" t="s">
        <v>374</v>
      </c>
      <c r="H1964" s="6">
        <f>H1963-B1964</f>
        <v>-20000</v>
      </c>
      <c r="I1964" s="25">
        <f t="shared" si="142"/>
        <v>19.607843137254903</v>
      </c>
      <c r="K1964" t="s">
        <v>907</v>
      </c>
      <c r="M1964" s="2">
        <v>510</v>
      </c>
    </row>
    <row r="1965" spans="2:13" ht="12.75">
      <c r="B1965" s="10">
        <v>10000</v>
      </c>
      <c r="C1965" s="135" t="s">
        <v>977</v>
      </c>
      <c r="D1965" s="15" t="s">
        <v>14</v>
      </c>
      <c r="E1965" s="431" t="s">
        <v>124</v>
      </c>
      <c r="F1965" s="105" t="s">
        <v>963</v>
      </c>
      <c r="G1965" s="30" t="s">
        <v>381</v>
      </c>
      <c r="H1965" s="6">
        <f>H1964-B1965</f>
        <v>-30000</v>
      </c>
      <c r="I1965" s="25">
        <f t="shared" si="142"/>
        <v>19.607843137254903</v>
      </c>
      <c r="K1965" t="s">
        <v>907</v>
      </c>
      <c r="M1965" s="2">
        <v>510</v>
      </c>
    </row>
    <row r="1966" spans="1:13" s="99" customFormat="1" ht="12.75">
      <c r="A1966" s="14"/>
      <c r="B1966" s="337">
        <f>SUM(B1963:B1965)</f>
        <v>30000</v>
      </c>
      <c r="C1966" s="14"/>
      <c r="D1966" s="14"/>
      <c r="E1966" s="138" t="s">
        <v>124</v>
      </c>
      <c r="F1966" s="21"/>
      <c r="G1966" s="21"/>
      <c r="H1966" s="97"/>
      <c r="I1966" s="98">
        <f t="shared" si="142"/>
        <v>58.8235294117647</v>
      </c>
      <c r="M1966" s="2">
        <v>510</v>
      </c>
    </row>
    <row r="1967" spans="8:13" ht="12.75">
      <c r="H1967" s="6">
        <f aca="true" t="shared" si="143" ref="H1967:H1982">H1966-B1967</f>
        <v>0</v>
      </c>
      <c r="I1967" s="25">
        <f t="shared" si="142"/>
        <v>0</v>
      </c>
      <c r="M1967" s="2">
        <v>510</v>
      </c>
    </row>
    <row r="1968" spans="8:13" ht="12.75">
      <c r="H1968" s="6">
        <f t="shared" si="143"/>
        <v>0</v>
      </c>
      <c r="I1968" s="25">
        <f t="shared" si="142"/>
        <v>0</v>
      </c>
      <c r="M1968" s="2">
        <v>510</v>
      </c>
    </row>
    <row r="1969" spans="8:13" ht="12.75">
      <c r="H1969" s="6">
        <f t="shared" si="143"/>
        <v>0</v>
      </c>
      <c r="I1969" s="25">
        <f t="shared" si="142"/>
        <v>0</v>
      </c>
      <c r="M1969" s="2">
        <v>510</v>
      </c>
    </row>
    <row r="1970" spans="2:13" ht="12.75">
      <c r="B1970" s="428">
        <v>4500</v>
      </c>
      <c r="C1970" s="15" t="s">
        <v>978</v>
      </c>
      <c r="D1970" s="15" t="s">
        <v>14</v>
      </c>
      <c r="E1970" s="15" t="s">
        <v>19</v>
      </c>
      <c r="F1970" s="30" t="s">
        <v>979</v>
      </c>
      <c r="G1970" s="33" t="s">
        <v>240</v>
      </c>
      <c r="H1970" s="6">
        <f t="shared" si="143"/>
        <v>-4500</v>
      </c>
      <c r="I1970" s="25">
        <f t="shared" si="142"/>
        <v>8.823529411764707</v>
      </c>
      <c r="K1970" t="s">
        <v>962</v>
      </c>
      <c r="M1970" s="2">
        <v>510</v>
      </c>
    </row>
    <row r="1971" spans="2:13" ht="12.75">
      <c r="B1971" s="428">
        <v>7250</v>
      </c>
      <c r="C1971" s="15" t="s">
        <v>978</v>
      </c>
      <c r="D1971" s="15" t="s">
        <v>14</v>
      </c>
      <c r="E1971" s="15" t="s">
        <v>19</v>
      </c>
      <c r="F1971" s="30" t="s">
        <v>980</v>
      </c>
      <c r="G1971" s="33" t="s">
        <v>240</v>
      </c>
      <c r="H1971" s="6">
        <f t="shared" si="143"/>
        <v>-11750</v>
      </c>
      <c r="I1971" s="25">
        <f t="shared" si="142"/>
        <v>14.215686274509803</v>
      </c>
      <c r="K1971" t="s">
        <v>962</v>
      </c>
      <c r="M1971" s="2">
        <v>510</v>
      </c>
    </row>
    <row r="1972" spans="2:13" ht="12.75">
      <c r="B1972" s="312">
        <v>6000</v>
      </c>
      <c r="C1972" s="1" t="s">
        <v>981</v>
      </c>
      <c r="D1972" s="1" t="s">
        <v>14</v>
      </c>
      <c r="E1972" s="1" t="s">
        <v>19</v>
      </c>
      <c r="F1972" s="30" t="s">
        <v>982</v>
      </c>
      <c r="G1972" s="30" t="s">
        <v>73</v>
      </c>
      <c r="H1972" s="6">
        <f t="shared" si="143"/>
        <v>-17750</v>
      </c>
      <c r="I1972" s="25">
        <f t="shared" si="142"/>
        <v>11.764705882352942</v>
      </c>
      <c r="K1972" t="s">
        <v>962</v>
      </c>
      <c r="M1972" s="2">
        <v>510</v>
      </c>
    </row>
    <row r="1973" spans="2:13" ht="12.75">
      <c r="B1973" s="312">
        <v>1500</v>
      </c>
      <c r="C1973" s="1" t="s">
        <v>983</v>
      </c>
      <c r="D1973" s="1" t="s">
        <v>14</v>
      </c>
      <c r="E1973" s="1" t="s">
        <v>19</v>
      </c>
      <c r="F1973" s="30" t="s">
        <v>984</v>
      </c>
      <c r="G1973" s="30" t="s">
        <v>510</v>
      </c>
      <c r="H1973" s="6">
        <f t="shared" si="143"/>
        <v>-19250</v>
      </c>
      <c r="I1973" s="25">
        <f t="shared" si="142"/>
        <v>2.9411764705882355</v>
      </c>
      <c r="K1973" t="s">
        <v>962</v>
      </c>
      <c r="M1973" s="2">
        <v>510</v>
      </c>
    </row>
    <row r="1974" spans="2:13" ht="12.75">
      <c r="B1974" s="312">
        <v>100</v>
      </c>
      <c r="C1974" s="1" t="s">
        <v>985</v>
      </c>
      <c r="D1974" s="1" t="s">
        <v>14</v>
      </c>
      <c r="E1974" s="1" t="s">
        <v>19</v>
      </c>
      <c r="F1974" s="30" t="s">
        <v>986</v>
      </c>
      <c r="G1974" s="30" t="s">
        <v>369</v>
      </c>
      <c r="H1974" s="6">
        <f t="shared" si="143"/>
        <v>-19350</v>
      </c>
      <c r="I1974" s="25">
        <f t="shared" si="142"/>
        <v>0.19607843137254902</v>
      </c>
      <c r="K1974" t="s">
        <v>962</v>
      </c>
      <c r="M1974" s="2">
        <v>510</v>
      </c>
    </row>
    <row r="1975" spans="2:13" ht="12.75">
      <c r="B1975" s="312">
        <v>1000</v>
      </c>
      <c r="C1975" s="1" t="s">
        <v>987</v>
      </c>
      <c r="D1975" s="1" t="s">
        <v>14</v>
      </c>
      <c r="E1975" s="1" t="s">
        <v>19</v>
      </c>
      <c r="F1975" s="30" t="s">
        <v>986</v>
      </c>
      <c r="G1975" s="30" t="s">
        <v>369</v>
      </c>
      <c r="H1975" s="6">
        <f t="shared" si="143"/>
        <v>-20350</v>
      </c>
      <c r="I1975" s="25">
        <f t="shared" si="142"/>
        <v>1.9607843137254901</v>
      </c>
      <c r="K1975" t="s">
        <v>962</v>
      </c>
      <c r="M1975" s="2">
        <v>510</v>
      </c>
    </row>
    <row r="1976" spans="2:13" ht="12.75">
      <c r="B1976" s="312">
        <v>200</v>
      </c>
      <c r="C1976" s="1" t="s">
        <v>988</v>
      </c>
      <c r="D1976" s="1" t="s">
        <v>14</v>
      </c>
      <c r="E1976" s="1" t="s">
        <v>19</v>
      </c>
      <c r="F1976" s="30" t="s">
        <v>986</v>
      </c>
      <c r="G1976" s="30" t="s">
        <v>369</v>
      </c>
      <c r="H1976" s="6">
        <f t="shared" si="143"/>
        <v>-20550</v>
      </c>
      <c r="I1976" s="25">
        <f t="shared" si="142"/>
        <v>0.39215686274509803</v>
      </c>
      <c r="K1976" t="s">
        <v>962</v>
      </c>
      <c r="M1976" s="2">
        <v>510</v>
      </c>
    </row>
    <row r="1977" spans="2:13" ht="12.75">
      <c r="B1977" s="312">
        <v>700</v>
      </c>
      <c r="C1977" s="1" t="s">
        <v>989</v>
      </c>
      <c r="D1977" s="1" t="s">
        <v>14</v>
      </c>
      <c r="E1977" s="1" t="s">
        <v>19</v>
      </c>
      <c r="F1977" s="30" t="s">
        <v>986</v>
      </c>
      <c r="G1977" s="30" t="s">
        <v>369</v>
      </c>
      <c r="H1977" s="6">
        <f t="shared" si="143"/>
        <v>-21250</v>
      </c>
      <c r="I1977" s="25">
        <f t="shared" si="142"/>
        <v>1.3725490196078431</v>
      </c>
      <c r="K1977" t="s">
        <v>962</v>
      </c>
      <c r="M1977" s="2">
        <v>510</v>
      </c>
    </row>
    <row r="1978" spans="2:13" ht="12.75">
      <c r="B1978" s="428">
        <v>300</v>
      </c>
      <c r="C1978" s="15" t="s">
        <v>990</v>
      </c>
      <c r="D1978" s="15" t="s">
        <v>14</v>
      </c>
      <c r="E1978" s="15" t="s">
        <v>19</v>
      </c>
      <c r="F1978" s="30" t="s">
        <v>991</v>
      </c>
      <c r="G1978" s="33" t="s">
        <v>242</v>
      </c>
      <c r="H1978" s="6">
        <f t="shared" si="143"/>
        <v>-21550</v>
      </c>
      <c r="I1978" s="25">
        <f t="shared" si="142"/>
        <v>0.5882352941176471</v>
      </c>
      <c r="K1978" t="s">
        <v>907</v>
      </c>
      <c r="M1978" s="2">
        <v>510</v>
      </c>
    </row>
    <row r="1979" spans="2:13" ht="12.75">
      <c r="B1979" s="428">
        <v>650</v>
      </c>
      <c r="C1979" s="15" t="s">
        <v>992</v>
      </c>
      <c r="D1979" s="15" t="s">
        <v>14</v>
      </c>
      <c r="E1979" s="15" t="s">
        <v>19</v>
      </c>
      <c r="F1979" s="30" t="s">
        <v>991</v>
      </c>
      <c r="G1979" s="33" t="s">
        <v>240</v>
      </c>
      <c r="H1979" s="6">
        <f t="shared" si="143"/>
        <v>-22200</v>
      </c>
      <c r="I1979" s="25">
        <f aca="true" t="shared" si="144" ref="I1979:I2012">+B1979/M1979</f>
        <v>1.2745098039215685</v>
      </c>
      <c r="K1979" t="s">
        <v>907</v>
      </c>
      <c r="M1979" s="2">
        <v>510</v>
      </c>
    </row>
    <row r="1980" spans="2:13" ht="12.75">
      <c r="B1980" s="312">
        <v>12000</v>
      </c>
      <c r="C1980" s="135" t="s">
        <v>993</v>
      </c>
      <c r="D1980" s="15" t="s">
        <v>14</v>
      </c>
      <c r="E1980" s="1" t="s">
        <v>19</v>
      </c>
      <c r="F1980" s="30" t="s">
        <v>994</v>
      </c>
      <c r="G1980" s="30" t="s">
        <v>285</v>
      </c>
      <c r="H1980" s="6">
        <f t="shared" si="143"/>
        <v>-34200</v>
      </c>
      <c r="I1980" s="25">
        <f t="shared" si="144"/>
        <v>23.529411764705884</v>
      </c>
      <c r="K1980" t="s">
        <v>907</v>
      </c>
      <c r="M1980" s="2">
        <v>510</v>
      </c>
    </row>
    <row r="1981" spans="2:13" ht="12.75">
      <c r="B1981" s="312">
        <v>12000</v>
      </c>
      <c r="C1981" s="135" t="s">
        <v>995</v>
      </c>
      <c r="D1981" s="1" t="s">
        <v>14</v>
      </c>
      <c r="E1981" s="1" t="s">
        <v>19</v>
      </c>
      <c r="F1981" s="30" t="s">
        <v>996</v>
      </c>
      <c r="G1981" s="30" t="s">
        <v>418</v>
      </c>
      <c r="H1981" s="6">
        <f t="shared" si="143"/>
        <v>-46200</v>
      </c>
      <c r="I1981" s="25">
        <f t="shared" si="144"/>
        <v>23.529411764705884</v>
      </c>
      <c r="K1981" t="s">
        <v>907</v>
      </c>
      <c r="M1981" s="2">
        <v>510</v>
      </c>
    </row>
    <row r="1982" spans="2:13" ht="12.75">
      <c r="B1982" s="312">
        <v>7500</v>
      </c>
      <c r="C1982" s="135" t="s">
        <v>997</v>
      </c>
      <c r="D1982" s="15" t="s">
        <v>14</v>
      </c>
      <c r="E1982" s="1" t="s">
        <v>19</v>
      </c>
      <c r="F1982" s="30" t="s">
        <v>998</v>
      </c>
      <c r="G1982" s="30" t="s">
        <v>465</v>
      </c>
      <c r="H1982" s="6">
        <f t="shared" si="143"/>
        <v>-53700</v>
      </c>
      <c r="I1982" s="25">
        <f t="shared" si="144"/>
        <v>14.705882352941176</v>
      </c>
      <c r="K1982" t="s">
        <v>907</v>
      </c>
      <c r="M1982" s="2">
        <v>510</v>
      </c>
    </row>
    <row r="1983" spans="1:13" s="99" customFormat="1" ht="12.75">
      <c r="A1983" s="14"/>
      <c r="B1983" s="317">
        <f>SUM(B1970:B1982)</f>
        <v>53700</v>
      </c>
      <c r="C1983" s="14"/>
      <c r="D1983" s="14"/>
      <c r="E1983" s="14" t="s">
        <v>19</v>
      </c>
      <c r="F1983" s="21"/>
      <c r="G1983" s="21"/>
      <c r="H1983" s="97">
        <v>0</v>
      </c>
      <c r="I1983" s="98">
        <f t="shared" si="144"/>
        <v>105.29411764705883</v>
      </c>
      <c r="M1983" s="2">
        <v>510</v>
      </c>
    </row>
    <row r="1984" spans="2:13" ht="12.75">
      <c r="B1984" s="312"/>
      <c r="H1984" s="6">
        <f aca="true" t="shared" si="145" ref="H1984:H1992">H1983-B1984</f>
        <v>0</v>
      </c>
      <c r="I1984" s="25">
        <f t="shared" si="144"/>
        <v>0</v>
      </c>
      <c r="M1984" s="2">
        <v>510</v>
      </c>
    </row>
    <row r="1985" spans="2:13" ht="12.75">
      <c r="B1985" s="312"/>
      <c r="H1985" s="6">
        <f t="shared" si="145"/>
        <v>0</v>
      </c>
      <c r="I1985" s="25">
        <f t="shared" si="144"/>
        <v>0</v>
      </c>
      <c r="M1985" s="2">
        <v>510</v>
      </c>
    </row>
    <row r="1986" spans="2:13" ht="12.75">
      <c r="B1986" s="312"/>
      <c r="H1986" s="6">
        <f t="shared" si="145"/>
        <v>0</v>
      </c>
      <c r="I1986" s="25">
        <f t="shared" si="144"/>
        <v>0</v>
      </c>
      <c r="M1986" s="2">
        <v>510</v>
      </c>
    </row>
    <row r="1987" spans="2:13" ht="12.75">
      <c r="B1987" s="312"/>
      <c r="H1987" s="6">
        <f t="shared" si="145"/>
        <v>0</v>
      </c>
      <c r="I1987" s="25">
        <f t="shared" si="144"/>
        <v>0</v>
      </c>
      <c r="M1987" s="2">
        <v>510</v>
      </c>
    </row>
    <row r="1988" spans="1:13" ht="12.75">
      <c r="A1988" s="15"/>
      <c r="B1988" s="428">
        <v>2800</v>
      </c>
      <c r="C1988" s="15" t="s">
        <v>999</v>
      </c>
      <c r="D1988" s="15" t="s">
        <v>14</v>
      </c>
      <c r="E1988" s="15" t="s">
        <v>129</v>
      </c>
      <c r="F1988" s="403" t="s">
        <v>1000</v>
      </c>
      <c r="G1988" s="33" t="s">
        <v>242</v>
      </c>
      <c r="H1988" s="6">
        <f t="shared" si="145"/>
        <v>-2800</v>
      </c>
      <c r="I1988" s="25">
        <f t="shared" si="144"/>
        <v>5.490196078431373</v>
      </c>
      <c r="J1988" s="18"/>
      <c r="K1988" t="s">
        <v>962</v>
      </c>
      <c r="L1988" s="18"/>
      <c r="M1988" s="2">
        <v>510</v>
      </c>
    </row>
    <row r="1989" spans="2:13" ht="12.75">
      <c r="B1989" s="312">
        <v>7600</v>
      </c>
      <c r="C1989" s="1" t="s">
        <v>1001</v>
      </c>
      <c r="D1989" s="15" t="s">
        <v>14</v>
      </c>
      <c r="E1989" s="1" t="s">
        <v>129</v>
      </c>
      <c r="F1989" s="403" t="s">
        <v>1002</v>
      </c>
      <c r="G1989" s="30" t="s">
        <v>289</v>
      </c>
      <c r="H1989" s="6">
        <f t="shared" si="145"/>
        <v>-10400</v>
      </c>
      <c r="I1989" s="25">
        <f t="shared" si="144"/>
        <v>14.901960784313726</v>
      </c>
      <c r="K1989" t="s">
        <v>962</v>
      </c>
      <c r="M1989" s="2">
        <v>510</v>
      </c>
    </row>
    <row r="1990" spans="2:13" ht="12.75">
      <c r="B1990" s="312">
        <v>6800</v>
      </c>
      <c r="C1990" s="1" t="s">
        <v>1003</v>
      </c>
      <c r="D1990" s="1" t="s">
        <v>14</v>
      </c>
      <c r="E1990" s="1" t="s">
        <v>129</v>
      </c>
      <c r="F1990" s="403" t="s">
        <v>1004</v>
      </c>
      <c r="G1990" s="30" t="s">
        <v>379</v>
      </c>
      <c r="H1990" s="6">
        <f t="shared" si="145"/>
        <v>-17200</v>
      </c>
      <c r="I1990" s="25">
        <f t="shared" si="144"/>
        <v>13.333333333333334</v>
      </c>
      <c r="K1990" t="s">
        <v>962</v>
      </c>
      <c r="M1990" s="2">
        <v>510</v>
      </c>
    </row>
    <row r="1991" spans="2:13" ht="12.75">
      <c r="B1991" s="312">
        <v>7600</v>
      </c>
      <c r="C1991" s="1" t="s">
        <v>1001</v>
      </c>
      <c r="D1991" s="1" t="s">
        <v>14</v>
      </c>
      <c r="E1991" s="1" t="s">
        <v>129</v>
      </c>
      <c r="F1991" s="403" t="s">
        <v>1005</v>
      </c>
      <c r="G1991" s="30" t="s">
        <v>465</v>
      </c>
      <c r="H1991" s="6">
        <f t="shared" si="145"/>
        <v>-24800</v>
      </c>
      <c r="I1991" s="25">
        <f t="shared" si="144"/>
        <v>14.901960784313726</v>
      </c>
      <c r="K1991" t="s">
        <v>962</v>
      </c>
      <c r="M1991" s="2">
        <v>510</v>
      </c>
    </row>
    <row r="1992" spans="2:13" ht="12.75">
      <c r="B1992" s="312">
        <v>6800</v>
      </c>
      <c r="C1992" s="1" t="s">
        <v>1003</v>
      </c>
      <c r="D1992" s="1" t="s">
        <v>14</v>
      </c>
      <c r="E1992" s="1" t="s">
        <v>129</v>
      </c>
      <c r="F1992" s="403" t="s">
        <v>1006</v>
      </c>
      <c r="G1992" s="30" t="s">
        <v>531</v>
      </c>
      <c r="H1992" s="6">
        <f t="shared" si="145"/>
        <v>-31600</v>
      </c>
      <c r="I1992" s="25">
        <f t="shared" si="144"/>
        <v>13.333333333333334</v>
      </c>
      <c r="K1992" t="s">
        <v>962</v>
      </c>
      <c r="M1992" s="2">
        <v>510</v>
      </c>
    </row>
    <row r="1993" spans="1:13" s="99" customFormat="1" ht="12.75">
      <c r="A1993" s="14"/>
      <c r="B1993" s="317">
        <f>SUM(B1988:B1992)</f>
        <v>31600</v>
      </c>
      <c r="C1993" s="14"/>
      <c r="D1993" s="14"/>
      <c r="E1993" s="14" t="s">
        <v>129</v>
      </c>
      <c r="F1993" s="21"/>
      <c r="G1993" s="21"/>
      <c r="H1993" s="97">
        <v>0</v>
      </c>
      <c r="I1993" s="98">
        <f t="shared" si="144"/>
        <v>61.96078431372549</v>
      </c>
      <c r="M1993" s="2">
        <v>510</v>
      </c>
    </row>
    <row r="1994" spans="2:13" ht="12.75">
      <c r="B1994" s="312"/>
      <c r="H1994" s="6">
        <f aca="true" t="shared" si="146" ref="H1994:H2004">H1993-B1994</f>
        <v>0</v>
      </c>
      <c r="I1994" s="25">
        <f t="shared" si="144"/>
        <v>0</v>
      </c>
      <c r="M1994" s="2">
        <v>510</v>
      </c>
    </row>
    <row r="1995" spans="2:13" ht="12.75">
      <c r="B1995" s="312"/>
      <c r="D1995" s="15"/>
      <c r="H1995" s="6">
        <f t="shared" si="146"/>
        <v>0</v>
      </c>
      <c r="I1995" s="25">
        <f t="shared" si="144"/>
        <v>0</v>
      </c>
      <c r="M1995" s="2">
        <v>510</v>
      </c>
    </row>
    <row r="1996" spans="2:13" ht="12.75">
      <c r="B1996" s="312"/>
      <c r="D1996" s="15"/>
      <c r="H1996" s="6">
        <f t="shared" si="146"/>
        <v>0</v>
      </c>
      <c r="I1996" s="25">
        <f t="shared" si="144"/>
        <v>0</v>
      </c>
      <c r="M1996" s="2">
        <v>510</v>
      </c>
    </row>
    <row r="1997" spans="1:13" s="85" customFormat="1" ht="12.75">
      <c r="A1997" s="436"/>
      <c r="B1997" s="437">
        <v>250000</v>
      </c>
      <c r="C1997" s="36" t="s">
        <v>932</v>
      </c>
      <c r="D1997" s="36" t="s">
        <v>14</v>
      </c>
      <c r="E1997" s="36"/>
      <c r="F1997" s="56" t="s">
        <v>613</v>
      </c>
      <c r="G1997" s="84" t="s">
        <v>287</v>
      </c>
      <c r="H1997" s="6">
        <f t="shared" si="146"/>
        <v>-250000</v>
      </c>
      <c r="I1997" s="25">
        <f t="shared" si="144"/>
        <v>490.19607843137254</v>
      </c>
      <c r="J1997" s="110"/>
      <c r="K1997" s="110"/>
      <c r="L1997" s="110"/>
      <c r="M1997" s="2">
        <v>510</v>
      </c>
    </row>
    <row r="1998" spans="1:13" s="85" customFormat="1" ht="12.75">
      <c r="A1998" s="36"/>
      <c r="B1998" s="428">
        <v>32375</v>
      </c>
      <c r="C1998" s="80" t="s">
        <v>932</v>
      </c>
      <c r="D1998" s="80" t="s">
        <v>14</v>
      </c>
      <c r="E1998" s="80" t="s">
        <v>614</v>
      </c>
      <c r="F1998" s="81"/>
      <c r="G1998" s="84" t="s">
        <v>287</v>
      </c>
      <c r="H1998" s="6">
        <f t="shared" si="146"/>
        <v>-282375</v>
      </c>
      <c r="I1998" s="25">
        <f t="shared" si="144"/>
        <v>63.48039215686274</v>
      </c>
      <c r="M1998" s="2">
        <v>510</v>
      </c>
    </row>
    <row r="1999" spans="1:13" s="110" customFormat="1" ht="12.75">
      <c r="A1999" s="36"/>
      <c r="B1999" s="428">
        <v>6250</v>
      </c>
      <c r="C1999" s="36" t="s">
        <v>932</v>
      </c>
      <c r="D1999" s="36" t="s">
        <v>14</v>
      </c>
      <c r="E1999" s="36" t="s">
        <v>615</v>
      </c>
      <c r="F1999" s="56"/>
      <c r="G1999" s="84" t="s">
        <v>287</v>
      </c>
      <c r="H1999" s="6">
        <f t="shared" si="146"/>
        <v>-288625</v>
      </c>
      <c r="I1999" s="25">
        <f t="shared" si="144"/>
        <v>12.254901960784315</v>
      </c>
      <c r="M1999" s="2">
        <v>510</v>
      </c>
    </row>
    <row r="2000" spans="1:13" s="110" customFormat="1" ht="12.75">
      <c r="A2000" s="36"/>
      <c r="B2000" s="428">
        <v>6250</v>
      </c>
      <c r="C2000" s="36" t="s">
        <v>932</v>
      </c>
      <c r="D2000" s="36" t="s">
        <v>14</v>
      </c>
      <c r="E2000" s="36" t="s">
        <v>615</v>
      </c>
      <c r="F2000" s="56"/>
      <c r="G2000" s="84" t="s">
        <v>287</v>
      </c>
      <c r="H2000" s="6">
        <f t="shared" si="146"/>
        <v>-294875</v>
      </c>
      <c r="I2000" s="25">
        <f t="shared" si="144"/>
        <v>12.254901960784315</v>
      </c>
      <c r="M2000" s="2">
        <v>510</v>
      </c>
    </row>
    <row r="2001" spans="1:13" s="85" customFormat="1" ht="12.75">
      <c r="A2001" s="436"/>
      <c r="B2001" s="437">
        <v>280000</v>
      </c>
      <c r="C2001" s="80" t="s">
        <v>907</v>
      </c>
      <c r="D2001" s="80" t="s">
        <v>14</v>
      </c>
      <c r="E2001" s="80"/>
      <c r="F2001" s="81" t="s">
        <v>613</v>
      </c>
      <c r="G2001" s="84" t="s">
        <v>287</v>
      </c>
      <c r="H2001" s="6">
        <f t="shared" si="146"/>
        <v>-574875</v>
      </c>
      <c r="I2001" s="25">
        <f t="shared" si="144"/>
        <v>549.0196078431372</v>
      </c>
      <c r="M2001" s="2">
        <v>510</v>
      </c>
    </row>
    <row r="2002" spans="1:13" s="85" customFormat="1" ht="12.75">
      <c r="A2002" s="436"/>
      <c r="B2002" s="437">
        <v>36260</v>
      </c>
      <c r="C2002" s="80" t="s">
        <v>907</v>
      </c>
      <c r="D2002" s="80" t="s">
        <v>14</v>
      </c>
      <c r="E2002" s="80" t="s">
        <v>614</v>
      </c>
      <c r="F2002" s="81"/>
      <c r="G2002" s="84" t="s">
        <v>287</v>
      </c>
      <c r="H2002" s="6">
        <f t="shared" si="146"/>
        <v>-611135</v>
      </c>
      <c r="I2002" s="25">
        <f t="shared" si="144"/>
        <v>71.09803921568627</v>
      </c>
      <c r="M2002" s="2">
        <v>510</v>
      </c>
    </row>
    <row r="2003" spans="1:13" s="110" customFormat="1" ht="12.75">
      <c r="A2003" s="36"/>
      <c r="B2003" s="428">
        <v>7000</v>
      </c>
      <c r="C2003" s="36" t="s">
        <v>907</v>
      </c>
      <c r="D2003" s="36" t="s">
        <v>14</v>
      </c>
      <c r="E2003" s="36" t="s">
        <v>615</v>
      </c>
      <c r="F2003" s="56"/>
      <c r="G2003" s="84" t="s">
        <v>287</v>
      </c>
      <c r="H2003" s="6">
        <f t="shared" si="146"/>
        <v>-618135</v>
      </c>
      <c r="I2003" s="25">
        <f t="shared" si="144"/>
        <v>13.72549019607843</v>
      </c>
      <c r="M2003" s="2">
        <v>510</v>
      </c>
    </row>
    <row r="2004" spans="1:13" s="110" customFormat="1" ht="12.75">
      <c r="A2004" s="36"/>
      <c r="B2004" s="428">
        <v>7000</v>
      </c>
      <c r="C2004" s="36" t="s">
        <v>907</v>
      </c>
      <c r="D2004" s="36" t="s">
        <v>14</v>
      </c>
      <c r="E2004" s="36" t="s">
        <v>615</v>
      </c>
      <c r="F2004" s="56"/>
      <c r="G2004" s="84" t="s">
        <v>287</v>
      </c>
      <c r="H2004" s="6">
        <f t="shared" si="146"/>
        <v>-625135</v>
      </c>
      <c r="I2004" s="25">
        <f t="shared" si="144"/>
        <v>13.72549019607843</v>
      </c>
      <c r="M2004" s="2">
        <v>510</v>
      </c>
    </row>
    <row r="2005" spans="1:13" ht="12.75">
      <c r="A2005" s="112"/>
      <c r="B2005" s="317">
        <f>SUM(B1997:B2004)</f>
        <v>625135</v>
      </c>
      <c r="C2005" s="112" t="s">
        <v>121</v>
      </c>
      <c r="D2005" s="112"/>
      <c r="E2005" s="112"/>
      <c r="F2005" s="123"/>
      <c r="G2005" s="123"/>
      <c r="H2005" s="140">
        <v>0</v>
      </c>
      <c r="I2005" s="134">
        <f t="shared" si="144"/>
        <v>1225.7549019607843</v>
      </c>
      <c r="J2005" s="114"/>
      <c r="K2005" s="114"/>
      <c r="L2005" s="114"/>
      <c r="M2005" s="2">
        <v>510</v>
      </c>
    </row>
    <row r="2006" spans="8:13" ht="12.75">
      <c r="H2006" s="6">
        <f>H2005-B2006</f>
        <v>0</v>
      </c>
      <c r="I2006" s="25">
        <f t="shared" si="144"/>
        <v>0</v>
      </c>
      <c r="M2006" s="2">
        <v>510</v>
      </c>
    </row>
    <row r="2007" spans="8:13" ht="12.75">
      <c r="H2007" s="6">
        <f>H2006-B2007</f>
        <v>0</v>
      </c>
      <c r="I2007" s="25">
        <f t="shared" si="144"/>
        <v>0</v>
      </c>
      <c r="M2007" s="2">
        <v>510</v>
      </c>
    </row>
    <row r="2008" spans="8:13" ht="12.75">
      <c r="H2008" s="6">
        <f>H2007-B2008</f>
        <v>0</v>
      </c>
      <c r="I2008" s="25">
        <f t="shared" si="144"/>
        <v>0</v>
      </c>
      <c r="M2008" s="2">
        <v>510</v>
      </c>
    </row>
    <row r="2009" spans="2:13" ht="12.75">
      <c r="B2009" s="9"/>
      <c r="H2009" s="6">
        <f>H2008-B2009</f>
        <v>0</v>
      </c>
      <c r="I2009" s="25">
        <f t="shared" si="144"/>
        <v>0</v>
      </c>
      <c r="M2009" s="2">
        <v>510</v>
      </c>
    </row>
    <row r="2010" spans="1:13" ht="13.5" thickBot="1">
      <c r="A2010" s="76"/>
      <c r="B2010" s="73">
        <f>+B2013+B2023+B2033+B2050+B2069+B2218+B2252+B2349+B2420+B2424</f>
        <v>3956455</v>
      </c>
      <c r="C2010" s="76"/>
      <c r="D2010" s="75" t="s">
        <v>139</v>
      </c>
      <c r="E2010" s="128"/>
      <c r="F2010" s="128"/>
      <c r="G2010" s="147"/>
      <c r="H2010" s="129"/>
      <c r="I2010" s="130">
        <f t="shared" si="144"/>
        <v>7757.754901960784</v>
      </c>
      <c r="J2010" s="126"/>
      <c r="K2010" s="126"/>
      <c r="L2010" s="126"/>
      <c r="M2010" s="2">
        <v>510</v>
      </c>
    </row>
    <row r="2011" spans="2:13" ht="12.75">
      <c r="B2011" s="35"/>
      <c r="C2011" s="36"/>
      <c r="D2011" s="15"/>
      <c r="E2011" s="36"/>
      <c r="G2011" s="34"/>
      <c r="H2011" s="6">
        <f>H2010-B2011</f>
        <v>0</v>
      </c>
      <c r="I2011" s="25">
        <f t="shared" si="144"/>
        <v>0</v>
      </c>
      <c r="M2011" s="2">
        <v>510</v>
      </c>
    </row>
    <row r="2012" spans="4:13" ht="12.75">
      <c r="D2012" s="15"/>
      <c r="H2012" s="6">
        <f>H2011-B2012</f>
        <v>0</v>
      </c>
      <c r="I2012" s="25">
        <f t="shared" si="144"/>
        <v>0</v>
      </c>
      <c r="M2012" s="2">
        <v>510</v>
      </c>
    </row>
    <row r="2013" spans="1:13" s="91" customFormat="1" ht="12.75">
      <c r="A2013" s="87"/>
      <c r="B2013" s="345">
        <f>+B2018</f>
        <v>7000</v>
      </c>
      <c r="C2013" s="87" t="s">
        <v>140</v>
      </c>
      <c r="D2013" s="87"/>
      <c r="E2013" s="87" t="s">
        <v>141</v>
      </c>
      <c r="F2013" s="148"/>
      <c r="G2013" s="107" t="s">
        <v>142</v>
      </c>
      <c r="H2013" s="88"/>
      <c r="I2013" s="108"/>
      <c r="M2013" s="2">
        <v>510</v>
      </c>
    </row>
    <row r="2014" spans="2:13" ht="12.75">
      <c r="B2014" s="346"/>
      <c r="D2014" s="15"/>
      <c r="H2014" s="6">
        <f>H2013-B2014</f>
        <v>0</v>
      </c>
      <c r="I2014" s="25">
        <f aca="true" t="shared" si="147" ref="I2014:I2022">+B2014/M2014</f>
        <v>0</v>
      </c>
      <c r="M2014" s="2">
        <v>510</v>
      </c>
    </row>
    <row r="2015" spans="2:13" ht="12.75">
      <c r="B2015" s="346"/>
      <c r="D2015" s="15"/>
      <c r="H2015" s="6">
        <f>H2014-B2015</f>
        <v>0</v>
      </c>
      <c r="I2015" s="25">
        <f t="shared" si="147"/>
        <v>0</v>
      </c>
      <c r="M2015" s="2">
        <v>510</v>
      </c>
    </row>
    <row r="2016" spans="2:13" ht="12.75">
      <c r="B2016" s="346">
        <v>2000</v>
      </c>
      <c r="C2016" s="1" t="s">
        <v>143</v>
      </c>
      <c r="D2016" s="1" t="s">
        <v>1007</v>
      </c>
      <c r="E2016" s="1" t="s">
        <v>1008</v>
      </c>
      <c r="F2016" s="30" t="s">
        <v>1009</v>
      </c>
      <c r="G2016" s="30" t="s">
        <v>374</v>
      </c>
      <c r="H2016" s="6">
        <f>H2015-B2016</f>
        <v>-2000</v>
      </c>
      <c r="I2016" s="25">
        <f t="shared" si="147"/>
        <v>3.9215686274509802</v>
      </c>
      <c r="K2016" t="s">
        <v>27</v>
      </c>
      <c r="M2016" s="2">
        <v>510</v>
      </c>
    </row>
    <row r="2017" spans="2:13" ht="12.75">
      <c r="B2017" s="346">
        <v>5000</v>
      </c>
      <c r="C2017" s="1" t="s">
        <v>143</v>
      </c>
      <c r="D2017" s="1" t="s">
        <v>1007</v>
      </c>
      <c r="E2017" s="1" t="s">
        <v>1008</v>
      </c>
      <c r="F2017" s="70" t="s">
        <v>1010</v>
      </c>
      <c r="G2017" s="30" t="s">
        <v>420</v>
      </c>
      <c r="H2017" s="6">
        <f>H2016-B2017</f>
        <v>-7000</v>
      </c>
      <c r="I2017" s="25">
        <f t="shared" si="147"/>
        <v>9.803921568627452</v>
      </c>
      <c r="K2017" t="s">
        <v>27</v>
      </c>
      <c r="M2017" s="2">
        <v>510</v>
      </c>
    </row>
    <row r="2018" spans="1:13" s="99" customFormat="1" ht="12.75">
      <c r="A2018" s="14"/>
      <c r="B2018" s="438">
        <f>SUM(B2016:B2017)</f>
        <v>7000</v>
      </c>
      <c r="C2018" s="112" t="s">
        <v>1011</v>
      </c>
      <c r="D2018" s="14"/>
      <c r="E2018" s="14" t="s">
        <v>141</v>
      </c>
      <c r="F2018" s="21"/>
      <c r="G2018" s="21"/>
      <c r="H2018" s="97">
        <v>0</v>
      </c>
      <c r="I2018" s="98">
        <f t="shared" si="147"/>
        <v>13.72549019607843</v>
      </c>
      <c r="M2018" s="2">
        <v>510</v>
      </c>
    </row>
    <row r="2019" spans="2:13" ht="12.75">
      <c r="B2019" s="346"/>
      <c r="D2019" s="15"/>
      <c r="H2019" s="6">
        <f>H2018-B2019</f>
        <v>0</v>
      </c>
      <c r="I2019" s="25">
        <f t="shared" si="147"/>
        <v>0</v>
      </c>
      <c r="M2019" s="2">
        <v>510</v>
      </c>
    </row>
    <row r="2020" spans="2:13" ht="12.75">
      <c r="B2020" s="346"/>
      <c r="D2020" s="15"/>
      <c r="H2020" s="6">
        <f>H2019-B2020</f>
        <v>0</v>
      </c>
      <c r="I2020" s="25">
        <f t="shared" si="147"/>
        <v>0</v>
      </c>
      <c r="M2020" s="2">
        <v>510</v>
      </c>
    </row>
    <row r="2021" spans="2:13" ht="12.75">
      <c r="B2021" s="346"/>
      <c r="D2021" s="15"/>
      <c r="H2021" s="6">
        <f>H2020-B2021</f>
        <v>0</v>
      </c>
      <c r="I2021" s="25">
        <f t="shared" si="147"/>
        <v>0</v>
      </c>
      <c r="M2021" s="2">
        <v>510</v>
      </c>
    </row>
    <row r="2022" spans="2:13" ht="12.75">
      <c r="B2022" s="346"/>
      <c r="D2022" s="15"/>
      <c r="H2022" s="6">
        <f>H2021-B2022</f>
        <v>0</v>
      </c>
      <c r="I2022" s="25">
        <f t="shared" si="147"/>
        <v>0</v>
      </c>
      <c r="M2022" s="2">
        <v>510</v>
      </c>
    </row>
    <row r="2023" spans="1:13" s="91" customFormat="1" ht="12.75">
      <c r="A2023" s="87"/>
      <c r="B2023" s="345">
        <f>+B2028</f>
        <v>8000</v>
      </c>
      <c r="C2023" s="87" t="s">
        <v>140</v>
      </c>
      <c r="D2023" s="87"/>
      <c r="E2023" s="87" t="s">
        <v>144</v>
      </c>
      <c r="F2023" s="148"/>
      <c r="G2023" s="107" t="s">
        <v>142</v>
      </c>
      <c r="H2023" s="88"/>
      <c r="I2023" s="108"/>
      <c r="M2023" s="2">
        <v>510</v>
      </c>
    </row>
    <row r="2024" spans="2:13" ht="12.75">
      <c r="B2024" s="346"/>
      <c r="D2024" s="15"/>
      <c r="H2024" s="6">
        <f>H2023-B2024</f>
        <v>0</v>
      </c>
      <c r="I2024" s="25">
        <f aca="true" t="shared" si="148" ref="I2024:I2032">+B2024/M2024</f>
        <v>0</v>
      </c>
      <c r="M2024" s="2">
        <v>510</v>
      </c>
    </row>
    <row r="2025" spans="2:13" ht="12.75">
      <c r="B2025" s="346"/>
      <c r="D2025" s="15"/>
      <c r="H2025" s="6">
        <f>H2024-B2025</f>
        <v>0</v>
      </c>
      <c r="I2025" s="25">
        <f t="shared" si="148"/>
        <v>0</v>
      </c>
      <c r="M2025" s="2">
        <v>510</v>
      </c>
    </row>
    <row r="2026" spans="2:13" ht="12.75">
      <c r="B2026" s="346">
        <v>3000</v>
      </c>
      <c r="C2026" s="1" t="s">
        <v>1011</v>
      </c>
      <c r="D2026" s="1" t="s">
        <v>1007</v>
      </c>
      <c r="E2026" s="1" t="s">
        <v>1012</v>
      </c>
      <c r="F2026" s="403" t="s">
        <v>1013</v>
      </c>
      <c r="G2026" s="30" t="s">
        <v>372</v>
      </c>
      <c r="H2026" s="6">
        <f>H2025-B2026</f>
        <v>-3000</v>
      </c>
      <c r="I2026" s="25">
        <f t="shared" si="148"/>
        <v>5.882352941176471</v>
      </c>
      <c r="K2026" t="s">
        <v>27</v>
      </c>
      <c r="M2026" s="2">
        <v>510</v>
      </c>
    </row>
    <row r="2027" spans="2:13" ht="12.75">
      <c r="B2027" s="346">
        <v>5000</v>
      </c>
      <c r="C2027" s="1" t="s">
        <v>143</v>
      </c>
      <c r="D2027" s="1" t="s">
        <v>1007</v>
      </c>
      <c r="E2027" s="1" t="s">
        <v>1012</v>
      </c>
      <c r="F2027" s="30" t="s">
        <v>1014</v>
      </c>
      <c r="G2027" s="30" t="s">
        <v>376</v>
      </c>
      <c r="H2027" s="6">
        <f>H2026-B2027</f>
        <v>-8000</v>
      </c>
      <c r="I2027" s="25">
        <f t="shared" si="148"/>
        <v>9.803921568627452</v>
      </c>
      <c r="K2027" t="s">
        <v>27</v>
      </c>
      <c r="M2027" s="2">
        <v>510</v>
      </c>
    </row>
    <row r="2028" spans="1:13" s="99" customFormat="1" ht="12.75">
      <c r="A2028" s="14"/>
      <c r="B2028" s="438">
        <f>SUM(B2026:B2027)</f>
        <v>8000</v>
      </c>
      <c r="C2028" s="112" t="s">
        <v>1011</v>
      </c>
      <c r="D2028" s="14"/>
      <c r="E2028" s="14" t="s">
        <v>144</v>
      </c>
      <c r="F2028" s="21"/>
      <c r="G2028" s="21"/>
      <c r="H2028" s="97">
        <v>0</v>
      </c>
      <c r="I2028" s="98">
        <f t="shared" si="148"/>
        <v>15.686274509803921</v>
      </c>
      <c r="M2028" s="2">
        <v>510</v>
      </c>
    </row>
    <row r="2029" spans="4:13" ht="12.75">
      <c r="D2029" s="15"/>
      <c r="H2029" s="6">
        <v>0</v>
      </c>
      <c r="I2029" s="25">
        <f t="shared" si="148"/>
        <v>0</v>
      </c>
      <c r="M2029" s="2">
        <v>510</v>
      </c>
    </row>
    <row r="2030" spans="4:13" ht="12.75">
      <c r="D2030" s="15"/>
      <c r="H2030" s="6">
        <f>H2029-B2030</f>
        <v>0</v>
      </c>
      <c r="I2030" s="25">
        <f t="shared" si="148"/>
        <v>0</v>
      </c>
      <c r="M2030" s="2">
        <v>510</v>
      </c>
    </row>
    <row r="2031" spans="4:13" ht="12.75">
      <c r="D2031" s="15"/>
      <c r="H2031" s="6">
        <f>H2030-B2031</f>
        <v>0</v>
      </c>
      <c r="I2031" s="25">
        <f t="shared" si="148"/>
        <v>0</v>
      </c>
      <c r="M2031" s="2">
        <v>510</v>
      </c>
    </row>
    <row r="2032" spans="4:13" ht="12.75">
      <c r="D2032" s="15"/>
      <c r="H2032" s="6">
        <f>H2031-B2032</f>
        <v>0</v>
      </c>
      <c r="I2032" s="25">
        <f t="shared" si="148"/>
        <v>0</v>
      </c>
      <c r="M2032" s="2">
        <v>510</v>
      </c>
    </row>
    <row r="2033" spans="1:13" s="91" customFormat="1" ht="12.75">
      <c r="A2033" s="87"/>
      <c r="B2033" s="381">
        <f>+B2040+B2045</f>
        <v>691800</v>
      </c>
      <c r="C2033" s="87" t="s">
        <v>140</v>
      </c>
      <c r="D2033" s="87"/>
      <c r="E2033" s="87" t="s">
        <v>145</v>
      </c>
      <c r="F2033" s="148"/>
      <c r="G2033" s="107" t="s">
        <v>142</v>
      </c>
      <c r="H2033" s="88"/>
      <c r="I2033" s="108"/>
      <c r="M2033" s="2">
        <v>510</v>
      </c>
    </row>
    <row r="2034" spans="2:13" ht="12.75">
      <c r="B2034" s="382"/>
      <c r="D2034" s="15"/>
      <c r="H2034" s="6">
        <f aca="true" t="shared" si="149" ref="H2034:H2039">H2033-B2034</f>
        <v>0</v>
      </c>
      <c r="I2034" s="25">
        <f aca="true" t="shared" si="150" ref="I2034:I2049">+B2034/M2034</f>
        <v>0</v>
      </c>
      <c r="M2034" s="2">
        <v>510</v>
      </c>
    </row>
    <row r="2035" spans="1:13" s="42" customFormat="1" ht="12.75">
      <c r="A2035" s="41"/>
      <c r="B2035" s="383"/>
      <c r="C2035" s="44"/>
      <c r="D2035" s="37"/>
      <c r="E2035" s="41"/>
      <c r="F2035" s="38"/>
      <c r="G2035" s="38"/>
      <c r="H2035" s="6">
        <f t="shared" si="149"/>
        <v>0</v>
      </c>
      <c r="I2035" s="25">
        <f t="shared" si="150"/>
        <v>0</v>
      </c>
      <c r="M2035" s="2">
        <v>510</v>
      </c>
    </row>
    <row r="2036" spans="2:13" ht="12.75">
      <c r="B2036" s="382">
        <v>10000</v>
      </c>
      <c r="C2036" s="1" t="s">
        <v>1011</v>
      </c>
      <c r="D2036" s="15" t="s">
        <v>1007</v>
      </c>
      <c r="E2036" s="1" t="s">
        <v>146</v>
      </c>
      <c r="F2036" s="30" t="s">
        <v>1015</v>
      </c>
      <c r="G2036" s="30" t="s">
        <v>240</v>
      </c>
      <c r="H2036" s="6">
        <f t="shared" si="149"/>
        <v>-10000</v>
      </c>
      <c r="I2036" s="25">
        <f t="shared" si="150"/>
        <v>19.607843137254903</v>
      </c>
      <c r="K2036" t="s">
        <v>27</v>
      </c>
      <c r="M2036" s="2">
        <v>510</v>
      </c>
    </row>
    <row r="2037" spans="2:13" ht="12.75">
      <c r="B2037" s="382">
        <v>3000</v>
      </c>
      <c r="C2037" s="1" t="s">
        <v>1011</v>
      </c>
      <c r="D2037" s="15" t="s">
        <v>1007</v>
      </c>
      <c r="E2037" s="1" t="s">
        <v>146</v>
      </c>
      <c r="F2037" s="30" t="s">
        <v>1016</v>
      </c>
      <c r="G2037" s="30" t="s">
        <v>242</v>
      </c>
      <c r="H2037" s="6">
        <f t="shared" si="149"/>
        <v>-13000</v>
      </c>
      <c r="I2037" s="25">
        <f t="shared" si="150"/>
        <v>5.882352941176471</v>
      </c>
      <c r="K2037" t="s">
        <v>27</v>
      </c>
      <c r="M2037" s="2">
        <v>510</v>
      </c>
    </row>
    <row r="2038" spans="2:13" ht="12.75">
      <c r="B2038" s="382">
        <v>5000</v>
      </c>
      <c r="C2038" s="1" t="s">
        <v>143</v>
      </c>
      <c r="D2038" s="1" t="s">
        <v>1007</v>
      </c>
      <c r="E2038" s="1" t="s">
        <v>146</v>
      </c>
      <c r="F2038" s="30" t="s">
        <v>1017</v>
      </c>
      <c r="G2038" s="30" t="s">
        <v>372</v>
      </c>
      <c r="H2038" s="6">
        <f t="shared" si="149"/>
        <v>-18000</v>
      </c>
      <c r="I2038" s="25">
        <f t="shared" si="150"/>
        <v>9.803921568627452</v>
      </c>
      <c r="K2038" t="s">
        <v>27</v>
      </c>
      <c r="M2038" s="2">
        <v>510</v>
      </c>
    </row>
    <row r="2039" spans="2:13" ht="12.75">
      <c r="B2039" s="382">
        <v>5000</v>
      </c>
      <c r="C2039" s="1" t="s">
        <v>143</v>
      </c>
      <c r="D2039" s="1" t="s">
        <v>1007</v>
      </c>
      <c r="E2039" s="1" t="s">
        <v>146</v>
      </c>
      <c r="F2039" s="403" t="s">
        <v>1018</v>
      </c>
      <c r="G2039" s="30" t="s">
        <v>510</v>
      </c>
      <c r="H2039" s="6">
        <f t="shared" si="149"/>
        <v>-23000</v>
      </c>
      <c r="I2039" s="25">
        <f t="shared" si="150"/>
        <v>9.803921568627452</v>
      </c>
      <c r="K2039" t="s">
        <v>27</v>
      </c>
      <c r="M2039" s="2">
        <v>510</v>
      </c>
    </row>
    <row r="2040" spans="1:13" s="99" customFormat="1" ht="12.75">
      <c r="A2040" s="14"/>
      <c r="B2040" s="384">
        <f>SUM(B2036:B2039)</f>
        <v>23000</v>
      </c>
      <c r="C2040" s="14" t="s">
        <v>143</v>
      </c>
      <c r="D2040" s="14"/>
      <c r="E2040" s="14" t="s">
        <v>146</v>
      </c>
      <c r="F2040" s="21"/>
      <c r="G2040" s="21"/>
      <c r="H2040" s="97">
        <v>0</v>
      </c>
      <c r="I2040" s="98">
        <f t="shared" si="150"/>
        <v>45.09803921568628</v>
      </c>
      <c r="M2040" s="2">
        <v>510</v>
      </c>
    </row>
    <row r="2041" spans="2:13" ht="12.75">
      <c r="B2041" s="382"/>
      <c r="D2041" s="15"/>
      <c r="H2041" s="6">
        <f>H2040-B2041</f>
        <v>0</v>
      </c>
      <c r="I2041" s="25">
        <f t="shared" si="150"/>
        <v>0</v>
      </c>
      <c r="M2041" s="2">
        <v>510</v>
      </c>
    </row>
    <row r="2042" spans="2:13" ht="12.75">
      <c r="B2042" s="382"/>
      <c r="D2042" s="15"/>
      <c r="H2042" s="6">
        <f>H2041-B2042</f>
        <v>0</v>
      </c>
      <c r="I2042" s="25">
        <f t="shared" si="150"/>
        <v>0</v>
      </c>
      <c r="M2042" s="2">
        <v>510</v>
      </c>
    </row>
    <row r="2043" spans="2:13" ht="12.75">
      <c r="B2043" s="439">
        <v>637800</v>
      </c>
      <c r="C2043" s="15" t="s">
        <v>1019</v>
      </c>
      <c r="D2043" s="15" t="s">
        <v>1020</v>
      </c>
      <c r="E2043" s="15" t="s">
        <v>146</v>
      </c>
      <c r="F2043" s="30" t="s">
        <v>1021</v>
      </c>
      <c r="G2043" s="33" t="s">
        <v>242</v>
      </c>
      <c r="H2043" s="6">
        <f>H2042-B2043</f>
        <v>-637800</v>
      </c>
      <c r="I2043" s="25">
        <f t="shared" si="150"/>
        <v>1250.5882352941176</v>
      </c>
      <c r="K2043" t="s">
        <v>1022</v>
      </c>
      <c r="M2043" s="2">
        <v>510</v>
      </c>
    </row>
    <row r="2044" spans="2:13" ht="12.75">
      <c r="B2044" s="382">
        <v>31000</v>
      </c>
      <c r="C2044" s="15" t="s">
        <v>1023</v>
      </c>
      <c r="D2044" s="15" t="s">
        <v>1020</v>
      </c>
      <c r="E2044" s="1" t="s">
        <v>146</v>
      </c>
      <c r="F2044" s="30" t="s">
        <v>1024</v>
      </c>
      <c r="G2044" s="30" t="s">
        <v>420</v>
      </c>
      <c r="H2044" s="6">
        <f>H2043-B2044</f>
        <v>-668800</v>
      </c>
      <c r="I2044" s="25">
        <f t="shared" si="150"/>
        <v>60.78431372549019</v>
      </c>
      <c r="K2044" t="s">
        <v>1022</v>
      </c>
      <c r="M2044" s="2">
        <v>510</v>
      </c>
    </row>
    <row r="2045" spans="1:13" s="99" customFormat="1" ht="12.75">
      <c r="A2045" s="14"/>
      <c r="B2045" s="384">
        <f>SUM(B2043:B2044)</f>
        <v>668800</v>
      </c>
      <c r="C2045" s="14" t="s">
        <v>173</v>
      </c>
      <c r="D2045" s="14"/>
      <c r="E2045" s="14"/>
      <c r="F2045" s="21"/>
      <c r="G2045" s="21"/>
      <c r="H2045" s="97">
        <v>0</v>
      </c>
      <c r="I2045" s="98">
        <f t="shared" si="150"/>
        <v>1311.3725490196077</v>
      </c>
      <c r="M2045" s="2">
        <v>510</v>
      </c>
    </row>
    <row r="2046" spans="2:13" ht="12.75">
      <c r="B2046" s="32"/>
      <c r="C2046" s="15"/>
      <c r="D2046" s="15"/>
      <c r="E2046" s="15"/>
      <c r="G2046" s="33"/>
      <c r="H2046" s="6">
        <f>H2045-B2046</f>
        <v>0</v>
      </c>
      <c r="I2046" s="25">
        <f t="shared" si="150"/>
        <v>0</v>
      </c>
      <c r="M2046" s="2">
        <v>510</v>
      </c>
    </row>
    <row r="2047" spans="2:13" ht="12.75">
      <c r="B2047" s="32"/>
      <c r="C2047" s="15"/>
      <c r="D2047" s="15"/>
      <c r="E2047" s="15"/>
      <c r="G2047" s="33"/>
      <c r="H2047" s="6">
        <f>H2046-B2047</f>
        <v>0</v>
      </c>
      <c r="I2047" s="25">
        <f t="shared" si="150"/>
        <v>0</v>
      </c>
      <c r="M2047" s="2">
        <v>510</v>
      </c>
    </row>
    <row r="2048" spans="4:13" ht="12.75">
      <c r="D2048" s="15"/>
      <c r="H2048" s="6">
        <f>H2047-B2048</f>
        <v>0</v>
      </c>
      <c r="I2048" s="25">
        <f t="shared" si="150"/>
        <v>0</v>
      </c>
      <c r="M2048" s="2">
        <v>510</v>
      </c>
    </row>
    <row r="2049" spans="8:13" ht="12.75">
      <c r="H2049" s="6">
        <f>H2048-B2049</f>
        <v>0</v>
      </c>
      <c r="I2049" s="25">
        <f t="shared" si="150"/>
        <v>0</v>
      </c>
      <c r="M2049" s="2">
        <v>510</v>
      </c>
    </row>
    <row r="2050" spans="1:13" s="91" customFormat="1" ht="12.75">
      <c r="A2050" s="87"/>
      <c r="B2050" s="343">
        <f>+B2056+B2064+B2060</f>
        <v>199300</v>
      </c>
      <c r="C2050" s="87" t="s">
        <v>140</v>
      </c>
      <c r="D2050" s="87"/>
      <c r="E2050" s="87" t="s">
        <v>147</v>
      </c>
      <c r="F2050" s="148"/>
      <c r="G2050" s="107" t="s">
        <v>165</v>
      </c>
      <c r="H2050" s="88"/>
      <c r="I2050" s="108"/>
      <c r="M2050" s="2">
        <v>510</v>
      </c>
    </row>
    <row r="2051" spans="2:13" ht="12.75">
      <c r="B2051" s="127"/>
      <c r="H2051" s="6">
        <f>H2050-B2051</f>
        <v>0</v>
      </c>
      <c r="I2051" s="25">
        <f aca="true" t="shared" si="151" ref="I2051:I2063">+B2051/M2051</f>
        <v>0</v>
      </c>
      <c r="M2051" s="2">
        <v>510</v>
      </c>
    </row>
    <row r="2052" spans="2:13" ht="12.75">
      <c r="B2052" s="127"/>
      <c r="H2052" s="6">
        <f>H2051-B2052</f>
        <v>0</v>
      </c>
      <c r="I2052" s="25">
        <f t="shared" si="151"/>
        <v>0</v>
      </c>
      <c r="M2052" s="2">
        <v>510</v>
      </c>
    </row>
    <row r="2053" spans="2:13" ht="12.75">
      <c r="B2053" s="127">
        <v>2500</v>
      </c>
      <c r="C2053" s="1" t="s">
        <v>1011</v>
      </c>
      <c r="D2053" s="15" t="s">
        <v>1007</v>
      </c>
      <c r="E2053" s="1" t="s">
        <v>147</v>
      </c>
      <c r="F2053" s="30" t="s">
        <v>1025</v>
      </c>
      <c r="G2053" s="30" t="s">
        <v>279</v>
      </c>
      <c r="H2053" s="6">
        <f>H2052-B2053</f>
        <v>-2500</v>
      </c>
      <c r="I2053" s="25">
        <f t="shared" si="151"/>
        <v>4.901960784313726</v>
      </c>
      <c r="K2053" t="s">
        <v>27</v>
      </c>
      <c r="M2053" s="2">
        <v>510</v>
      </c>
    </row>
    <row r="2054" spans="2:13" ht="12.75">
      <c r="B2054" s="127">
        <v>5000</v>
      </c>
      <c r="C2054" s="1" t="s">
        <v>143</v>
      </c>
      <c r="D2054" s="1" t="s">
        <v>1007</v>
      </c>
      <c r="E2054" s="1" t="s">
        <v>147</v>
      </c>
      <c r="F2054" s="30" t="s">
        <v>1026</v>
      </c>
      <c r="G2054" s="30" t="s">
        <v>381</v>
      </c>
      <c r="H2054" s="6">
        <f>H2053-B2054</f>
        <v>-7500</v>
      </c>
      <c r="I2054" s="25">
        <f t="shared" si="151"/>
        <v>9.803921568627452</v>
      </c>
      <c r="K2054" t="s">
        <v>27</v>
      </c>
      <c r="M2054" s="2">
        <v>510</v>
      </c>
    </row>
    <row r="2055" spans="2:13" ht="12.75">
      <c r="B2055" s="127">
        <v>5000</v>
      </c>
      <c r="C2055" s="1" t="s">
        <v>143</v>
      </c>
      <c r="D2055" s="1" t="s">
        <v>1007</v>
      </c>
      <c r="E2055" s="1" t="s">
        <v>1027</v>
      </c>
      <c r="F2055" s="30" t="s">
        <v>1010</v>
      </c>
      <c r="G2055" s="30" t="s">
        <v>306</v>
      </c>
      <c r="H2055" s="6">
        <f>H2054-B2055</f>
        <v>-12500</v>
      </c>
      <c r="I2055" s="25">
        <f t="shared" si="151"/>
        <v>9.803921568627452</v>
      </c>
      <c r="K2055" t="s">
        <v>27</v>
      </c>
      <c r="M2055" s="2">
        <v>510</v>
      </c>
    </row>
    <row r="2056" spans="1:13" s="99" customFormat="1" ht="12.75">
      <c r="A2056" s="14"/>
      <c r="B2056" s="344">
        <f>SUM(B2053:B2055)</f>
        <v>12500</v>
      </c>
      <c r="C2056" s="14" t="s">
        <v>143</v>
      </c>
      <c r="D2056" s="14"/>
      <c r="E2056" s="14" t="s">
        <v>170</v>
      </c>
      <c r="F2056" s="21"/>
      <c r="G2056" s="21"/>
      <c r="H2056" s="97">
        <v>0</v>
      </c>
      <c r="I2056" s="98">
        <f t="shared" si="151"/>
        <v>24.50980392156863</v>
      </c>
      <c r="M2056" s="2">
        <v>510</v>
      </c>
    </row>
    <row r="2057" spans="2:13" ht="12.75">
      <c r="B2057" s="127"/>
      <c r="H2057" s="6">
        <f>H2056-B2057</f>
        <v>0</v>
      </c>
      <c r="I2057" s="25">
        <f t="shared" si="151"/>
        <v>0</v>
      </c>
      <c r="M2057" s="2">
        <v>510</v>
      </c>
    </row>
    <row r="2058" spans="2:13" ht="12.75">
      <c r="B2058" s="127"/>
      <c r="H2058" s="6">
        <f>H2057-B2058</f>
        <v>0</v>
      </c>
      <c r="I2058" s="25">
        <f t="shared" si="151"/>
        <v>0</v>
      </c>
      <c r="M2058" s="2">
        <v>510</v>
      </c>
    </row>
    <row r="2059" spans="2:13" ht="12.75">
      <c r="B2059" s="127">
        <v>145800</v>
      </c>
      <c r="C2059" s="15" t="s">
        <v>1028</v>
      </c>
      <c r="D2059" s="15" t="s">
        <v>1020</v>
      </c>
      <c r="E2059" s="1" t="s">
        <v>147</v>
      </c>
      <c r="F2059" s="30" t="s">
        <v>1029</v>
      </c>
      <c r="G2059" s="30" t="s">
        <v>242</v>
      </c>
      <c r="H2059" s="6">
        <f>H2058-B2059</f>
        <v>-145800</v>
      </c>
      <c r="I2059" s="25">
        <f t="shared" si="151"/>
        <v>285.88235294117646</v>
      </c>
      <c r="K2059" t="s">
        <v>1022</v>
      </c>
      <c r="M2059" s="2">
        <v>510</v>
      </c>
    </row>
    <row r="2060" spans="1:13" s="99" customFormat="1" ht="12.75">
      <c r="A2060" s="14"/>
      <c r="B2060" s="344">
        <f>SUM(B2059)</f>
        <v>145800</v>
      </c>
      <c r="C2060" s="14" t="s">
        <v>148</v>
      </c>
      <c r="D2060" s="14"/>
      <c r="E2060" s="14"/>
      <c r="F2060" s="21"/>
      <c r="G2060" s="21"/>
      <c r="H2060" s="97">
        <v>0</v>
      </c>
      <c r="I2060" s="98">
        <f t="shared" si="151"/>
        <v>285.88235294117646</v>
      </c>
      <c r="M2060" s="2">
        <v>510</v>
      </c>
    </row>
    <row r="2061" spans="2:13" ht="12.75">
      <c r="B2061" s="127"/>
      <c r="H2061" s="6">
        <f>H2060-B2061</f>
        <v>0</v>
      </c>
      <c r="I2061" s="25">
        <f t="shared" si="151"/>
        <v>0</v>
      </c>
      <c r="M2061" s="2">
        <v>510</v>
      </c>
    </row>
    <row r="2062" spans="2:13" ht="12.75">
      <c r="B2062" s="127"/>
      <c r="H2062" s="6">
        <f>H2061-B2062</f>
        <v>0</v>
      </c>
      <c r="I2062" s="25">
        <f t="shared" si="151"/>
        <v>0</v>
      </c>
      <c r="M2062" s="2">
        <v>510</v>
      </c>
    </row>
    <row r="2063" spans="2:13" ht="12.75">
      <c r="B2063" s="174">
        <v>41000</v>
      </c>
      <c r="C2063" s="15" t="s">
        <v>30</v>
      </c>
      <c r="D2063" s="15" t="s">
        <v>139</v>
      </c>
      <c r="E2063" s="15" t="s">
        <v>147</v>
      </c>
      <c r="F2063" s="33" t="s">
        <v>1030</v>
      </c>
      <c r="G2063" s="30" t="s">
        <v>594</v>
      </c>
      <c r="H2063" s="6">
        <f>H2060-B2063</f>
        <v>-41000</v>
      </c>
      <c r="I2063" s="25">
        <f t="shared" si="151"/>
        <v>80.3921568627451</v>
      </c>
      <c r="K2063" t="s">
        <v>1031</v>
      </c>
      <c r="M2063" s="2">
        <v>510</v>
      </c>
    </row>
    <row r="2064" spans="1:13" s="99" customFormat="1" ht="12.75">
      <c r="A2064" s="14"/>
      <c r="B2064" s="344">
        <f>SUM(B2063)</f>
        <v>41000</v>
      </c>
      <c r="C2064" s="14" t="s">
        <v>30</v>
      </c>
      <c r="D2064" s="14"/>
      <c r="E2064" s="14"/>
      <c r="F2064" s="21"/>
      <c r="G2064" s="21"/>
      <c r="H2064" s="97"/>
      <c r="I2064" s="98"/>
      <c r="M2064" s="2">
        <v>510</v>
      </c>
    </row>
    <row r="2065" spans="2:13" ht="12.75">
      <c r="B2065" s="7"/>
      <c r="H2065" s="6">
        <v>0</v>
      </c>
      <c r="I2065" s="25">
        <f>+B2065/M2065</f>
        <v>0</v>
      </c>
      <c r="M2065" s="2">
        <v>510</v>
      </c>
    </row>
    <row r="2066" spans="8:13" ht="12.75">
      <c r="H2066" s="6">
        <f>H2065-B2066</f>
        <v>0</v>
      </c>
      <c r="I2066" s="25">
        <f>+B2066/M2066</f>
        <v>0</v>
      </c>
      <c r="M2066" s="2">
        <v>510</v>
      </c>
    </row>
    <row r="2067" spans="8:13" ht="12.75">
      <c r="H2067" s="6">
        <f>H2066-B2067</f>
        <v>0</v>
      </c>
      <c r="I2067" s="25">
        <f>+B2067/M2067</f>
        <v>0</v>
      </c>
      <c r="M2067" s="2">
        <v>510</v>
      </c>
    </row>
    <row r="2068" spans="8:13" ht="12.75">
      <c r="H2068" s="6">
        <f>H2067-B2068</f>
        <v>0</v>
      </c>
      <c r="I2068" s="25">
        <f>+B2068/M2068</f>
        <v>0</v>
      </c>
      <c r="M2068" s="2">
        <v>510</v>
      </c>
    </row>
    <row r="2069" spans="1:13" s="91" customFormat="1" ht="12.75">
      <c r="A2069" s="87"/>
      <c r="B2069" s="347">
        <f>+B2099+B2106+B2119+B2147+B2171+B2197+B2201+B2205+B2209+B2213</f>
        <v>898900</v>
      </c>
      <c r="C2069" s="87" t="s">
        <v>140</v>
      </c>
      <c r="D2069" s="87"/>
      <c r="E2069" s="87" t="s">
        <v>149</v>
      </c>
      <c r="F2069" s="148"/>
      <c r="G2069" s="107" t="s">
        <v>142</v>
      </c>
      <c r="H2069" s="88"/>
      <c r="I2069" s="108"/>
      <c r="M2069" s="2">
        <v>510</v>
      </c>
    </row>
    <row r="2070" spans="2:13" ht="12.75">
      <c r="B2070" s="348"/>
      <c r="D2070" s="15"/>
      <c r="H2070" s="6">
        <f aca="true" t="shared" si="152" ref="H2070:H2098">H2069-B2070</f>
        <v>0</v>
      </c>
      <c r="I2070" s="25">
        <f aca="true" t="shared" si="153" ref="I2070:I2105">+B2070/M2070</f>
        <v>0</v>
      </c>
      <c r="M2070" s="2">
        <v>510</v>
      </c>
    </row>
    <row r="2071" spans="2:13" ht="12.75">
      <c r="B2071" s="348"/>
      <c r="D2071" s="15"/>
      <c r="H2071" s="6">
        <f t="shared" si="152"/>
        <v>0</v>
      </c>
      <c r="I2071" s="25">
        <f t="shared" si="153"/>
        <v>0</v>
      </c>
      <c r="M2071" s="2">
        <v>510</v>
      </c>
    </row>
    <row r="2072" spans="2:13" ht="12.75">
      <c r="B2072" s="348">
        <v>2000</v>
      </c>
      <c r="C2072" s="1" t="s">
        <v>1011</v>
      </c>
      <c r="D2072" s="15" t="s">
        <v>1007</v>
      </c>
      <c r="E2072" s="1" t="s">
        <v>1032</v>
      </c>
      <c r="F2072" s="30" t="s">
        <v>1033</v>
      </c>
      <c r="G2072" s="30" t="s">
        <v>242</v>
      </c>
      <c r="H2072" s="6">
        <f t="shared" si="152"/>
        <v>-2000</v>
      </c>
      <c r="I2072" s="25">
        <f t="shared" si="153"/>
        <v>3.9215686274509802</v>
      </c>
      <c r="K2072" t="s">
        <v>27</v>
      </c>
      <c r="M2072" s="2">
        <v>510</v>
      </c>
    </row>
    <row r="2073" spans="2:13" ht="12.75">
      <c r="B2073" s="348">
        <v>2500</v>
      </c>
      <c r="C2073" s="1" t="s">
        <v>1034</v>
      </c>
      <c r="D2073" s="1" t="s">
        <v>1007</v>
      </c>
      <c r="E2073" s="1" t="s">
        <v>1032</v>
      </c>
      <c r="F2073" s="30" t="s">
        <v>1035</v>
      </c>
      <c r="G2073" s="30" t="s">
        <v>285</v>
      </c>
      <c r="H2073" s="6">
        <f t="shared" si="152"/>
        <v>-4500</v>
      </c>
      <c r="I2073" s="25">
        <f t="shared" si="153"/>
        <v>4.901960784313726</v>
      </c>
      <c r="K2073" t="s">
        <v>27</v>
      </c>
      <c r="M2073" s="2">
        <v>510</v>
      </c>
    </row>
    <row r="2074" spans="2:13" ht="12.75">
      <c r="B2074" s="348">
        <v>2500</v>
      </c>
      <c r="C2074" s="1" t="s">
        <v>1034</v>
      </c>
      <c r="D2074" s="1" t="s">
        <v>1007</v>
      </c>
      <c r="E2074" s="1" t="s">
        <v>1032</v>
      </c>
      <c r="F2074" s="30" t="s">
        <v>1036</v>
      </c>
      <c r="G2074" s="30" t="s">
        <v>287</v>
      </c>
      <c r="H2074" s="6">
        <f t="shared" si="152"/>
        <v>-7000</v>
      </c>
      <c r="I2074" s="25">
        <f t="shared" si="153"/>
        <v>4.901960784313726</v>
      </c>
      <c r="K2074" t="s">
        <v>27</v>
      </c>
      <c r="M2074" s="2">
        <v>510</v>
      </c>
    </row>
    <row r="2075" spans="2:14" ht="12.75">
      <c r="B2075" s="440">
        <v>2500</v>
      </c>
      <c r="C2075" s="1" t="s">
        <v>1011</v>
      </c>
      <c r="D2075" s="1" t="s">
        <v>1007</v>
      </c>
      <c r="E2075" s="1" t="s">
        <v>1032</v>
      </c>
      <c r="F2075" s="30" t="s">
        <v>1037</v>
      </c>
      <c r="G2075" s="30" t="s">
        <v>289</v>
      </c>
      <c r="H2075" s="6">
        <f t="shared" si="152"/>
        <v>-9500</v>
      </c>
      <c r="I2075" s="25">
        <f t="shared" si="153"/>
        <v>4.901960784313726</v>
      </c>
      <c r="K2075" t="s">
        <v>27</v>
      </c>
      <c r="M2075" s="2">
        <v>510</v>
      </c>
      <c r="N2075" s="402"/>
    </row>
    <row r="2076" spans="2:13" ht="12.75">
      <c r="B2076" s="348">
        <v>3000</v>
      </c>
      <c r="C2076" s="1" t="s">
        <v>143</v>
      </c>
      <c r="D2076" s="1" t="s">
        <v>1007</v>
      </c>
      <c r="E2076" s="1" t="s">
        <v>1032</v>
      </c>
      <c r="F2076" s="30" t="s">
        <v>1038</v>
      </c>
      <c r="G2076" s="30" t="s">
        <v>73</v>
      </c>
      <c r="H2076" s="6">
        <f t="shared" si="152"/>
        <v>-12500</v>
      </c>
      <c r="I2076" s="25">
        <f t="shared" si="153"/>
        <v>5.882352941176471</v>
      </c>
      <c r="K2076" t="s">
        <v>27</v>
      </c>
      <c r="M2076" s="2">
        <v>510</v>
      </c>
    </row>
    <row r="2077" spans="2:13" ht="12.75">
      <c r="B2077" s="348">
        <v>9000</v>
      </c>
      <c r="C2077" s="1" t="s">
        <v>143</v>
      </c>
      <c r="D2077" s="1" t="s">
        <v>1007</v>
      </c>
      <c r="E2077" s="1" t="s">
        <v>1032</v>
      </c>
      <c r="F2077" s="30" t="s">
        <v>1010</v>
      </c>
      <c r="G2077" s="30" t="s">
        <v>1039</v>
      </c>
      <c r="H2077" s="6">
        <f t="shared" si="152"/>
        <v>-21500</v>
      </c>
      <c r="I2077" s="25">
        <f t="shared" si="153"/>
        <v>17.647058823529413</v>
      </c>
      <c r="K2077" t="s">
        <v>27</v>
      </c>
      <c r="M2077" s="2">
        <v>510</v>
      </c>
    </row>
    <row r="2078" spans="2:13" ht="12.75">
      <c r="B2078" s="348">
        <v>3000</v>
      </c>
      <c r="C2078" s="1" t="s">
        <v>143</v>
      </c>
      <c r="D2078" s="1" t="s">
        <v>1007</v>
      </c>
      <c r="E2078" s="1" t="s">
        <v>1032</v>
      </c>
      <c r="F2078" s="403" t="s">
        <v>1040</v>
      </c>
      <c r="G2078" s="30" t="s">
        <v>526</v>
      </c>
      <c r="H2078" s="6">
        <f t="shared" si="152"/>
        <v>-24500</v>
      </c>
      <c r="I2078" s="25">
        <f t="shared" si="153"/>
        <v>5.882352941176471</v>
      </c>
      <c r="K2078" t="s">
        <v>27</v>
      </c>
      <c r="M2078" s="2">
        <v>510</v>
      </c>
    </row>
    <row r="2079" spans="1:13" s="110" customFormat="1" ht="12.75">
      <c r="A2079" s="1"/>
      <c r="B2079" s="348">
        <v>2500</v>
      </c>
      <c r="C2079" s="1" t="s">
        <v>1041</v>
      </c>
      <c r="D2079" s="15" t="s">
        <v>1042</v>
      </c>
      <c r="E2079" s="1" t="s">
        <v>1032</v>
      </c>
      <c r="F2079" s="105" t="s">
        <v>1043</v>
      </c>
      <c r="G2079" s="30" t="s">
        <v>289</v>
      </c>
      <c r="H2079" s="6">
        <f t="shared" si="152"/>
        <v>-27000</v>
      </c>
      <c r="I2079" s="25">
        <f t="shared" si="153"/>
        <v>4.901960784313726</v>
      </c>
      <c r="J2079"/>
      <c r="K2079" s="85" t="s">
        <v>828</v>
      </c>
      <c r="L2079"/>
      <c r="M2079" s="2">
        <v>510</v>
      </c>
    </row>
    <row r="2080" spans="1:13" s="110" customFormat="1" ht="12.75">
      <c r="A2080" s="1"/>
      <c r="B2080" s="348">
        <v>2500</v>
      </c>
      <c r="C2080" s="1" t="s">
        <v>150</v>
      </c>
      <c r="D2080" s="15" t="s">
        <v>1042</v>
      </c>
      <c r="E2080" s="1" t="s">
        <v>1032</v>
      </c>
      <c r="F2080" s="105" t="s">
        <v>1044</v>
      </c>
      <c r="G2080" s="30" t="s">
        <v>304</v>
      </c>
      <c r="H2080" s="6">
        <f t="shared" si="152"/>
        <v>-29500</v>
      </c>
      <c r="I2080" s="25">
        <f t="shared" si="153"/>
        <v>4.901960784313726</v>
      </c>
      <c r="J2080"/>
      <c r="K2080" s="85" t="s">
        <v>828</v>
      </c>
      <c r="L2080"/>
      <c r="M2080" s="2">
        <v>510</v>
      </c>
    </row>
    <row r="2081" spans="1:13" s="110" customFormat="1" ht="12.75">
      <c r="A2081" s="1"/>
      <c r="B2081" s="348">
        <v>2500</v>
      </c>
      <c r="C2081" s="1" t="s">
        <v>150</v>
      </c>
      <c r="D2081" s="15" t="s">
        <v>1042</v>
      </c>
      <c r="E2081" s="1" t="s">
        <v>1032</v>
      </c>
      <c r="F2081" s="105" t="s">
        <v>1045</v>
      </c>
      <c r="G2081" s="30" t="s">
        <v>318</v>
      </c>
      <c r="H2081" s="6">
        <f t="shared" si="152"/>
        <v>-32000</v>
      </c>
      <c r="I2081" s="25">
        <f t="shared" si="153"/>
        <v>4.901960784313726</v>
      </c>
      <c r="J2081"/>
      <c r="K2081" s="85" t="s">
        <v>828</v>
      </c>
      <c r="L2081"/>
      <c r="M2081" s="2">
        <v>510</v>
      </c>
    </row>
    <row r="2082" spans="1:13" s="110" customFormat="1" ht="12.75">
      <c r="A2082" s="1"/>
      <c r="B2082" s="348">
        <v>5000</v>
      </c>
      <c r="C2082" s="1" t="s">
        <v>150</v>
      </c>
      <c r="D2082" s="15" t="s">
        <v>1042</v>
      </c>
      <c r="E2082" s="1" t="s">
        <v>1032</v>
      </c>
      <c r="F2082" s="105" t="s">
        <v>1046</v>
      </c>
      <c r="G2082" s="30" t="s">
        <v>306</v>
      </c>
      <c r="H2082" s="6">
        <f t="shared" si="152"/>
        <v>-37000</v>
      </c>
      <c r="I2082" s="25">
        <f t="shared" si="153"/>
        <v>9.803921568627452</v>
      </c>
      <c r="J2082"/>
      <c r="K2082" s="85" t="s">
        <v>828</v>
      </c>
      <c r="L2082"/>
      <c r="M2082" s="2">
        <v>510</v>
      </c>
    </row>
    <row r="2083" spans="1:13" s="110" customFormat="1" ht="12.75">
      <c r="A2083" s="1"/>
      <c r="B2083" s="348">
        <v>5000</v>
      </c>
      <c r="C2083" s="1" t="s">
        <v>150</v>
      </c>
      <c r="D2083" s="15" t="s">
        <v>1042</v>
      </c>
      <c r="E2083" s="1" t="s">
        <v>1032</v>
      </c>
      <c r="F2083" s="105" t="s">
        <v>1047</v>
      </c>
      <c r="G2083" s="30" t="s">
        <v>372</v>
      </c>
      <c r="H2083" s="6">
        <f t="shared" si="152"/>
        <v>-42000</v>
      </c>
      <c r="I2083" s="25">
        <f t="shared" si="153"/>
        <v>9.803921568627452</v>
      </c>
      <c r="J2083"/>
      <c r="K2083" s="85" t="s">
        <v>828</v>
      </c>
      <c r="L2083"/>
      <c r="M2083" s="2">
        <v>510</v>
      </c>
    </row>
    <row r="2084" spans="1:13" s="110" customFormat="1" ht="12.75">
      <c r="A2084" s="1"/>
      <c r="B2084" s="348">
        <v>5000</v>
      </c>
      <c r="C2084" s="1" t="s">
        <v>150</v>
      </c>
      <c r="D2084" s="15" t="s">
        <v>1042</v>
      </c>
      <c r="E2084" s="1" t="s">
        <v>1032</v>
      </c>
      <c r="F2084" s="105" t="s">
        <v>1048</v>
      </c>
      <c r="G2084" s="30" t="s">
        <v>374</v>
      </c>
      <c r="H2084" s="6">
        <f t="shared" si="152"/>
        <v>-47000</v>
      </c>
      <c r="I2084" s="25">
        <f t="shared" si="153"/>
        <v>9.803921568627452</v>
      </c>
      <c r="J2084"/>
      <c r="K2084" s="85" t="s">
        <v>828</v>
      </c>
      <c r="L2084"/>
      <c r="M2084" s="2">
        <v>510</v>
      </c>
    </row>
    <row r="2085" spans="1:13" s="110" customFormat="1" ht="12.75">
      <c r="A2085" s="1"/>
      <c r="B2085" s="348">
        <v>5000</v>
      </c>
      <c r="C2085" s="1" t="s">
        <v>150</v>
      </c>
      <c r="D2085" s="15" t="s">
        <v>1042</v>
      </c>
      <c r="E2085" s="1" t="s">
        <v>1032</v>
      </c>
      <c r="F2085" s="105" t="s">
        <v>1048</v>
      </c>
      <c r="G2085" s="30" t="s">
        <v>376</v>
      </c>
      <c r="H2085" s="6">
        <f t="shared" si="152"/>
        <v>-52000</v>
      </c>
      <c r="I2085" s="25">
        <f t="shared" si="153"/>
        <v>9.803921568627452</v>
      </c>
      <c r="J2085"/>
      <c r="K2085" s="85" t="s">
        <v>828</v>
      </c>
      <c r="L2085"/>
      <c r="M2085" s="2">
        <v>510</v>
      </c>
    </row>
    <row r="2086" spans="1:13" s="110" customFormat="1" ht="12.75">
      <c r="A2086" s="1"/>
      <c r="B2086" s="348">
        <v>5000</v>
      </c>
      <c r="C2086" s="1" t="s">
        <v>150</v>
      </c>
      <c r="D2086" s="15" t="s">
        <v>1042</v>
      </c>
      <c r="E2086" s="1" t="s">
        <v>1032</v>
      </c>
      <c r="F2086" s="105" t="s">
        <v>1049</v>
      </c>
      <c r="G2086" s="30" t="s">
        <v>379</v>
      </c>
      <c r="H2086" s="6">
        <f t="shared" si="152"/>
        <v>-57000</v>
      </c>
      <c r="I2086" s="25">
        <f t="shared" si="153"/>
        <v>9.803921568627452</v>
      </c>
      <c r="J2086"/>
      <c r="K2086" s="85" t="s">
        <v>828</v>
      </c>
      <c r="L2086"/>
      <c r="M2086" s="2">
        <v>510</v>
      </c>
    </row>
    <row r="2087" spans="1:13" s="110" customFormat="1" ht="12.75">
      <c r="A2087" s="1"/>
      <c r="B2087" s="348">
        <v>5000</v>
      </c>
      <c r="C2087" s="1" t="s">
        <v>150</v>
      </c>
      <c r="D2087" s="15" t="s">
        <v>1042</v>
      </c>
      <c r="E2087" s="1" t="s">
        <v>1032</v>
      </c>
      <c r="F2087" s="105" t="s">
        <v>1050</v>
      </c>
      <c r="G2087" s="30" t="s">
        <v>381</v>
      </c>
      <c r="H2087" s="6">
        <f t="shared" si="152"/>
        <v>-62000</v>
      </c>
      <c r="I2087" s="25">
        <f t="shared" si="153"/>
        <v>9.803921568627452</v>
      </c>
      <c r="J2087"/>
      <c r="K2087" s="85" t="s">
        <v>828</v>
      </c>
      <c r="L2087"/>
      <c r="M2087" s="2">
        <v>510</v>
      </c>
    </row>
    <row r="2088" spans="1:13" s="110" customFormat="1" ht="12.75">
      <c r="A2088" s="1"/>
      <c r="B2088" s="348">
        <v>5000</v>
      </c>
      <c r="C2088" s="1" t="s">
        <v>150</v>
      </c>
      <c r="D2088" s="15" t="s">
        <v>1042</v>
      </c>
      <c r="E2088" s="1" t="s">
        <v>1032</v>
      </c>
      <c r="F2088" s="105" t="s">
        <v>1051</v>
      </c>
      <c r="G2088" s="30" t="s">
        <v>416</v>
      </c>
      <c r="H2088" s="6">
        <f t="shared" si="152"/>
        <v>-67000</v>
      </c>
      <c r="I2088" s="25">
        <f t="shared" si="153"/>
        <v>9.803921568627452</v>
      </c>
      <c r="J2088"/>
      <c r="K2088" s="85" t="s">
        <v>828</v>
      </c>
      <c r="L2088"/>
      <c r="M2088" s="2">
        <v>510</v>
      </c>
    </row>
    <row r="2089" spans="1:13" s="110" customFormat="1" ht="12.75">
      <c r="A2089" s="1"/>
      <c r="B2089" s="348">
        <v>5000</v>
      </c>
      <c r="C2089" s="1" t="s">
        <v>150</v>
      </c>
      <c r="D2089" s="15" t="s">
        <v>1042</v>
      </c>
      <c r="E2089" s="1" t="s">
        <v>1032</v>
      </c>
      <c r="F2089" s="105" t="s">
        <v>1052</v>
      </c>
      <c r="G2089" s="30" t="s">
        <v>418</v>
      </c>
      <c r="H2089" s="6">
        <f t="shared" si="152"/>
        <v>-72000</v>
      </c>
      <c r="I2089" s="25">
        <f t="shared" si="153"/>
        <v>9.803921568627452</v>
      </c>
      <c r="J2089"/>
      <c r="K2089" s="85" t="s">
        <v>828</v>
      </c>
      <c r="L2089"/>
      <c r="M2089" s="2">
        <v>510</v>
      </c>
    </row>
    <row r="2090" spans="1:13" s="110" customFormat="1" ht="12.75">
      <c r="A2090" s="1"/>
      <c r="B2090" s="348">
        <v>5000</v>
      </c>
      <c r="C2090" s="1" t="s">
        <v>150</v>
      </c>
      <c r="D2090" s="15" t="s">
        <v>1042</v>
      </c>
      <c r="E2090" s="1" t="s">
        <v>1032</v>
      </c>
      <c r="F2090" s="105" t="s">
        <v>1053</v>
      </c>
      <c r="G2090" s="30" t="s">
        <v>420</v>
      </c>
      <c r="H2090" s="6">
        <f t="shared" si="152"/>
        <v>-77000</v>
      </c>
      <c r="I2090" s="25">
        <f t="shared" si="153"/>
        <v>9.803921568627452</v>
      </c>
      <c r="J2090"/>
      <c r="K2090" s="85" t="s">
        <v>828</v>
      </c>
      <c r="L2090"/>
      <c r="M2090" s="2">
        <v>510</v>
      </c>
    </row>
    <row r="2091" spans="1:13" s="110" customFormat="1" ht="12.75">
      <c r="A2091" s="1"/>
      <c r="B2091" s="348">
        <v>5000</v>
      </c>
      <c r="C2091" s="1" t="s">
        <v>150</v>
      </c>
      <c r="D2091" s="15" t="s">
        <v>1042</v>
      </c>
      <c r="E2091" s="1" t="s">
        <v>1032</v>
      </c>
      <c r="F2091" s="105" t="s">
        <v>1053</v>
      </c>
      <c r="G2091" s="30" t="s">
        <v>73</v>
      </c>
      <c r="H2091" s="6">
        <f t="shared" si="152"/>
        <v>-82000</v>
      </c>
      <c r="I2091" s="25">
        <f t="shared" si="153"/>
        <v>9.803921568627452</v>
      </c>
      <c r="J2091"/>
      <c r="K2091" s="85" t="s">
        <v>828</v>
      </c>
      <c r="L2091"/>
      <c r="M2091" s="2">
        <v>510</v>
      </c>
    </row>
    <row r="2092" spans="1:13" s="110" customFormat="1" ht="12.75">
      <c r="A2092" s="1"/>
      <c r="B2092" s="348">
        <v>5000</v>
      </c>
      <c r="C2092" s="1" t="s">
        <v>150</v>
      </c>
      <c r="D2092" s="15" t="s">
        <v>1042</v>
      </c>
      <c r="E2092" s="1" t="s">
        <v>1032</v>
      </c>
      <c r="F2092" s="105" t="s">
        <v>1054</v>
      </c>
      <c r="G2092" s="105" t="s">
        <v>480</v>
      </c>
      <c r="H2092" s="6">
        <f t="shared" si="152"/>
        <v>-87000</v>
      </c>
      <c r="I2092" s="25">
        <f t="shared" si="153"/>
        <v>9.803921568627452</v>
      </c>
      <c r="J2092"/>
      <c r="K2092" s="85" t="s">
        <v>828</v>
      </c>
      <c r="L2092"/>
      <c r="M2092" s="2">
        <v>510</v>
      </c>
    </row>
    <row r="2093" spans="1:13" s="110" customFormat="1" ht="12.75">
      <c r="A2093" s="1"/>
      <c r="B2093" s="348">
        <v>5000</v>
      </c>
      <c r="C2093" s="1" t="s">
        <v>150</v>
      </c>
      <c r="D2093" s="15" t="s">
        <v>1042</v>
      </c>
      <c r="E2093" s="1" t="s">
        <v>1032</v>
      </c>
      <c r="F2093" s="105" t="s">
        <v>1054</v>
      </c>
      <c r="G2093" s="105" t="s">
        <v>465</v>
      </c>
      <c r="H2093" s="6">
        <f t="shared" si="152"/>
        <v>-92000</v>
      </c>
      <c r="I2093" s="25">
        <f t="shared" si="153"/>
        <v>9.803921568627452</v>
      </c>
      <c r="J2093"/>
      <c r="K2093" s="85" t="s">
        <v>828</v>
      </c>
      <c r="L2093"/>
      <c r="M2093" s="2">
        <v>510</v>
      </c>
    </row>
    <row r="2094" spans="1:13" s="110" customFormat="1" ht="12.75">
      <c r="A2094" s="1"/>
      <c r="B2094" s="348">
        <v>5000</v>
      </c>
      <c r="C2094" s="1" t="s">
        <v>150</v>
      </c>
      <c r="D2094" s="15" t="s">
        <v>1042</v>
      </c>
      <c r="E2094" s="1" t="s">
        <v>1032</v>
      </c>
      <c r="F2094" s="105" t="s">
        <v>1055</v>
      </c>
      <c r="G2094" s="105" t="s">
        <v>467</v>
      </c>
      <c r="H2094" s="6">
        <f t="shared" si="152"/>
        <v>-97000</v>
      </c>
      <c r="I2094" s="25">
        <f t="shared" si="153"/>
        <v>9.803921568627452</v>
      </c>
      <c r="J2094"/>
      <c r="K2094" s="85" t="s">
        <v>828</v>
      </c>
      <c r="L2094"/>
      <c r="M2094" s="2">
        <v>510</v>
      </c>
    </row>
    <row r="2095" spans="1:13" s="110" customFormat="1" ht="12.75">
      <c r="A2095" s="1"/>
      <c r="B2095" s="348">
        <v>5000</v>
      </c>
      <c r="C2095" s="1" t="s">
        <v>150</v>
      </c>
      <c r="D2095" s="15" t="s">
        <v>1042</v>
      </c>
      <c r="E2095" s="1" t="s">
        <v>1032</v>
      </c>
      <c r="F2095" s="105" t="s">
        <v>1055</v>
      </c>
      <c r="G2095" s="105" t="s">
        <v>1039</v>
      </c>
      <c r="H2095" s="6">
        <f t="shared" si="152"/>
        <v>-102000</v>
      </c>
      <c r="I2095" s="25">
        <f t="shared" si="153"/>
        <v>9.803921568627452</v>
      </c>
      <c r="J2095"/>
      <c r="K2095" s="85" t="s">
        <v>828</v>
      </c>
      <c r="L2095"/>
      <c r="M2095" s="2">
        <v>510</v>
      </c>
    </row>
    <row r="2096" spans="1:13" s="110" customFormat="1" ht="12.75">
      <c r="A2096" s="1"/>
      <c r="B2096" s="348">
        <v>5000</v>
      </c>
      <c r="C2096" s="1" t="s">
        <v>150</v>
      </c>
      <c r="D2096" s="15" t="s">
        <v>1042</v>
      </c>
      <c r="E2096" s="1" t="s">
        <v>1032</v>
      </c>
      <c r="F2096" s="105" t="s">
        <v>1056</v>
      </c>
      <c r="G2096" s="105" t="s">
        <v>510</v>
      </c>
      <c r="H2096" s="6">
        <f t="shared" si="152"/>
        <v>-107000</v>
      </c>
      <c r="I2096" s="25">
        <f t="shared" si="153"/>
        <v>9.803921568627452</v>
      </c>
      <c r="J2096"/>
      <c r="K2096" s="85" t="s">
        <v>828</v>
      </c>
      <c r="L2096"/>
      <c r="M2096" s="2">
        <v>510</v>
      </c>
    </row>
    <row r="2097" spans="1:13" s="110" customFormat="1" ht="12.75">
      <c r="A2097" s="1"/>
      <c r="B2097" s="348">
        <v>5000</v>
      </c>
      <c r="C2097" s="1" t="s">
        <v>150</v>
      </c>
      <c r="D2097" s="15" t="s">
        <v>1042</v>
      </c>
      <c r="E2097" s="1" t="s">
        <v>1032</v>
      </c>
      <c r="F2097" s="105" t="s">
        <v>1056</v>
      </c>
      <c r="G2097" s="105" t="s">
        <v>526</v>
      </c>
      <c r="H2097" s="6">
        <f t="shared" si="152"/>
        <v>-112000</v>
      </c>
      <c r="I2097" s="25">
        <f t="shared" si="153"/>
        <v>9.803921568627452</v>
      </c>
      <c r="J2097"/>
      <c r="K2097" s="85" t="s">
        <v>828</v>
      </c>
      <c r="L2097"/>
      <c r="M2097" s="2">
        <v>510</v>
      </c>
    </row>
    <row r="2098" spans="1:13" s="110" customFormat="1" ht="12.75">
      <c r="A2098" s="1"/>
      <c r="B2098" s="348">
        <v>5000</v>
      </c>
      <c r="C2098" s="1" t="s">
        <v>150</v>
      </c>
      <c r="D2098" s="15" t="s">
        <v>1042</v>
      </c>
      <c r="E2098" s="1" t="s">
        <v>1032</v>
      </c>
      <c r="F2098" s="105" t="s">
        <v>1057</v>
      </c>
      <c r="G2098" s="30" t="s">
        <v>369</v>
      </c>
      <c r="H2098" s="6">
        <f t="shared" si="152"/>
        <v>-117000</v>
      </c>
      <c r="I2098" s="25">
        <f t="shared" si="153"/>
        <v>9.803921568627452</v>
      </c>
      <c r="J2098"/>
      <c r="K2098" s="85" t="s">
        <v>828</v>
      </c>
      <c r="L2098"/>
      <c r="M2098" s="2">
        <v>510</v>
      </c>
    </row>
    <row r="2099" spans="1:13" s="122" customFormat="1" ht="12.75">
      <c r="A2099" s="106"/>
      <c r="B2099" s="349">
        <f>SUM(B2072:B2098)</f>
        <v>117000</v>
      </c>
      <c r="C2099" s="106" t="s">
        <v>143</v>
      </c>
      <c r="D2099" s="106"/>
      <c r="E2099" s="106" t="s">
        <v>167</v>
      </c>
      <c r="F2099" s="118"/>
      <c r="G2099" s="118"/>
      <c r="H2099" s="101">
        <v>0</v>
      </c>
      <c r="I2099" s="141">
        <f t="shared" si="153"/>
        <v>229.41176470588235</v>
      </c>
      <c r="M2099" s="2">
        <v>510</v>
      </c>
    </row>
    <row r="2100" spans="1:13" s="110" customFormat="1" ht="12.75">
      <c r="A2100" s="36"/>
      <c r="B2100" s="190"/>
      <c r="C2100" s="36"/>
      <c r="D2100" s="36"/>
      <c r="E2100" s="36"/>
      <c r="F2100" s="34"/>
      <c r="G2100" s="34"/>
      <c r="H2100" s="40">
        <f aca="true" t="shared" si="154" ref="H2100:H2105">H2099-B2100</f>
        <v>0</v>
      </c>
      <c r="I2100" s="83">
        <f t="shared" si="153"/>
        <v>0</v>
      </c>
      <c r="M2100" s="2">
        <v>510</v>
      </c>
    </row>
    <row r="2101" spans="1:13" s="110" customFormat="1" ht="12.75">
      <c r="A2101" s="36"/>
      <c r="B2101" s="190"/>
      <c r="C2101" s="36"/>
      <c r="D2101" s="36"/>
      <c r="E2101" s="36"/>
      <c r="F2101" s="441"/>
      <c r="G2101" s="34"/>
      <c r="H2101" s="40">
        <f t="shared" si="154"/>
        <v>0</v>
      </c>
      <c r="I2101" s="83">
        <f t="shared" si="153"/>
        <v>0</v>
      </c>
      <c r="M2101" s="2">
        <v>510</v>
      </c>
    </row>
    <row r="2102" spans="1:13" s="110" customFormat="1" ht="12.75">
      <c r="A2102" s="1"/>
      <c r="B2102" s="348">
        <v>1000</v>
      </c>
      <c r="C2102" s="80" t="s">
        <v>1058</v>
      </c>
      <c r="D2102" s="15" t="s">
        <v>1042</v>
      </c>
      <c r="E2102" s="1" t="s">
        <v>1059</v>
      </c>
      <c r="F2102" s="105" t="s">
        <v>1060</v>
      </c>
      <c r="G2102" s="30" t="s">
        <v>372</v>
      </c>
      <c r="H2102" s="40">
        <f t="shared" si="154"/>
        <v>-1000</v>
      </c>
      <c r="I2102" s="83">
        <f t="shared" si="153"/>
        <v>1.9607843137254901</v>
      </c>
      <c r="J2102"/>
      <c r="K2102" s="85" t="s">
        <v>828</v>
      </c>
      <c r="L2102"/>
      <c r="M2102" s="2">
        <v>510</v>
      </c>
    </row>
    <row r="2103" spans="1:13" s="110" customFormat="1" ht="12.75">
      <c r="A2103" s="1"/>
      <c r="B2103" s="348">
        <v>1000</v>
      </c>
      <c r="C2103" s="1" t="s">
        <v>1061</v>
      </c>
      <c r="D2103" s="15" t="s">
        <v>1042</v>
      </c>
      <c r="E2103" s="1" t="s">
        <v>1059</v>
      </c>
      <c r="F2103" s="105" t="s">
        <v>1060</v>
      </c>
      <c r="G2103" s="30" t="s">
        <v>381</v>
      </c>
      <c r="H2103" s="40">
        <f t="shared" si="154"/>
        <v>-2000</v>
      </c>
      <c r="I2103" s="83">
        <f t="shared" si="153"/>
        <v>1.9607843137254901</v>
      </c>
      <c r="J2103"/>
      <c r="K2103" s="85" t="s">
        <v>828</v>
      </c>
      <c r="L2103"/>
      <c r="M2103" s="2">
        <v>510</v>
      </c>
    </row>
    <row r="2104" spans="1:13" s="110" customFormat="1" ht="12.75">
      <c r="A2104" s="1"/>
      <c r="B2104" s="348">
        <v>1000</v>
      </c>
      <c r="C2104" s="1" t="s">
        <v>1061</v>
      </c>
      <c r="D2104" s="15" t="s">
        <v>1042</v>
      </c>
      <c r="E2104" s="1" t="s">
        <v>1059</v>
      </c>
      <c r="F2104" s="105" t="s">
        <v>1060</v>
      </c>
      <c r="G2104" s="30" t="s">
        <v>420</v>
      </c>
      <c r="H2104" s="40">
        <f t="shared" si="154"/>
        <v>-3000</v>
      </c>
      <c r="I2104" s="83">
        <f t="shared" si="153"/>
        <v>1.9607843137254901</v>
      </c>
      <c r="J2104"/>
      <c r="K2104" s="85" t="s">
        <v>828</v>
      </c>
      <c r="L2104"/>
      <c r="M2104" s="2">
        <v>510</v>
      </c>
    </row>
    <row r="2105" spans="1:13" s="110" customFormat="1" ht="12.75">
      <c r="A2105" s="1"/>
      <c r="B2105" s="348">
        <v>2000</v>
      </c>
      <c r="C2105" s="80" t="s">
        <v>1062</v>
      </c>
      <c r="D2105" s="15" t="s">
        <v>1042</v>
      </c>
      <c r="E2105" s="1" t="s">
        <v>1059</v>
      </c>
      <c r="F2105" s="105" t="s">
        <v>1060</v>
      </c>
      <c r="G2105" s="30" t="s">
        <v>467</v>
      </c>
      <c r="H2105" s="40">
        <f t="shared" si="154"/>
        <v>-5000</v>
      </c>
      <c r="I2105" s="83">
        <f t="shared" si="153"/>
        <v>3.9215686274509802</v>
      </c>
      <c r="J2105"/>
      <c r="K2105" s="85" t="s">
        <v>828</v>
      </c>
      <c r="L2105"/>
      <c r="M2105" s="2">
        <v>510</v>
      </c>
    </row>
    <row r="2106" spans="1:13" s="114" customFormat="1" ht="12.75">
      <c r="A2106" s="14"/>
      <c r="B2106" s="350">
        <f>SUM(B2102:B2105)</f>
        <v>5000</v>
      </c>
      <c r="C2106" s="112" t="s">
        <v>0</v>
      </c>
      <c r="D2106" s="14"/>
      <c r="E2106" s="14"/>
      <c r="F2106" s="113"/>
      <c r="G2106" s="21"/>
      <c r="H2106" s="90"/>
      <c r="I2106" s="134"/>
      <c r="J2106" s="99"/>
      <c r="L2106" s="99"/>
      <c r="M2106" s="2">
        <v>510</v>
      </c>
    </row>
    <row r="2107" spans="1:13" s="110" customFormat="1" ht="12.75">
      <c r="A2107" s="1"/>
      <c r="B2107" s="348"/>
      <c r="C2107" s="80"/>
      <c r="D2107" s="15"/>
      <c r="E2107" s="1"/>
      <c r="F2107" s="105"/>
      <c r="G2107" s="30"/>
      <c r="H2107" s="40"/>
      <c r="I2107" s="83"/>
      <c r="J2107"/>
      <c r="K2107" s="85"/>
      <c r="L2107"/>
      <c r="M2107" s="2">
        <v>510</v>
      </c>
    </row>
    <row r="2108" spans="1:13" s="110" customFormat="1" ht="12.75">
      <c r="A2108" s="1"/>
      <c r="B2108" s="348"/>
      <c r="C2108" s="80"/>
      <c r="D2108" s="15"/>
      <c r="E2108" s="1"/>
      <c r="F2108" s="105"/>
      <c r="G2108" s="30"/>
      <c r="H2108" s="40"/>
      <c r="I2108" s="83"/>
      <c r="J2108"/>
      <c r="K2108" s="85"/>
      <c r="L2108"/>
      <c r="M2108" s="2">
        <v>510</v>
      </c>
    </row>
    <row r="2109" spans="2:13" ht="12.75">
      <c r="B2109" s="348">
        <v>4000</v>
      </c>
      <c r="C2109" s="1" t="s">
        <v>813</v>
      </c>
      <c r="D2109" s="15" t="s">
        <v>1042</v>
      </c>
      <c r="E2109" s="1" t="s">
        <v>246</v>
      </c>
      <c r="F2109" s="105" t="s">
        <v>1063</v>
      </c>
      <c r="G2109" s="30" t="s">
        <v>289</v>
      </c>
      <c r="H2109" s="40">
        <f>H2101-B2109</f>
        <v>-4000</v>
      </c>
      <c r="I2109" s="83">
        <f aca="true" t="shared" si="155" ref="I2109:I2140">+B2109/M2109</f>
        <v>7.8431372549019605</v>
      </c>
      <c r="K2109" s="85" t="s">
        <v>828</v>
      </c>
      <c r="M2109" s="2">
        <v>510</v>
      </c>
    </row>
    <row r="2110" spans="2:13" ht="12.75">
      <c r="B2110" s="348">
        <v>8000</v>
      </c>
      <c r="C2110" s="1" t="s">
        <v>1064</v>
      </c>
      <c r="D2110" s="15" t="s">
        <v>1042</v>
      </c>
      <c r="E2110" s="1" t="s">
        <v>246</v>
      </c>
      <c r="F2110" s="105" t="s">
        <v>1065</v>
      </c>
      <c r="G2110" s="30" t="s">
        <v>304</v>
      </c>
      <c r="H2110" s="40">
        <f aca="true" t="shared" si="156" ref="H2110:H2118">H2109-B2110</f>
        <v>-12000</v>
      </c>
      <c r="I2110" s="83">
        <f t="shared" si="155"/>
        <v>15.686274509803921</v>
      </c>
      <c r="K2110" s="85" t="s">
        <v>828</v>
      </c>
      <c r="M2110" s="2">
        <v>510</v>
      </c>
    </row>
    <row r="2111" spans="2:13" ht="12.75">
      <c r="B2111" s="348">
        <v>10000</v>
      </c>
      <c r="C2111" s="1" t="s">
        <v>1066</v>
      </c>
      <c r="D2111" s="15" t="s">
        <v>1042</v>
      </c>
      <c r="E2111" s="1" t="s">
        <v>246</v>
      </c>
      <c r="F2111" s="105" t="s">
        <v>1067</v>
      </c>
      <c r="G2111" s="30" t="s">
        <v>318</v>
      </c>
      <c r="H2111" s="40">
        <f t="shared" si="156"/>
        <v>-22000</v>
      </c>
      <c r="I2111" s="83">
        <f t="shared" si="155"/>
        <v>19.607843137254903</v>
      </c>
      <c r="K2111" s="85" t="s">
        <v>828</v>
      </c>
      <c r="M2111" s="2">
        <v>510</v>
      </c>
    </row>
    <row r="2112" spans="2:13" ht="12.75">
      <c r="B2112" s="348">
        <v>3000</v>
      </c>
      <c r="C2112" s="1" t="s">
        <v>1068</v>
      </c>
      <c r="D2112" s="15" t="s">
        <v>1042</v>
      </c>
      <c r="E2112" s="1" t="s">
        <v>246</v>
      </c>
      <c r="F2112" s="30" t="s">
        <v>854</v>
      </c>
      <c r="G2112" s="30" t="s">
        <v>306</v>
      </c>
      <c r="H2112" s="40">
        <f t="shared" si="156"/>
        <v>-25000</v>
      </c>
      <c r="I2112" s="83">
        <f t="shared" si="155"/>
        <v>5.882352941176471</v>
      </c>
      <c r="K2112" s="85" t="s">
        <v>828</v>
      </c>
      <c r="M2112" s="2">
        <v>510</v>
      </c>
    </row>
    <row r="2113" spans="2:13" ht="12.75">
      <c r="B2113" s="348">
        <v>16500</v>
      </c>
      <c r="C2113" s="1" t="s">
        <v>1069</v>
      </c>
      <c r="D2113" s="15" t="s">
        <v>1042</v>
      </c>
      <c r="E2113" s="1" t="s">
        <v>246</v>
      </c>
      <c r="F2113" s="30" t="s">
        <v>854</v>
      </c>
      <c r="G2113" s="30" t="s">
        <v>510</v>
      </c>
      <c r="H2113" s="40">
        <f t="shared" si="156"/>
        <v>-41500</v>
      </c>
      <c r="I2113" s="83">
        <f t="shared" si="155"/>
        <v>32.35294117647059</v>
      </c>
      <c r="K2113" s="85" t="s">
        <v>828</v>
      </c>
      <c r="M2113" s="2">
        <v>510</v>
      </c>
    </row>
    <row r="2114" spans="2:13" ht="12.75">
      <c r="B2114" s="348">
        <v>16500</v>
      </c>
      <c r="C2114" s="1" t="s">
        <v>1070</v>
      </c>
      <c r="D2114" s="15" t="s">
        <v>1042</v>
      </c>
      <c r="E2114" s="1" t="s">
        <v>246</v>
      </c>
      <c r="F2114" s="30" t="s">
        <v>854</v>
      </c>
      <c r="G2114" s="30" t="s">
        <v>369</v>
      </c>
      <c r="H2114" s="40">
        <f t="shared" si="156"/>
        <v>-58000</v>
      </c>
      <c r="I2114" s="83">
        <f t="shared" si="155"/>
        <v>32.35294117647059</v>
      </c>
      <c r="K2114" s="85" t="s">
        <v>828</v>
      </c>
      <c r="M2114" s="2">
        <v>510</v>
      </c>
    </row>
    <row r="2115" spans="2:13" ht="12.75">
      <c r="B2115" s="348">
        <v>3000</v>
      </c>
      <c r="C2115" s="1" t="s">
        <v>1071</v>
      </c>
      <c r="D2115" s="15" t="s">
        <v>1042</v>
      </c>
      <c r="E2115" s="1" t="s">
        <v>246</v>
      </c>
      <c r="F2115" s="30" t="s">
        <v>854</v>
      </c>
      <c r="G2115" s="30" t="s">
        <v>352</v>
      </c>
      <c r="H2115" s="40">
        <f t="shared" si="156"/>
        <v>-61000</v>
      </c>
      <c r="I2115" s="83">
        <f t="shared" si="155"/>
        <v>5.882352941176471</v>
      </c>
      <c r="K2115" s="85" t="s">
        <v>828</v>
      </c>
      <c r="M2115" s="2">
        <v>510</v>
      </c>
    </row>
    <row r="2116" spans="2:13" ht="12.75">
      <c r="B2116" s="348">
        <v>5000</v>
      </c>
      <c r="C2116" s="1" t="s">
        <v>1072</v>
      </c>
      <c r="D2116" s="15" t="s">
        <v>1042</v>
      </c>
      <c r="E2116" s="1" t="s">
        <v>246</v>
      </c>
      <c r="F2116" s="105" t="s">
        <v>1073</v>
      </c>
      <c r="G2116" s="30" t="s">
        <v>352</v>
      </c>
      <c r="H2116" s="40">
        <f t="shared" si="156"/>
        <v>-66000</v>
      </c>
      <c r="I2116" s="83">
        <f t="shared" si="155"/>
        <v>9.803921568627452</v>
      </c>
      <c r="K2116" s="85" t="s">
        <v>828</v>
      </c>
      <c r="M2116" s="2">
        <v>510</v>
      </c>
    </row>
    <row r="2117" spans="2:13" ht="12.75">
      <c r="B2117" s="348">
        <v>6500</v>
      </c>
      <c r="C2117" s="1" t="s">
        <v>499</v>
      </c>
      <c r="D2117" s="15" t="s">
        <v>1042</v>
      </c>
      <c r="E2117" s="1" t="s">
        <v>246</v>
      </c>
      <c r="F2117" s="105" t="s">
        <v>1074</v>
      </c>
      <c r="G2117" s="30" t="s">
        <v>531</v>
      </c>
      <c r="H2117" s="40">
        <f t="shared" si="156"/>
        <v>-72500</v>
      </c>
      <c r="I2117" s="83">
        <f t="shared" si="155"/>
        <v>12.745098039215685</v>
      </c>
      <c r="K2117" s="85" t="s">
        <v>828</v>
      </c>
      <c r="M2117" s="2">
        <v>510</v>
      </c>
    </row>
    <row r="2118" spans="1:13" ht="12.75">
      <c r="A2118" s="15"/>
      <c r="B2118" s="348">
        <v>25000</v>
      </c>
      <c r="C2118" s="15" t="s">
        <v>501</v>
      </c>
      <c r="D2118" s="15" t="s">
        <v>1042</v>
      </c>
      <c r="E2118" s="1" t="s">
        <v>246</v>
      </c>
      <c r="F2118" s="105" t="s">
        <v>1075</v>
      </c>
      <c r="G2118" s="30" t="s">
        <v>98</v>
      </c>
      <c r="H2118" s="40">
        <f t="shared" si="156"/>
        <v>-97500</v>
      </c>
      <c r="I2118" s="83">
        <f t="shared" si="155"/>
        <v>49.01960784313726</v>
      </c>
      <c r="K2118" s="85" t="s">
        <v>828</v>
      </c>
      <c r="M2118" s="2">
        <v>510</v>
      </c>
    </row>
    <row r="2119" spans="1:13" s="122" customFormat="1" ht="12.75">
      <c r="A2119" s="106"/>
      <c r="B2119" s="349">
        <f>SUM(B2109:B2118)</f>
        <v>97500</v>
      </c>
      <c r="C2119" s="106" t="s">
        <v>163</v>
      </c>
      <c r="D2119" s="106"/>
      <c r="E2119" s="106"/>
      <c r="F2119" s="118"/>
      <c r="G2119" s="118"/>
      <c r="H2119" s="101">
        <v>0</v>
      </c>
      <c r="I2119" s="141">
        <f t="shared" si="155"/>
        <v>191.1764705882353</v>
      </c>
      <c r="M2119" s="2">
        <v>510</v>
      </c>
    </row>
    <row r="2120" spans="1:13" s="110" customFormat="1" ht="12.75">
      <c r="A2120" s="36"/>
      <c r="B2120" s="190"/>
      <c r="C2120" s="36"/>
      <c r="D2120" s="36"/>
      <c r="E2120" s="36"/>
      <c r="F2120" s="34"/>
      <c r="G2120" s="34"/>
      <c r="H2120" s="40">
        <f aca="true" t="shared" si="157" ref="H2120:H2146">H2119-B2120</f>
        <v>0</v>
      </c>
      <c r="I2120" s="83">
        <f t="shared" si="155"/>
        <v>0</v>
      </c>
      <c r="M2120" s="2">
        <v>510</v>
      </c>
    </row>
    <row r="2121" spans="1:13" s="110" customFormat="1" ht="12.75">
      <c r="A2121" s="36"/>
      <c r="B2121" s="190"/>
      <c r="C2121" s="36"/>
      <c r="D2121" s="36"/>
      <c r="E2121" s="36"/>
      <c r="F2121" s="34"/>
      <c r="G2121" s="34"/>
      <c r="H2121" s="40">
        <f t="shared" si="157"/>
        <v>0</v>
      </c>
      <c r="I2121" s="83">
        <f t="shared" si="155"/>
        <v>0</v>
      </c>
      <c r="M2121" s="2">
        <v>510</v>
      </c>
    </row>
    <row r="2122" spans="1:13" s="110" customFormat="1" ht="12.75">
      <c r="A2122" s="1"/>
      <c r="B2122" s="348">
        <v>1500</v>
      </c>
      <c r="C2122" s="1" t="s">
        <v>28</v>
      </c>
      <c r="D2122" s="15" t="s">
        <v>1042</v>
      </c>
      <c r="E2122" s="1" t="s">
        <v>29</v>
      </c>
      <c r="F2122" s="30" t="s">
        <v>854</v>
      </c>
      <c r="G2122" s="30" t="s">
        <v>289</v>
      </c>
      <c r="H2122" s="40">
        <f t="shared" si="157"/>
        <v>-1500</v>
      </c>
      <c r="I2122" s="83">
        <f t="shared" si="155"/>
        <v>2.9411764705882355</v>
      </c>
      <c r="J2122"/>
      <c r="K2122" s="85" t="s">
        <v>828</v>
      </c>
      <c r="L2122"/>
      <c r="M2122" s="2">
        <v>510</v>
      </c>
    </row>
    <row r="2123" spans="1:13" s="110" customFormat="1" ht="12.75">
      <c r="A2123" s="1"/>
      <c r="B2123" s="348">
        <v>1500</v>
      </c>
      <c r="C2123" s="1" t="s">
        <v>28</v>
      </c>
      <c r="D2123" s="15" t="s">
        <v>1042</v>
      </c>
      <c r="E2123" s="1" t="s">
        <v>29</v>
      </c>
      <c r="F2123" s="30" t="s">
        <v>854</v>
      </c>
      <c r="G2123" s="30" t="s">
        <v>304</v>
      </c>
      <c r="H2123" s="40">
        <f t="shared" si="157"/>
        <v>-3000</v>
      </c>
      <c r="I2123" s="83">
        <f t="shared" si="155"/>
        <v>2.9411764705882355</v>
      </c>
      <c r="J2123"/>
      <c r="K2123" s="85" t="s">
        <v>828</v>
      </c>
      <c r="L2123"/>
      <c r="M2123" s="2">
        <v>510</v>
      </c>
    </row>
    <row r="2124" spans="1:13" s="110" customFormat="1" ht="12.75">
      <c r="A2124" s="1"/>
      <c r="B2124" s="348">
        <v>1500</v>
      </c>
      <c r="C2124" s="1" t="s">
        <v>28</v>
      </c>
      <c r="D2124" s="15" t="s">
        <v>1042</v>
      </c>
      <c r="E2124" s="1" t="s">
        <v>29</v>
      </c>
      <c r="F2124" s="30" t="s">
        <v>854</v>
      </c>
      <c r="G2124" s="30" t="s">
        <v>318</v>
      </c>
      <c r="H2124" s="40">
        <f t="shared" si="157"/>
        <v>-4500</v>
      </c>
      <c r="I2124" s="83">
        <f t="shared" si="155"/>
        <v>2.9411764705882355</v>
      </c>
      <c r="J2124"/>
      <c r="K2124" s="85" t="s">
        <v>828</v>
      </c>
      <c r="L2124"/>
      <c r="M2124" s="2">
        <v>510</v>
      </c>
    </row>
    <row r="2125" spans="1:13" s="110" customFormat="1" ht="12.75">
      <c r="A2125" s="1"/>
      <c r="B2125" s="348">
        <v>3000</v>
      </c>
      <c r="C2125" s="1" t="s">
        <v>28</v>
      </c>
      <c r="D2125" s="15" t="s">
        <v>1042</v>
      </c>
      <c r="E2125" s="1" t="s">
        <v>29</v>
      </c>
      <c r="F2125" s="30" t="s">
        <v>854</v>
      </c>
      <c r="G2125" s="30" t="s">
        <v>306</v>
      </c>
      <c r="H2125" s="40">
        <f t="shared" si="157"/>
        <v>-7500</v>
      </c>
      <c r="I2125" s="83">
        <f t="shared" si="155"/>
        <v>5.882352941176471</v>
      </c>
      <c r="J2125"/>
      <c r="K2125" s="85" t="s">
        <v>828</v>
      </c>
      <c r="L2125"/>
      <c r="M2125" s="2">
        <v>510</v>
      </c>
    </row>
    <row r="2126" spans="1:13" s="110" customFormat="1" ht="12.75">
      <c r="A2126" s="1"/>
      <c r="B2126" s="348">
        <v>3000</v>
      </c>
      <c r="C2126" s="1" t="s">
        <v>28</v>
      </c>
      <c r="D2126" s="15" t="s">
        <v>1042</v>
      </c>
      <c r="E2126" s="1" t="s">
        <v>29</v>
      </c>
      <c r="F2126" s="30" t="s">
        <v>854</v>
      </c>
      <c r="G2126" s="30" t="s">
        <v>372</v>
      </c>
      <c r="H2126" s="40">
        <f t="shared" si="157"/>
        <v>-10500</v>
      </c>
      <c r="I2126" s="83">
        <f t="shared" si="155"/>
        <v>5.882352941176471</v>
      </c>
      <c r="J2126"/>
      <c r="K2126" s="85" t="s">
        <v>828</v>
      </c>
      <c r="L2126"/>
      <c r="M2126" s="2">
        <v>510</v>
      </c>
    </row>
    <row r="2127" spans="1:13" s="110" customFormat="1" ht="12.75">
      <c r="A2127" s="1"/>
      <c r="B2127" s="348">
        <v>3000</v>
      </c>
      <c r="C2127" s="1" t="s">
        <v>28</v>
      </c>
      <c r="D2127" s="15" t="s">
        <v>1042</v>
      </c>
      <c r="E2127" s="1" t="s">
        <v>29</v>
      </c>
      <c r="F2127" s="30" t="s">
        <v>854</v>
      </c>
      <c r="G2127" s="30" t="s">
        <v>374</v>
      </c>
      <c r="H2127" s="40">
        <f t="shared" si="157"/>
        <v>-13500</v>
      </c>
      <c r="I2127" s="83">
        <f t="shared" si="155"/>
        <v>5.882352941176471</v>
      </c>
      <c r="J2127"/>
      <c r="K2127" s="85" t="s">
        <v>828</v>
      </c>
      <c r="L2127"/>
      <c r="M2127" s="2">
        <v>510</v>
      </c>
    </row>
    <row r="2128" spans="1:13" s="110" customFormat="1" ht="12.75">
      <c r="A2128" s="1"/>
      <c r="B2128" s="348">
        <v>3000</v>
      </c>
      <c r="C2128" s="1" t="s">
        <v>28</v>
      </c>
      <c r="D2128" s="15" t="s">
        <v>1042</v>
      </c>
      <c r="E2128" s="1" t="s">
        <v>29</v>
      </c>
      <c r="F2128" s="30" t="s">
        <v>854</v>
      </c>
      <c r="G2128" s="30" t="s">
        <v>376</v>
      </c>
      <c r="H2128" s="40">
        <f t="shared" si="157"/>
        <v>-16500</v>
      </c>
      <c r="I2128" s="83">
        <f t="shared" si="155"/>
        <v>5.882352941176471</v>
      </c>
      <c r="J2128"/>
      <c r="K2128" s="85" t="s">
        <v>828</v>
      </c>
      <c r="L2128"/>
      <c r="M2128" s="2">
        <v>510</v>
      </c>
    </row>
    <row r="2129" spans="1:13" s="110" customFormat="1" ht="12.75">
      <c r="A2129" s="1"/>
      <c r="B2129" s="348">
        <v>3000</v>
      </c>
      <c r="C2129" s="1" t="s">
        <v>28</v>
      </c>
      <c r="D2129" s="15" t="s">
        <v>1042</v>
      </c>
      <c r="E2129" s="1" t="s">
        <v>29</v>
      </c>
      <c r="F2129" s="30" t="s">
        <v>854</v>
      </c>
      <c r="G2129" s="30" t="s">
        <v>379</v>
      </c>
      <c r="H2129" s="40">
        <f t="shared" si="157"/>
        <v>-19500</v>
      </c>
      <c r="I2129" s="83">
        <f t="shared" si="155"/>
        <v>5.882352941176471</v>
      </c>
      <c r="J2129"/>
      <c r="K2129" s="85" t="s">
        <v>828</v>
      </c>
      <c r="L2129"/>
      <c r="M2129" s="2">
        <v>510</v>
      </c>
    </row>
    <row r="2130" spans="1:13" s="110" customFormat="1" ht="12.75">
      <c r="A2130" s="1"/>
      <c r="B2130" s="348">
        <v>3000</v>
      </c>
      <c r="C2130" s="1" t="s">
        <v>28</v>
      </c>
      <c r="D2130" s="15" t="s">
        <v>1042</v>
      </c>
      <c r="E2130" s="1" t="s">
        <v>29</v>
      </c>
      <c r="F2130" s="30" t="s">
        <v>854</v>
      </c>
      <c r="G2130" s="30" t="s">
        <v>381</v>
      </c>
      <c r="H2130" s="40">
        <f t="shared" si="157"/>
        <v>-22500</v>
      </c>
      <c r="I2130" s="83">
        <f t="shared" si="155"/>
        <v>5.882352941176471</v>
      </c>
      <c r="J2130"/>
      <c r="K2130" s="85" t="s">
        <v>828</v>
      </c>
      <c r="L2130"/>
      <c r="M2130" s="2">
        <v>510</v>
      </c>
    </row>
    <row r="2131" spans="1:13" s="110" customFormat="1" ht="12.75">
      <c r="A2131" s="1"/>
      <c r="B2131" s="348">
        <v>3000</v>
      </c>
      <c r="C2131" s="1" t="s">
        <v>28</v>
      </c>
      <c r="D2131" s="15" t="s">
        <v>1042</v>
      </c>
      <c r="E2131" s="1" t="s">
        <v>29</v>
      </c>
      <c r="F2131" s="30" t="s">
        <v>854</v>
      </c>
      <c r="G2131" s="30" t="s">
        <v>416</v>
      </c>
      <c r="H2131" s="40">
        <f t="shared" si="157"/>
        <v>-25500</v>
      </c>
      <c r="I2131" s="83">
        <f t="shared" si="155"/>
        <v>5.882352941176471</v>
      </c>
      <c r="J2131"/>
      <c r="K2131" s="85" t="s">
        <v>828</v>
      </c>
      <c r="L2131"/>
      <c r="M2131" s="2">
        <v>510</v>
      </c>
    </row>
    <row r="2132" spans="1:13" s="110" customFormat="1" ht="12.75">
      <c r="A2132" s="1"/>
      <c r="B2132" s="348">
        <v>3000</v>
      </c>
      <c r="C2132" s="1" t="s">
        <v>28</v>
      </c>
      <c r="D2132" s="15" t="s">
        <v>1042</v>
      </c>
      <c r="E2132" s="1" t="s">
        <v>29</v>
      </c>
      <c r="F2132" s="30" t="s">
        <v>854</v>
      </c>
      <c r="G2132" s="30" t="s">
        <v>418</v>
      </c>
      <c r="H2132" s="40">
        <f t="shared" si="157"/>
        <v>-28500</v>
      </c>
      <c r="I2132" s="83">
        <f t="shared" si="155"/>
        <v>5.882352941176471</v>
      </c>
      <c r="J2132"/>
      <c r="K2132" s="85" t="s">
        <v>828</v>
      </c>
      <c r="L2132"/>
      <c r="M2132" s="2">
        <v>510</v>
      </c>
    </row>
    <row r="2133" spans="1:13" s="110" customFormat="1" ht="12.75">
      <c r="A2133" s="1"/>
      <c r="B2133" s="348">
        <v>3000</v>
      </c>
      <c r="C2133" s="1" t="s">
        <v>28</v>
      </c>
      <c r="D2133" s="15" t="s">
        <v>1042</v>
      </c>
      <c r="E2133" s="1" t="s">
        <v>29</v>
      </c>
      <c r="F2133" s="30" t="s">
        <v>854</v>
      </c>
      <c r="G2133" s="30" t="s">
        <v>420</v>
      </c>
      <c r="H2133" s="40">
        <f t="shared" si="157"/>
        <v>-31500</v>
      </c>
      <c r="I2133" s="83">
        <f t="shared" si="155"/>
        <v>5.882352941176471</v>
      </c>
      <c r="J2133"/>
      <c r="K2133" s="85" t="s">
        <v>828</v>
      </c>
      <c r="L2133"/>
      <c r="M2133" s="2">
        <v>510</v>
      </c>
    </row>
    <row r="2134" spans="1:13" s="110" customFormat="1" ht="12.75">
      <c r="A2134" s="1"/>
      <c r="B2134" s="348">
        <v>3000</v>
      </c>
      <c r="C2134" s="1" t="s">
        <v>28</v>
      </c>
      <c r="D2134" s="15" t="s">
        <v>1042</v>
      </c>
      <c r="E2134" s="1" t="s">
        <v>29</v>
      </c>
      <c r="F2134" s="30" t="s">
        <v>854</v>
      </c>
      <c r="G2134" s="30" t="s">
        <v>73</v>
      </c>
      <c r="H2134" s="40">
        <f t="shared" si="157"/>
        <v>-34500</v>
      </c>
      <c r="I2134" s="83">
        <f t="shared" si="155"/>
        <v>5.882352941176471</v>
      </c>
      <c r="J2134"/>
      <c r="K2134" s="85" t="s">
        <v>828</v>
      </c>
      <c r="L2134"/>
      <c r="M2134" s="2">
        <v>510</v>
      </c>
    </row>
    <row r="2135" spans="1:13" s="110" customFormat="1" ht="12.75">
      <c r="A2135" s="442"/>
      <c r="B2135" s="190">
        <v>3000</v>
      </c>
      <c r="C2135" s="36" t="s">
        <v>28</v>
      </c>
      <c r="D2135" s="15" t="s">
        <v>1042</v>
      </c>
      <c r="E2135" s="36" t="s">
        <v>29</v>
      </c>
      <c r="F2135" s="34" t="s">
        <v>854</v>
      </c>
      <c r="G2135" s="34" t="s">
        <v>480</v>
      </c>
      <c r="H2135" s="40">
        <f t="shared" si="157"/>
        <v>-37500</v>
      </c>
      <c r="I2135" s="83">
        <f t="shared" si="155"/>
        <v>5.882352941176471</v>
      </c>
      <c r="J2135" s="425"/>
      <c r="K2135" s="85" t="s">
        <v>828</v>
      </c>
      <c r="L2135" s="425"/>
      <c r="M2135" s="2">
        <v>510</v>
      </c>
    </row>
    <row r="2136" spans="1:13" s="110" customFormat="1" ht="12.75">
      <c r="A2136" s="442"/>
      <c r="B2136" s="190">
        <v>3000</v>
      </c>
      <c r="C2136" s="36" t="s">
        <v>28</v>
      </c>
      <c r="D2136" s="15" t="s">
        <v>1042</v>
      </c>
      <c r="E2136" s="36" t="s">
        <v>29</v>
      </c>
      <c r="F2136" s="34" t="s">
        <v>854</v>
      </c>
      <c r="G2136" s="34" t="s">
        <v>480</v>
      </c>
      <c r="H2136" s="40">
        <f t="shared" si="157"/>
        <v>-40500</v>
      </c>
      <c r="I2136" s="83">
        <f t="shared" si="155"/>
        <v>5.882352941176471</v>
      </c>
      <c r="J2136" s="425"/>
      <c r="K2136" s="85" t="s">
        <v>828</v>
      </c>
      <c r="L2136" s="425"/>
      <c r="M2136" s="2">
        <v>510</v>
      </c>
    </row>
    <row r="2137" spans="1:13" s="110" customFormat="1" ht="12.75">
      <c r="A2137" s="1"/>
      <c r="B2137" s="348">
        <v>3000</v>
      </c>
      <c r="C2137" s="1" t="s">
        <v>28</v>
      </c>
      <c r="D2137" s="15" t="s">
        <v>1042</v>
      </c>
      <c r="E2137" s="1" t="s">
        <v>29</v>
      </c>
      <c r="F2137" s="30" t="s">
        <v>854</v>
      </c>
      <c r="G2137" s="30" t="s">
        <v>465</v>
      </c>
      <c r="H2137" s="40">
        <f t="shared" si="157"/>
        <v>-43500</v>
      </c>
      <c r="I2137" s="83">
        <f t="shared" si="155"/>
        <v>5.882352941176471</v>
      </c>
      <c r="J2137"/>
      <c r="K2137" s="85" t="s">
        <v>828</v>
      </c>
      <c r="L2137"/>
      <c r="M2137" s="2">
        <v>510</v>
      </c>
    </row>
    <row r="2138" spans="1:13" s="110" customFormat="1" ht="12.75">
      <c r="A2138" s="1"/>
      <c r="B2138" s="348">
        <v>3000</v>
      </c>
      <c r="C2138" s="1" t="s">
        <v>28</v>
      </c>
      <c r="D2138" s="15" t="s">
        <v>1042</v>
      </c>
      <c r="E2138" s="1" t="s">
        <v>29</v>
      </c>
      <c r="F2138" s="30" t="s">
        <v>854</v>
      </c>
      <c r="G2138" s="30" t="s">
        <v>467</v>
      </c>
      <c r="H2138" s="40">
        <f t="shared" si="157"/>
        <v>-46500</v>
      </c>
      <c r="I2138" s="83">
        <f t="shared" si="155"/>
        <v>5.882352941176471</v>
      </c>
      <c r="J2138"/>
      <c r="K2138" s="85" t="s">
        <v>828</v>
      </c>
      <c r="L2138"/>
      <c r="M2138" s="2">
        <v>510</v>
      </c>
    </row>
    <row r="2139" spans="1:13" s="110" customFormat="1" ht="12.75">
      <c r="A2139" s="1"/>
      <c r="B2139" s="348">
        <v>3000</v>
      </c>
      <c r="C2139" s="1" t="s">
        <v>28</v>
      </c>
      <c r="D2139" s="15" t="s">
        <v>1042</v>
      </c>
      <c r="E2139" s="1" t="s">
        <v>29</v>
      </c>
      <c r="F2139" s="30" t="s">
        <v>854</v>
      </c>
      <c r="G2139" s="30" t="s">
        <v>1039</v>
      </c>
      <c r="H2139" s="40">
        <f t="shared" si="157"/>
        <v>-49500</v>
      </c>
      <c r="I2139" s="83">
        <f t="shared" si="155"/>
        <v>5.882352941176471</v>
      </c>
      <c r="J2139"/>
      <c r="K2139" s="85" t="s">
        <v>828</v>
      </c>
      <c r="L2139"/>
      <c r="M2139" s="2">
        <v>510</v>
      </c>
    </row>
    <row r="2140" spans="1:13" s="110" customFormat="1" ht="12.75">
      <c r="A2140" s="1"/>
      <c r="B2140" s="348">
        <v>3000</v>
      </c>
      <c r="C2140" s="1" t="s">
        <v>28</v>
      </c>
      <c r="D2140" s="15" t="s">
        <v>1042</v>
      </c>
      <c r="E2140" s="1" t="s">
        <v>29</v>
      </c>
      <c r="F2140" s="30" t="s">
        <v>854</v>
      </c>
      <c r="G2140" s="30" t="s">
        <v>510</v>
      </c>
      <c r="H2140" s="40">
        <f t="shared" si="157"/>
        <v>-52500</v>
      </c>
      <c r="I2140" s="83">
        <f t="shared" si="155"/>
        <v>5.882352941176471</v>
      </c>
      <c r="J2140"/>
      <c r="K2140" s="85" t="s">
        <v>828</v>
      </c>
      <c r="L2140"/>
      <c r="M2140" s="2">
        <v>510</v>
      </c>
    </row>
    <row r="2141" spans="1:13" s="18" customFormat="1" ht="12.75">
      <c r="A2141" s="1"/>
      <c r="B2141" s="348">
        <v>3000</v>
      </c>
      <c r="C2141" s="1" t="s">
        <v>28</v>
      </c>
      <c r="D2141" s="15" t="s">
        <v>1042</v>
      </c>
      <c r="E2141" s="1" t="s">
        <v>29</v>
      </c>
      <c r="F2141" s="30" t="s">
        <v>854</v>
      </c>
      <c r="G2141" s="30" t="s">
        <v>526</v>
      </c>
      <c r="H2141" s="40">
        <f t="shared" si="157"/>
        <v>-55500</v>
      </c>
      <c r="I2141" s="83">
        <f aca="true" t="shared" si="158" ref="I2141:I2172">+B2141/M2141</f>
        <v>5.882352941176471</v>
      </c>
      <c r="J2141"/>
      <c r="K2141" s="85" t="s">
        <v>828</v>
      </c>
      <c r="L2141"/>
      <c r="M2141" s="2">
        <v>510</v>
      </c>
    </row>
    <row r="2142" spans="1:13" s="18" customFormat="1" ht="12.75">
      <c r="A2142" s="1"/>
      <c r="B2142" s="348">
        <v>3000</v>
      </c>
      <c r="C2142" s="1" t="s">
        <v>28</v>
      </c>
      <c r="D2142" s="15" t="s">
        <v>1042</v>
      </c>
      <c r="E2142" s="1" t="s">
        <v>29</v>
      </c>
      <c r="F2142" s="30" t="s">
        <v>854</v>
      </c>
      <c r="G2142" s="30" t="s">
        <v>369</v>
      </c>
      <c r="H2142" s="40">
        <f t="shared" si="157"/>
        <v>-58500</v>
      </c>
      <c r="I2142" s="83">
        <f t="shared" si="158"/>
        <v>5.882352941176471</v>
      </c>
      <c r="J2142"/>
      <c r="K2142" s="85" t="s">
        <v>828</v>
      </c>
      <c r="L2142"/>
      <c r="M2142" s="2">
        <v>510</v>
      </c>
    </row>
    <row r="2143" spans="1:13" s="110" customFormat="1" ht="12.75">
      <c r="A2143" s="1"/>
      <c r="B2143" s="348">
        <v>1500</v>
      </c>
      <c r="C2143" s="1" t="s">
        <v>28</v>
      </c>
      <c r="D2143" s="15" t="s">
        <v>1042</v>
      </c>
      <c r="E2143" s="1" t="s">
        <v>29</v>
      </c>
      <c r="F2143" s="30" t="s">
        <v>854</v>
      </c>
      <c r="G2143" s="30" t="s">
        <v>352</v>
      </c>
      <c r="H2143" s="40">
        <f t="shared" si="157"/>
        <v>-60000</v>
      </c>
      <c r="I2143" s="83">
        <f t="shared" si="158"/>
        <v>2.9411764705882355</v>
      </c>
      <c r="J2143"/>
      <c r="K2143" s="85" t="s">
        <v>828</v>
      </c>
      <c r="L2143"/>
      <c r="M2143" s="2">
        <v>510</v>
      </c>
    </row>
    <row r="2144" spans="1:13" s="110" customFormat="1" ht="12.75">
      <c r="A2144" s="1"/>
      <c r="B2144" s="348">
        <v>1500</v>
      </c>
      <c r="C2144" s="1" t="s">
        <v>28</v>
      </c>
      <c r="D2144" s="15" t="s">
        <v>1042</v>
      </c>
      <c r="E2144" s="1" t="s">
        <v>29</v>
      </c>
      <c r="F2144" s="30" t="s">
        <v>854</v>
      </c>
      <c r="G2144" s="30" t="s">
        <v>531</v>
      </c>
      <c r="H2144" s="40">
        <f t="shared" si="157"/>
        <v>-61500</v>
      </c>
      <c r="I2144" s="83">
        <f t="shared" si="158"/>
        <v>2.9411764705882355</v>
      </c>
      <c r="J2144"/>
      <c r="K2144" s="85" t="s">
        <v>828</v>
      </c>
      <c r="L2144"/>
      <c r="M2144" s="2">
        <v>510</v>
      </c>
    </row>
    <row r="2145" spans="1:13" s="110" customFormat="1" ht="12.75">
      <c r="A2145" s="1"/>
      <c r="B2145" s="348">
        <v>1500</v>
      </c>
      <c r="C2145" s="1" t="s">
        <v>28</v>
      </c>
      <c r="D2145" s="15" t="s">
        <v>1042</v>
      </c>
      <c r="E2145" s="1" t="s">
        <v>29</v>
      </c>
      <c r="F2145" s="30" t="s">
        <v>854</v>
      </c>
      <c r="G2145" s="30" t="s">
        <v>98</v>
      </c>
      <c r="H2145" s="40">
        <f t="shared" si="157"/>
        <v>-63000</v>
      </c>
      <c r="I2145" s="83">
        <f t="shared" si="158"/>
        <v>2.9411764705882355</v>
      </c>
      <c r="J2145"/>
      <c r="K2145" s="85" t="s">
        <v>828</v>
      </c>
      <c r="L2145"/>
      <c r="M2145" s="2">
        <v>510</v>
      </c>
    </row>
    <row r="2146" spans="1:13" s="110" customFormat="1" ht="12.75">
      <c r="A2146" s="1"/>
      <c r="B2146" s="348">
        <v>1500</v>
      </c>
      <c r="C2146" s="1" t="s">
        <v>28</v>
      </c>
      <c r="D2146" s="15" t="s">
        <v>1042</v>
      </c>
      <c r="E2146" s="1" t="s">
        <v>29</v>
      </c>
      <c r="F2146" s="30" t="s">
        <v>854</v>
      </c>
      <c r="G2146" s="30" t="s">
        <v>555</v>
      </c>
      <c r="H2146" s="40">
        <f t="shared" si="157"/>
        <v>-64500</v>
      </c>
      <c r="I2146" s="83">
        <f t="shared" si="158"/>
        <v>2.9411764705882355</v>
      </c>
      <c r="J2146"/>
      <c r="K2146" s="85" t="s">
        <v>828</v>
      </c>
      <c r="L2146"/>
      <c r="M2146" s="2">
        <v>510</v>
      </c>
    </row>
    <row r="2147" spans="1:13" s="122" customFormat="1" ht="12.75">
      <c r="A2147" s="106"/>
      <c r="B2147" s="349">
        <f>SUM(B2122:B2146)</f>
        <v>64500</v>
      </c>
      <c r="C2147" s="106"/>
      <c r="D2147" s="106"/>
      <c r="E2147" s="106" t="s">
        <v>29</v>
      </c>
      <c r="F2147" s="118"/>
      <c r="G2147" s="118"/>
      <c r="H2147" s="101">
        <v>0</v>
      </c>
      <c r="I2147" s="141">
        <f t="shared" si="158"/>
        <v>126.47058823529412</v>
      </c>
      <c r="M2147" s="2">
        <v>510</v>
      </c>
    </row>
    <row r="2148" spans="1:13" s="110" customFormat="1" ht="12.75">
      <c r="A2148" s="36"/>
      <c r="B2148" s="190"/>
      <c r="C2148" s="36"/>
      <c r="D2148" s="36"/>
      <c r="E2148" s="36"/>
      <c r="F2148" s="34"/>
      <c r="G2148" s="34"/>
      <c r="H2148" s="40">
        <f aca="true" t="shared" si="159" ref="H2148:H2170">H2147-B2148</f>
        <v>0</v>
      </c>
      <c r="I2148" s="83">
        <f t="shared" si="158"/>
        <v>0</v>
      </c>
      <c r="M2148" s="2">
        <v>510</v>
      </c>
    </row>
    <row r="2149" spans="1:13" s="110" customFormat="1" ht="12.75">
      <c r="A2149" s="36"/>
      <c r="B2149" s="190"/>
      <c r="C2149" s="36"/>
      <c r="D2149" s="36"/>
      <c r="E2149" s="36"/>
      <c r="F2149" s="34"/>
      <c r="G2149" s="34"/>
      <c r="H2149" s="40">
        <f t="shared" si="159"/>
        <v>0</v>
      </c>
      <c r="I2149" s="83">
        <f t="shared" si="158"/>
        <v>0</v>
      </c>
      <c r="M2149" s="2">
        <v>510</v>
      </c>
    </row>
    <row r="2150" spans="1:13" s="110" customFormat="1" ht="12.75">
      <c r="A2150" s="15"/>
      <c r="B2150" s="348">
        <v>5000</v>
      </c>
      <c r="C2150" s="400" t="s">
        <v>30</v>
      </c>
      <c r="D2150" s="15" t="s">
        <v>1042</v>
      </c>
      <c r="E2150" s="400" t="s">
        <v>246</v>
      </c>
      <c r="F2150" s="105" t="s">
        <v>1076</v>
      </c>
      <c r="G2150" s="30" t="s">
        <v>289</v>
      </c>
      <c r="H2150" s="40">
        <f t="shared" si="159"/>
        <v>-5000</v>
      </c>
      <c r="I2150" s="83">
        <f t="shared" si="158"/>
        <v>9.803921568627452</v>
      </c>
      <c r="J2150" s="401"/>
      <c r="K2150" s="85" t="s">
        <v>828</v>
      </c>
      <c r="L2150" s="401"/>
      <c r="M2150" s="2">
        <v>510</v>
      </c>
    </row>
    <row r="2151" spans="1:13" s="110" customFormat="1" ht="12.75">
      <c r="A2151" s="15"/>
      <c r="B2151" s="348">
        <v>5000</v>
      </c>
      <c r="C2151" s="400" t="s">
        <v>30</v>
      </c>
      <c r="D2151" s="15" t="s">
        <v>1042</v>
      </c>
      <c r="E2151" s="1" t="s">
        <v>246</v>
      </c>
      <c r="F2151" s="105" t="s">
        <v>1077</v>
      </c>
      <c r="G2151" s="30" t="s">
        <v>304</v>
      </c>
      <c r="H2151" s="40">
        <f t="shared" si="159"/>
        <v>-10000</v>
      </c>
      <c r="I2151" s="83">
        <f t="shared" si="158"/>
        <v>9.803921568627452</v>
      </c>
      <c r="J2151"/>
      <c r="K2151" s="85" t="s">
        <v>828</v>
      </c>
      <c r="L2151"/>
      <c r="M2151" s="2">
        <v>510</v>
      </c>
    </row>
    <row r="2152" spans="1:13" s="110" customFormat="1" ht="12.75">
      <c r="A2152" s="1"/>
      <c r="B2152" s="348">
        <v>7000</v>
      </c>
      <c r="C2152" s="400" t="s">
        <v>30</v>
      </c>
      <c r="D2152" s="15" t="s">
        <v>1042</v>
      </c>
      <c r="E2152" s="1" t="s">
        <v>246</v>
      </c>
      <c r="F2152" s="105" t="s">
        <v>1078</v>
      </c>
      <c r="G2152" s="30" t="s">
        <v>318</v>
      </c>
      <c r="H2152" s="40">
        <f t="shared" si="159"/>
        <v>-17000</v>
      </c>
      <c r="I2152" s="83">
        <f t="shared" si="158"/>
        <v>13.72549019607843</v>
      </c>
      <c r="J2152"/>
      <c r="K2152" s="85" t="s">
        <v>828</v>
      </c>
      <c r="L2152"/>
      <c r="M2152" s="2">
        <v>510</v>
      </c>
    </row>
    <row r="2153" spans="1:13" s="110" customFormat="1" ht="12.75">
      <c r="A2153" s="1"/>
      <c r="B2153" s="348">
        <v>15000</v>
      </c>
      <c r="C2153" s="400" t="s">
        <v>30</v>
      </c>
      <c r="D2153" s="15" t="s">
        <v>1042</v>
      </c>
      <c r="E2153" s="1" t="s">
        <v>246</v>
      </c>
      <c r="F2153" s="105" t="s">
        <v>1079</v>
      </c>
      <c r="G2153" s="30" t="s">
        <v>306</v>
      </c>
      <c r="H2153" s="40">
        <f t="shared" si="159"/>
        <v>-32000</v>
      </c>
      <c r="I2153" s="83">
        <f t="shared" si="158"/>
        <v>29.41176470588235</v>
      </c>
      <c r="J2153"/>
      <c r="K2153" s="85" t="s">
        <v>828</v>
      </c>
      <c r="L2153"/>
      <c r="M2153" s="2">
        <v>510</v>
      </c>
    </row>
    <row r="2154" spans="1:13" s="110" customFormat="1" ht="12.75">
      <c r="A2154" s="1"/>
      <c r="B2154" s="348">
        <v>15000</v>
      </c>
      <c r="C2154" s="400" t="s">
        <v>30</v>
      </c>
      <c r="D2154" s="15" t="s">
        <v>1042</v>
      </c>
      <c r="E2154" s="1" t="s">
        <v>246</v>
      </c>
      <c r="F2154" s="105" t="s">
        <v>1079</v>
      </c>
      <c r="G2154" s="30" t="s">
        <v>372</v>
      </c>
      <c r="H2154" s="40">
        <f t="shared" si="159"/>
        <v>-47000</v>
      </c>
      <c r="I2154" s="83">
        <f t="shared" si="158"/>
        <v>29.41176470588235</v>
      </c>
      <c r="J2154"/>
      <c r="K2154" s="85" t="s">
        <v>828</v>
      </c>
      <c r="L2154"/>
      <c r="M2154" s="2">
        <v>510</v>
      </c>
    </row>
    <row r="2155" spans="1:13" s="110" customFormat="1" ht="12.75">
      <c r="A2155" s="1"/>
      <c r="B2155" s="348">
        <v>15000</v>
      </c>
      <c r="C2155" s="400" t="s">
        <v>30</v>
      </c>
      <c r="D2155" s="15" t="s">
        <v>1042</v>
      </c>
      <c r="E2155" s="1" t="s">
        <v>246</v>
      </c>
      <c r="F2155" s="105" t="s">
        <v>1079</v>
      </c>
      <c r="G2155" s="30" t="s">
        <v>374</v>
      </c>
      <c r="H2155" s="40">
        <f t="shared" si="159"/>
        <v>-62000</v>
      </c>
      <c r="I2155" s="83">
        <f t="shared" si="158"/>
        <v>29.41176470588235</v>
      </c>
      <c r="J2155"/>
      <c r="K2155" s="85" t="s">
        <v>828</v>
      </c>
      <c r="L2155"/>
      <c r="M2155" s="2">
        <v>510</v>
      </c>
    </row>
    <row r="2156" spans="1:13" s="110" customFormat="1" ht="12.75">
      <c r="A2156" s="1"/>
      <c r="B2156" s="348">
        <v>15000</v>
      </c>
      <c r="C2156" s="400" t="s">
        <v>30</v>
      </c>
      <c r="D2156" s="15" t="s">
        <v>1042</v>
      </c>
      <c r="E2156" s="1" t="s">
        <v>246</v>
      </c>
      <c r="F2156" s="105" t="s">
        <v>1079</v>
      </c>
      <c r="G2156" s="30" t="s">
        <v>376</v>
      </c>
      <c r="H2156" s="40">
        <f t="shared" si="159"/>
        <v>-77000</v>
      </c>
      <c r="I2156" s="83">
        <f t="shared" si="158"/>
        <v>29.41176470588235</v>
      </c>
      <c r="J2156"/>
      <c r="K2156" s="85" t="s">
        <v>828</v>
      </c>
      <c r="L2156"/>
      <c r="M2156" s="2">
        <v>510</v>
      </c>
    </row>
    <row r="2157" spans="1:13" s="110" customFormat="1" ht="12.75">
      <c r="A2157" s="1"/>
      <c r="B2157" s="348">
        <v>15000</v>
      </c>
      <c r="C2157" s="400" t="s">
        <v>30</v>
      </c>
      <c r="D2157" s="15" t="s">
        <v>1042</v>
      </c>
      <c r="E2157" s="1" t="s">
        <v>246</v>
      </c>
      <c r="F2157" s="105" t="s">
        <v>1079</v>
      </c>
      <c r="G2157" s="30" t="s">
        <v>379</v>
      </c>
      <c r="H2157" s="40">
        <f t="shared" si="159"/>
        <v>-92000</v>
      </c>
      <c r="I2157" s="83">
        <f t="shared" si="158"/>
        <v>29.41176470588235</v>
      </c>
      <c r="J2157"/>
      <c r="K2157" s="85" t="s">
        <v>828</v>
      </c>
      <c r="L2157"/>
      <c r="M2157" s="2">
        <v>510</v>
      </c>
    </row>
    <row r="2158" spans="1:13" s="110" customFormat="1" ht="12.75">
      <c r="A2158" s="1"/>
      <c r="B2158" s="348">
        <v>15000</v>
      </c>
      <c r="C2158" s="400" t="s">
        <v>30</v>
      </c>
      <c r="D2158" s="15" t="s">
        <v>1042</v>
      </c>
      <c r="E2158" s="1" t="s">
        <v>246</v>
      </c>
      <c r="F2158" s="105" t="s">
        <v>1079</v>
      </c>
      <c r="G2158" s="30" t="s">
        <v>381</v>
      </c>
      <c r="H2158" s="40">
        <f t="shared" si="159"/>
        <v>-107000</v>
      </c>
      <c r="I2158" s="83">
        <f t="shared" si="158"/>
        <v>29.41176470588235</v>
      </c>
      <c r="J2158"/>
      <c r="K2158" s="85" t="s">
        <v>828</v>
      </c>
      <c r="L2158"/>
      <c r="M2158" s="2">
        <v>510</v>
      </c>
    </row>
    <row r="2159" spans="1:13" s="110" customFormat="1" ht="12.75">
      <c r="A2159" s="1"/>
      <c r="B2159" s="348">
        <v>15000</v>
      </c>
      <c r="C2159" s="400" t="s">
        <v>30</v>
      </c>
      <c r="D2159" s="15" t="s">
        <v>1042</v>
      </c>
      <c r="E2159" s="1" t="s">
        <v>246</v>
      </c>
      <c r="F2159" s="105" t="s">
        <v>1079</v>
      </c>
      <c r="G2159" s="30" t="s">
        <v>416</v>
      </c>
      <c r="H2159" s="40">
        <f t="shared" si="159"/>
        <v>-122000</v>
      </c>
      <c r="I2159" s="83">
        <f t="shared" si="158"/>
        <v>29.41176470588235</v>
      </c>
      <c r="J2159"/>
      <c r="K2159" s="85" t="s">
        <v>828</v>
      </c>
      <c r="L2159"/>
      <c r="M2159" s="2">
        <v>510</v>
      </c>
    </row>
    <row r="2160" spans="1:13" s="110" customFormat="1" ht="12.75">
      <c r="A2160" s="1"/>
      <c r="B2160" s="348">
        <v>15000</v>
      </c>
      <c r="C2160" s="400" t="s">
        <v>30</v>
      </c>
      <c r="D2160" s="15" t="s">
        <v>1042</v>
      </c>
      <c r="E2160" s="1" t="s">
        <v>246</v>
      </c>
      <c r="F2160" s="105" t="s">
        <v>1079</v>
      </c>
      <c r="G2160" s="30" t="s">
        <v>418</v>
      </c>
      <c r="H2160" s="40">
        <f t="shared" si="159"/>
        <v>-137000</v>
      </c>
      <c r="I2160" s="83">
        <f t="shared" si="158"/>
        <v>29.41176470588235</v>
      </c>
      <c r="J2160"/>
      <c r="K2160" s="85" t="s">
        <v>828</v>
      </c>
      <c r="L2160"/>
      <c r="M2160" s="2">
        <v>510</v>
      </c>
    </row>
    <row r="2161" spans="1:13" s="110" customFormat="1" ht="12.75">
      <c r="A2161" s="1"/>
      <c r="B2161" s="348">
        <v>15000</v>
      </c>
      <c r="C2161" s="400" t="s">
        <v>30</v>
      </c>
      <c r="D2161" s="15" t="s">
        <v>1042</v>
      </c>
      <c r="E2161" s="1" t="s">
        <v>246</v>
      </c>
      <c r="F2161" s="105" t="s">
        <v>1079</v>
      </c>
      <c r="G2161" s="30" t="s">
        <v>420</v>
      </c>
      <c r="H2161" s="40">
        <f t="shared" si="159"/>
        <v>-152000</v>
      </c>
      <c r="I2161" s="83">
        <f t="shared" si="158"/>
        <v>29.41176470588235</v>
      </c>
      <c r="J2161"/>
      <c r="K2161" s="85" t="s">
        <v>828</v>
      </c>
      <c r="L2161"/>
      <c r="M2161" s="2">
        <v>510</v>
      </c>
    </row>
    <row r="2162" spans="1:13" s="110" customFormat="1" ht="12.75">
      <c r="A2162" s="1"/>
      <c r="B2162" s="348">
        <v>15000</v>
      </c>
      <c r="C2162" s="400" t="s">
        <v>30</v>
      </c>
      <c r="D2162" s="15" t="s">
        <v>1042</v>
      </c>
      <c r="E2162" s="1" t="s">
        <v>246</v>
      </c>
      <c r="F2162" s="105" t="s">
        <v>1079</v>
      </c>
      <c r="G2162" s="30" t="s">
        <v>73</v>
      </c>
      <c r="H2162" s="40">
        <f t="shared" si="159"/>
        <v>-167000</v>
      </c>
      <c r="I2162" s="83">
        <f t="shared" si="158"/>
        <v>29.41176470588235</v>
      </c>
      <c r="J2162"/>
      <c r="K2162" s="85" t="s">
        <v>828</v>
      </c>
      <c r="L2162"/>
      <c r="M2162" s="2">
        <v>510</v>
      </c>
    </row>
    <row r="2163" spans="1:13" s="110" customFormat="1" ht="12.75">
      <c r="A2163" s="1"/>
      <c r="B2163" s="348">
        <v>15000</v>
      </c>
      <c r="C2163" s="400" t="s">
        <v>30</v>
      </c>
      <c r="D2163" s="15" t="s">
        <v>1042</v>
      </c>
      <c r="E2163" s="80" t="s">
        <v>246</v>
      </c>
      <c r="F2163" s="105" t="s">
        <v>1079</v>
      </c>
      <c r="G2163" s="30" t="s">
        <v>480</v>
      </c>
      <c r="H2163" s="40">
        <f t="shared" si="159"/>
        <v>-182000</v>
      </c>
      <c r="I2163" s="83">
        <f t="shared" si="158"/>
        <v>29.41176470588235</v>
      </c>
      <c r="J2163"/>
      <c r="K2163" s="85" t="s">
        <v>828</v>
      </c>
      <c r="L2163"/>
      <c r="M2163" s="2">
        <v>510</v>
      </c>
    </row>
    <row r="2164" spans="1:13" s="110" customFormat="1" ht="12.75">
      <c r="A2164" s="1"/>
      <c r="B2164" s="348">
        <v>15000</v>
      </c>
      <c r="C2164" s="400" t="s">
        <v>30</v>
      </c>
      <c r="D2164" s="15" t="s">
        <v>1042</v>
      </c>
      <c r="E2164" s="1" t="s">
        <v>246</v>
      </c>
      <c r="F2164" s="105" t="s">
        <v>1079</v>
      </c>
      <c r="G2164" s="30" t="s">
        <v>465</v>
      </c>
      <c r="H2164" s="40">
        <f t="shared" si="159"/>
        <v>-197000</v>
      </c>
      <c r="I2164" s="83">
        <f t="shared" si="158"/>
        <v>29.41176470588235</v>
      </c>
      <c r="J2164"/>
      <c r="K2164" s="85" t="s">
        <v>828</v>
      </c>
      <c r="L2164"/>
      <c r="M2164" s="2">
        <v>510</v>
      </c>
    </row>
    <row r="2165" spans="1:13" s="110" customFormat="1" ht="12.75">
      <c r="A2165" s="1"/>
      <c r="B2165" s="348">
        <v>15000</v>
      </c>
      <c r="C2165" s="400" t="s">
        <v>30</v>
      </c>
      <c r="D2165" s="15" t="s">
        <v>1042</v>
      </c>
      <c r="E2165" s="1" t="s">
        <v>246</v>
      </c>
      <c r="F2165" s="105" t="s">
        <v>1079</v>
      </c>
      <c r="G2165" s="30" t="s">
        <v>467</v>
      </c>
      <c r="H2165" s="40">
        <f t="shared" si="159"/>
        <v>-212000</v>
      </c>
      <c r="I2165" s="83">
        <f t="shared" si="158"/>
        <v>29.41176470588235</v>
      </c>
      <c r="J2165"/>
      <c r="K2165" s="85" t="s">
        <v>828</v>
      </c>
      <c r="L2165"/>
      <c r="M2165" s="2">
        <v>510</v>
      </c>
    </row>
    <row r="2166" spans="1:13" s="110" customFormat="1" ht="12.75">
      <c r="A2166" s="1"/>
      <c r="B2166" s="348">
        <v>15000</v>
      </c>
      <c r="C2166" s="400" t="s">
        <v>30</v>
      </c>
      <c r="D2166" s="15" t="s">
        <v>1042</v>
      </c>
      <c r="E2166" s="1" t="s">
        <v>246</v>
      </c>
      <c r="F2166" s="105" t="s">
        <v>1079</v>
      </c>
      <c r="G2166" s="30" t="s">
        <v>1039</v>
      </c>
      <c r="H2166" s="40">
        <f t="shared" si="159"/>
        <v>-227000</v>
      </c>
      <c r="I2166" s="83">
        <f t="shared" si="158"/>
        <v>29.41176470588235</v>
      </c>
      <c r="J2166"/>
      <c r="K2166" s="85" t="s">
        <v>828</v>
      </c>
      <c r="L2166"/>
      <c r="M2166" s="2">
        <v>510</v>
      </c>
    </row>
    <row r="2167" spans="1:13" s="110" customFormat="1" ht="12.75">
      <c r="A2167" s="1"/>
      <c r="B2167" s="348">
        <v>15000</v>
      </c>
      <c r="C2167" s="400" t="s">
        <v>30</v>
      </c>
      <c r="D2167" s="15" t="s">
        <v>1042</v>
      </c>
      <c r="E2167" s="1" t="s">
        <v>246</v>
      </c>
      <c r="F2167" s="105" t="s">
        <v>1080</v>
      </c>
      <c r="G2167" s="30" t="s">
        <v>510</v>
      </c>
      <c r="H2167" s="40">
        <f t="shared" si="159"/>
        <v>-242000</v>
      </c>
      <c r="I2167" s="83">
        <f t="shared" si="158"/>
        <v>29.41176470588235</v>
      </c>
      <c r="J2167"/>
      <c r="K2167" s="85" t="s">
        <v>828</v>
      </c>
      <c r="L2167"/>
      <c r="M2167" s="2">
        <v>510</v>
      </c>
    </row>
    <row r="2168" spans="1:13" s="110" customFormat="1" ht="12.75">
      <c r="A2168" s="1"/>
      <c r="B2168" s="348">
        <v>15000</v>
      </c>
      <c r="C2168" s="400" t="s">
        <v>30</v>
      </c>
      <c r="D2168" s="15" t="s">
        <v>1042</v>
      </c>
      <c r="E2168" s="1" t="s">
        <v>246</v>
      </c>
      <c r="F2168" s="105" t="s">
        <v>1080</v>
      </c>
      <c r="G2168" s="30" t="s">
        <v>526</v>
      </c>
      <c r="H2168" s="40">
        <f t="shared" si="159"/>
        <v>-257000</v>
      </c>
      <c r="I2168" s="83">
        <f t="shared" si="158"/>
        <v>29.41176470588235</v>
      </c>
      <c r="J2168"/>
      <c r="K2168" s="85" t="s">
        <v>828</v>
      </c>
      <c r="L2168"/>
      <c r="M2168" s="2">
        <v>510</v>
      </c>
    </row>
    <row r="2169" spans="1:13" s="110" customFormat="1" ht="12.75">
      <c r="A2169" s="1"/>
      <c r="B2169" s="348">
        <v>7000</v>
      </c>
      <c r="C2169" s="400" t="s">
        <v>30</v>
      </c>
      <c r="D2169" s="15" t="s">
        <v>1042</v>
      </c>
      <c r="E2169" s="1" t="s">
        <v>246</v>
      </c>
      <c r="F2169" s="105" t="s">
        <v>1081</v>
      </c>
      <c r="G2169" s="30" t="s">
        <v>352</v>
      </c>
      <c r="H2169" s="40">
        <f t="shared" si="159"/>
        <v>-264000</v>
      </c>
      <c r="I2169" s="83">
        <f t="shared" si="158"/>
        <v>13.72549019607843</v>
      </c>
      <c r="J2169"/>
      <c r="K2169" s="85" t="s">
        <v>828</v>
      </c>
      <c r="L2169"/>
      <c r="M2169" s="2">
        <v>510</v>
      </c>
    </row>
    <row r="2170" spans="1:13" s="110" customFormat="1" ht="12.75">
      <c r="A2170" s="15"/>
      <c r="B2170" s="348">
        <v>5000</v>
      </c>
      <c r="C2170" s="400" t="s">
        <v>30</v>
      </c>
      <c r="D2170" s="15" t="s">
        <v>1042</v>
      </c>
      <c r="E2170" s="1" t="s">
        <v>246</v>
      </c>
      <c r="F2170" s="105" t="s">
        <v>1082</v>
      </c>
      <c r="G2170" s="30" t="s">
        <v>531</v>
      </c>
      <c r="H2170" s="40">
        <f t="shared" si="159"/>
        <v>-269000</v>
      </c>
      <c r="I2170" s="83">
        <f t="shared" si="158"/>
        <v>9.803921568627452</v>
      </c>
      <c r="J2170"/>
      <c r="K2170" s="85" t="s">
        <v>828</v>
      </c>
      <c r="L2170"/>
      <c r="M2170" s="2">
        <v>510</v>
      </c>
    </row>
    <row r="2171" spans="1:13" s="122" customFormat="1" ht="12.75">
      <c r="A2171" s="106"/>
      <c r="B2171" s="349">
        <f>SUM(B2150:B2170)</f>
        <v>269000</v>
      </c>
      <c r="C2171" s="106" t="s">
        <v>30</v>
      </c>
      <c r="D2171" s="106"/>
      <c r="E2171" s="106"/>
      <c r="F2171" s="118"/>
      <c r="G2171" s="118"/>
      <c r="H2171" s="101">
        <v>0</v>
      </c>
      <c r="I2171" s="141">
        <f t="shared" si="158"/>
        <v>527.4509803921569</v>
      </c>
      <c r="M2171" s="2">
        <v>510</v>
      </c>
    </row>
    <row r="2172" spans="1:13" s="110" customFormat="1" ht="12.75">
      <c r="A2172" s="36"/>
      <c r="B2172" s="190"/>
      <c r="C2172" s="36"/>
      <c r="D2172" s="36"/>
      <c r="E2172" s="36"/>
      <c r="F2172" s="34"/>
      <c r="G2172" s="34"/>
      <c r="H2172" s="40">
        <f aca="true" t="shared" si="160" ref="H2172:H2196">H2171-B2172</f>
        <v>0</v>
      </c>
      <c r="I2172" s="83">
        <f t="shared" si="158"/>
        <v>0</v>
      </c>
      <c r="M2172" s="2">
        <v>510</v>
      </c>
    </row>
    <row r="2173" spans="1:13" s="110" customFormat="1" ht="12.75">
      <c r="A2173" s="36"/>
      <c r="B2173" s="190"/>
      <c r="C2173" s="36"/>
      <c r="D2173" s="36"/>
      <c r="E2173" s="36"/>
      <c r="F2173" s="34"/>
      <c r="G2173" s="34"/>
      <c r="H2173" s="40">
        <f t="shared" si="160"/>
        <v>0</v>
      </c>
      <c r="I2173" s="83">
        <f aca="true" t="shared" si="161" ref="I2173:I2204">+B2173/M2173</f>
        <v>0</v>
      </c>
      <c r="M2173" s="2">
        <v>510</v>
      </c>
    </row>
    <row r="2174" spans="1:13" s="110" customFormat="1" ht="12.75">
      <c r="A2174" s="1"/>
      <c r="B2174" s="348">
        <v>2000</v>
      </c>
      <c r="C2174" s="1" t="s">
        <v>31</v>
      </c>
      <c r="D2174" s="15" t="s">
        <v>1042</v>
      </c>
      <c r="E2174" s="1" t="s">
        <v>246</v>
      </c>
      <c r="F2174" s="30" t="s">
        <v>854</v>
      </c>
      <c r="G2174" s="30" t="s">
        <v>289</v>
      </c>
      <c r="H2174" s="40">
        <f t="shared" si="160"/>
        <v>-2000</v>
      </c>
      <c r="I2174" s="83">
        <f t="shared" si="161"/>
        <v>3.9215686274509802</v>
      </c>
      <c r="J2174"/>
      <c r="K2174" s="85" t="s">
        <v>828</v>
      </c>
      <c r="L2174"/>
      <c r="M2174" s="2">
        <v>510</v>
      </c>
    </row>
    <row r="2175" spans="1:13" s="110" customFormat="1" ht="12.75">
      <c r="A2175" s="1"/>
      <c r="B2175" s="348">
        <v>2000</v>
      </c>
      <c r="C2175" s="1" t="s">
        <v>31</v>
      </c>
      <c r="D2175" s="15" t="s">
        <v>1042</v>
      </c>
      <c r="E2175" s="1" t="s">
        <v>246</v>
      </c>
      <c r="F2175" s="30" t="s">
        <v>854</v>
      </c>
      <c r="G2175" s="30" t="s">
        <v>304</v>
      </c>
      <c r="H2175" s="40">
        <f t="shared" si="160"/>
        <v>-4000</v>
      </c>
      <c r="I2175" s="83">
        <f t="shared" si="161"/>
        <v>3.9215686274509802</v>
      </c>
      <c r="J2175"/>
      <c r="K2175" s="85" t="s">
        <v>828</v>
      </c>
      <c r="L2175"/>
      <c r="M2175" s="2">
        <v>510</v>
      </c>
    </row>
    <row r="2176" spans="1:13" s="110" customFormat="1" ht="12.75">
      <c r="A2176" s="1"/>
      <c r="B2176" s="348">
        <v>2000</v>
      </c>
      <c r="C2176" s="1" t="s">
        <v>31</v>
      </c>
      <c r="D2176" s="15" t="s">
        <v>1042</v>
      </c>
      <c r="E2176" s="1" t="s">
        <v>246</v>
      </c>
      <c r="F2176" s="30" t="s">
        <v>854</v>
      </c>
      <c r="G2176" s="30" t="s">
        <v>318</v>
      </c>
      <c r="H2176" s="40">
        <f t="shared" si="160"/>
        <v>-6000</v>
      </c>
      <c r="I2176" s="83">
        <f t="shared" si="161"/>
        <v>3.9215686274509802</v>
      </c>
      <c r="J2176"/>
      <c r="K2176" s="85" t="s">
        <v>828</v>
      </c>
      <c r="L2176"/>
      <c r="M2176" s="2">
        <v>510</v>
      </c>
    </row>
    <row r="2177" spans="1:13" s="110" customFormat="1" ht="12.75">
      <c r="A2177" s="1"/>
      <c r="B2177" s="348">
        <v>3000</v>
      </c>
      <c r="C2177" s="1" t="s">
        <v>31</v>
      </c>
      <c r="D2177" s="15" t="s">
        <v>1042</v>
      </c>
      <c r="E2177" s="1" t="s">
        <v>246</v>
      </c>
      <c r="F2177" s="30" t="s">
        <v>854</v>
      </c>
      <c r="G2177" s="30" t="s">
        <v>306</v>
      </c>
      <c r="H2177" s="40">
        <f t="shared" si="160"/>
        <v>-9000</v>
      </c>
      <c r="I2177" s="83">
        <f t="shared" si="161"/>
        <v>5.882352941176471</v>
      </c>
      <c r="J2177"/>
      <c r="K2177" s="85" t="s">
        <v>828</v>
      </c>
      <c r="L2177"/>
      <c r="M2177" s="2">
        <v>510</v>
      </c>
    </row>
    <row r="2178" spans="1:13" s="110" customFormat="1" ht="12.75">
      <c r="A2178" s="1"/>
      <c r="B2178" s="348">
        <v>3000</v>
      </c>
      <c r="C2178" s="1" t="s">
        <v>31</v>
      </c>
      <c r="D2178" s="15" t="s">
        <v>1042</v>
      </c>
      <c r="E2178" s="1" t="s">
        <v>246</v>
      </c>
      <c r="F2178" s="30" t="s">
        <v>854</v>
      </c>
      <c r="G2178" s="30" t="s">
        <v>372</v>
      </c>
      <c r="H2178" s="40">
        <f t="shared" si="160"/>
        <v>-12000</v>
      </c>
      <c r="I2178" s="83">
        <f t="shared" si="161"/>
        <v>5.882352941176471</v>
      </c>
      <c r="J2178"/>
      <c r="K2178" s="85" t="s">
        <v>828</v>
      </c>
      <c r="L2178"/>
      <c r="M2178" s="2">
        <v>510</v>
      </c>
    </row>
    <row r="2179" spans="1:13" s="110" customFormat="1" ht="12.75">
      <c r="A2179" s="1"/>
      <c r="B2179" s="348">
        <v>3000</v>
      </c>
      <c r="C2179" s="1" t="s">
        <v>31</v>
      </c>
      <c r="D2179" s="15" t="s">
        <v>1042</v>
      </c>
      <c r="E2179" s="1" t="s">
        <v>246</v>
      </c>
      <c r="F2179" s="30" t="s">
        <v>854</v>
      </c>
      <c r="G2179" s="30" t="s">
        <v>374</v>
      </c>
      <c r="H2179" s="40">
        <f t="shared" si="160"/>
        <v>-15000</v>
      </c>
      <c r="I2179" s="83">
        <f t="shared" si="161"/>
        <v>5.882352941176471</v>
      </c>
      <c r="J2179"/>
      <c r="K2179" s="85" t="s">
        <v>828</v>
      </c>
      <c r="L2179"/>
      <c r="M2179" s="2">
        <v>510</v>
      </c>
    </row>
    <row r="2180" spans="1:13" s="110" customFormat="1" ht="12.75">
      <c r="A2180" s="1"/>
      <c r="B2180" s="348">
        <v>3000</v>
      </c>
      <c r="C2180" s="1" t="s">
        <v>31</v>
      </c>
      <c r="D2180" s="15" t="s">
        <v>1042</v>
      </c>
      <c r="E2180" s="1" t="s">
        <v>246</v>
      </c>
      <c r="F2180" s="30" t="s">
        <v>854</v>
      </c>
      <c r="G2180" s="30" t="s">
        <v>376</v>
      </c>
      <c r="H2180" s="40">
        <f t="shared" si="160"/>
        <v>-18000</v>
      </c>
      <c r="I2180" s="83">
        <f t="shared" si="161"/>
        <v>5.882352941176471</v>
      </c>
      <c r="J2180"/>
      <c r="K2180" s="85" t="s">
        <v>828</v>
      </c>
      <c r="L2180"/>
      <c r="M2180" s="2">
        <v>510</v>
      </c>
    </row>
    <row r="2181" spans="1:13" s="110" customFormat="1" ht="12.75">
      <c r="A2181" s="1"/>
      <c r="B2181" s="348">
        <v>3000</v>
      </c>
      <c r="C2181" s="1" t="s">
        <v>31</v>
      </c>
      <c r="D2181" s="15" t="s">
        <v>1042</v>
      </c>
      <c r="E2181" s="1" t="s">
        <v>246</v>
      </c>
      <c r="F2181" s="30" t="s">
        <v>854</v>
      </c>
      <c r="G2181" s="30" t="s">
        <v>379</v>
      </c>
      <c r="H2181" s="40">
        <f t="shared" si="160"/>
        <v>-21000</v>
      </c>
      <c r="I2181" s="83">
        <f t="shared" si="161"/>
        <v>5.882352941176471</v>
      </c>
      <c r="J2181"/>
      <c r="K2181" s="85" t="s">
        <v>828</v>
      </c>
      <c r="L2181"/>
      <c r="M2181" s="2">
        <v>510</v>
      </c>
    </row>
    <row r="2182" spans="1:13" s="110" customFormat="1" ht="12.75">
      <c r="A2182" s="1"/>
      <c r="B2182" s="348">
        <v>3000</v>
      </c>
      <c r="C2182" s="1" t="s">
        <v>31</v>
      </c>
      <c r="D2182" s="15" t="s">
        <v>1042</v>
      </c>
      <c r="E2182" s="1" t="s">
        <v>246</v>
      </c>
      <c r="F2182" s="30" t="s">
        <v>854</v>
      </c>
      <c r="G2182" s="30" t="s">
        <v>381</v>
      </c>
      <c r="H2182" s="40">
        <f t="shared" si="160"/>
        <v>-24000</v>
      </c>
      <c r="I2182" s="83">
        <f t="shared" si="161"/>
        <v>5.882352941176471</v>
      </c>
      <c r="J2182"/>
      <c r="K2182" s="85" t="s">
        <v>828</v>
      </c>
      <c r="L2182"/>
      <c r="M2182" s="2">
        <v>510</v>
      </c>
    </row>
    <row r="2183" spans="1:13" s="110" customFormat="1" ht="12.75">
      <c r="A2183" s="1"/>
      <c r="B2183" s="348">
        <v>3000</v>
      </c>
      <c r="C2183" s="1" t="s">
        <v>31</v>
      </c>
      <c r="D2183" s="15" t="s">
        <v>1042</v>
      </c>
      <c r="E2183" s="1" t="s">
        <v>246</v>
      </c>
      <c r="F2183" s="30" t="s">
        <v>854</v>
      </c>
      <c r="G2183" s="30" t="s">
        <v>416</v>
      </c>
      <c r="H2183" s="40">
        <f t="shared" si="160"/>
        <v>-27000</v>
      </c>
      <c r="I2183" s="83">
        <f t="shared" si="161"/>
        <v>5.882352941176471</v>
      </c>
      <c r="J2183"/>
      <c r="K2183" s="85" t="s">
        <v>828</v>
      </c>
      <c r="L2183"/>
      <c r="M2183" s="2">
        <v>510</v>
      </c>
    </row>
    <row r="2184" spans="1:13" s="110" customFormat="1" ht="12.75">
      <c r="A2184" s="1"/>
      <c r="B2184" s="348">
        <v>3000</v>
      </c>
      <c r="C2184" s="1" t="s">
        <v>31</v>
      </c>
      <c r="D2184" s="15" t="s">
        <v>1042</v>
      </c>
      <c r="E2184" s="1" t="s">
        <v>246</v>
      </c>
      <c r="F2184" s="30" t="s">
        <v>854</v>
      </c>
      <c r="G2184" s="30" t="s">
        <v>418</v>
      </c>
      <c r="H2184" s="40">
        <f t="shared" si="160"/>
        <v>-30000</v>
      </c>
      <c r="I2184" s="83">
        <f t="shared" si="161"/>
        <v>5.882352941176471</v>
      </c>
      <c r="J2184"/>
      <c r="K2184" s="85" t="s">
        <v>828</v>
      </c>
      <c r="L2184"/>
      <c r="M2184" s="2">
        <v>510</v>
      </c>
    </row>
    <row r="2185" spans="1:13" s="110" customFormat="1" ht="12.75">
      <c r="A2185" s="1"/>
      <c r="B2185" s="348">
        <v>3000</v>
      </c>
      <c r="C2185" s="1" t="s">
        <v>31</v>
      </c>
      <c r="D2185" s="15" t="s">
        <v>1042</v>
      </c>
      <c r="E2185" s="1" t="s">
        <v>246</v>
      </c>
      <c r="F2185" s="30" t="s">
        <v>854</v>
      </c>
      <c r="G2185" s="30" t="s">
        <v>420</v>
      </c>
      <c r="H2185" s="40">
        <f t="shared" si="160"/>
        <v>-33000</v>
      </c>
      <c r="I2185" s="83">
        <f t="shared" si="161"/>
        <v>5.882352941176471</v>
      </c>
      <c r="J2185"/>
      <c r="K2185" s="85" t="s">
        <v>828</v>
      </c>
      <c r="L2185"/>
      <c r="M2185" s="2">
        <v>510</v>
      </c>
    </row>
    <row r="2186" spans="1:13" s="110" customFormat="1" ht="12.75">
      <c r="A2186" s="1"/>
      <c r="B2186" s="348">
        <v>3000</v>
      </c>
      <c r="C2186" s="1" t="s">
        <v>31</v>
      </c>
      <c r="D2186" s="15" t="s">
        <v>1042</v>
      </c>
      <c r="E2186" s="1" t="s">
        <v>246</v>
      </c>
      <c r="F2186" s="30" t="s">
        <v>854</v>
      </c>
      <c r="G2186" s="30" t="s">
        <v>73</v>
      </c>
      <c r="H2186" s="40">
        <f t="shared" si="160"/>
        <v>-36000</v>
      </c>
      <c r="I2186" s="83">
        <f t="shared" si="161"/>
        <v>5.882352941176471</v>
      </c>
      <c r="J2186"/>
      <c r="K2186" s="85" t="s">
        <v>828</v>
      </c>
      <c r="L2186"/>
      <c r="M2186" s="2">
        <v>510</v>
      </c>
    </row>
    <row r="2187" spans="1:13" s="110" customFormat="1" ht="12.75">
      <c r="A2187" s="1"/>
      <c r="B2187" s="348">
        <v>3000</v>
      </c>
      <c r="C2187" s="1" t="s">
        <v>31</v>
      </c>
      <c r="D2187" s="15" t="s">
        <v>1042</v>
      </c>
      <c r="E2187" s="1" t="s">
        <v>246</v>
      </c>
      <c r="F2187" s="30" t="s">
        <v>854</v>
      </c>
      <c r="G2187" s="30" t="s">
        <v>480</v>
      </c>
      <c r="H2187" s="40">
        <f t="shared" si="160"/>
        <v>-39000</v>
      </c>
      <c r="I2187" s="83">
        <f t="shared" si="161"/>
        <v>5.882352941176471</v>
      </c>
      <c r="J2187"/>
      <c r="K2187" s="85" t="s">
        <v>828</v>
      </c>
      <c r="L2187"/>
      <c r="M2187" s="2">
        <v>510</v>
      </c>
    </row>
    <row r="2188" spans="1:13" s="110" customFormat="1" ht="12.75">
      <c r="A2188" s="1"/>
      <c r="B2188" s="348">
        <v>3000</v>
      </c>
      <c r="C2188" s="1" t="s">
        <v>31</v>
      </c>
      <c r="D2188" s="15" t="s">
        <v>1042</v>
      </c>
      <c r="E2188" s="1" t="s">
        <v>246</v>
      </c>
      <c r="F2188" s="30" t="s">
        <v>854</v>
      </c>
      <c r="G2188" s="30" t="s">
        <v>465</v>
      </c>
      <c r="H2188" s="40">
        <f t="shared" si="160"/>
        <v>-42000</v>
      </c>
      <c r="I2188" s="83">
        <f t="shared" si="161"/>
        <v>5.882352941176471</v>
      </c>
      <c r="J2188"/>
      <c r="K2188" s="85" t="s">
        <v>828</v>
      </c>
      <c r="L2188"/>
      <c r="M2188" s="2">
        <v>510</v>
      </c>
    </row>
    <row r="2189" spans="1:13" s="110" customFormat="1" ht="12.75">
      <c r="A2189" s="1"/>
      <c r="B2189" s="348">
        <v>3000</v>
      </c>
      <c r="C2189" s="1" t="s">
        <v>31</v>
      </c>
      <c r="D2189" s="15" t="s">
        <v>1042</v>
      </c>
      <c r="E2189" s="1" t="s">
        <v>246</v>
      </c>
      <c r="F2189" s="30" t="s">
        <v>854</v>
      </c>
      <c r="G2189" s="30" t="s">
        <v>467</v>
      </c>
      <c r="H2189" s="40">
        <f t="shared" si="160"/>
        <v>-45000</v>
      </c>
      <c r="I2189" s="83">
        <f t="shared" si="161"/>
        <v>5.882352941176471</v>
      </c>
      <c r="J2189"/>
      <c r="K2189" s="85" t="s">
        <v>828</v>
      </c>
      <c r="L2189"/>
      <c r="M2189" s="2">
        <v>510</v>
      </c>
    </row>
    <row r="2190" spans="1:13" s="110" customFormat="1" ht="12.75">
      <c r="A2190" s="1"/>
      <c r="B2190" s="348">
        <v>3000</v>
      </c>
      <c r="C2190" s="1" t="s">
        <v>31</v>
      </c>
      <c r="D2190" s="15" t="s">
        <v>1042</v>
      </c>
      <c r="E2190" s="1" t="s">
        <v>246</v>
      </c>
      <c r="F2190" s="30" t="s">
        <v>854</v>
      </c>
      <c r="G2190" s="30" t="s">
        <v>1039</v>
      </c>
      <c r="H2190" s="40">
        <f t="shared" si="160"/>
        <v>-48000</v>
      </c>
      <c r="I2190" s="83">
        <f t="shared" si="161"/>
        <v>5.882352941176471</v>
      </c>
      <c r="J2190"/>
      <c r="K2190" s="85" t="s">
        <v>828</v>
      </c>
      <c r="L2190"/>
      <c r="M2190" s="2">
        <v>510</v>
      </c>
    </row>
    <row r="2191" spans="1:13" s="110" customFormat="1" ht="12.75">
      <c r="A2191" s="1"/>
      <c r="B2191" s="348">
        <v>3000</v>
      </c>
      <c r="C2191" s="1" t="s">
        <v>31</v>
      </c>
      <c r="D2191" s="15" t="s">
        <v>1042</v>
      </c>
      <c r="E2191" s="1" t="s">
        <v>246</v>
      </c>
      <c r="F2191" s="30" t="s">
        <v>854</v>
      </c>
      <c r="G2191" s="30" t="s">
        <v>510</v>
      </c>
      <c r="H2191" s="40">
        <f t="shared" si="160"/>
        <v>-51000</v>
      </c>
      <c r="I2191" s="83">
        <f t="shared" si="161"/>
        <v>5.882352941176471</v>
      </c>
      <c r="J2191"/>
      <c r="K2191" s="85" t="s">
        <v>828</v>
      </c>
      <c r="L2191"/>
      <c r="M2191" s="2">
        <v>510</v>
      </c>
    </row>
    <row r="2192" spans="1:13" s="110" customFormat="1" ht="12.75">
      <c r="A2192" s="1"/>
      <c r="B2192" s="348">
        <v>3000</v>
      </c>
      <c r="C2192" s="1" t="s">
        <v>31</v>
      </c>
      <c r="D2192" s="15" t="s">
        <v>1042</v>
      </c>
      <c r="E2192" s="1" t="s">
        <v>246</v>
      </c>
      <c r="F2192" s="30" t="s">
        <v>854</v>
      </c>
      <c r="G2192" s="30" t="s">
        <v>526</v>
      </c>
      <c r="H2192" s="40">
        <f t="shared" si="160"/>
        <v>-54000</v>
      </c>
      <c r="I2192" s="83">
        <f t="shared" si="161"/>
        <v>5.882352941176471</v>
      </c>
      <c r="J2192"/>
      <c r="K2192" s="85" t="s">
        <v>828</v>
      </c>
      <c r="L2192"/>
      <c r="M2192" s="2">
        <v>510</v>
      </c>
    </row>
    <row r="2193" spans="1:13" s="110" customFormat="1" ht="12.75">
      <c r="A2193" s="1"/>
      <c r="B2193" s="348">
        <v>3000</v>
      </c>
      <c r="C2193" s="1" t="s">
        <v>31</v>
      </c>
      <c r="D2193" s="15" t="s">
        <v>1042</v>
      </c>
      <c r="E2193" s="1" t="s">
        <v>246</v>
      </c>
      <c r="F2193" s="30" t="s">
        <v>854</v>
      </c>
      <c r="G2193" s="30" t="s">
        <v>369</v>
      </c>
      <c r="H2193" s="40">
        <f t="shared" si="160"/>
        <v>-57000</v>
      </c>
      <c r="I2193" s="83">
        <f t="shared" si="161"/>
        <v>5.882352941176471</v>
      </c>
      <c r="J2193"/>
      <c r="K2193" s="85" t="s">
        <v>828</v>
      </c>
      <c r="L2193"/>
      <c r="M2193" s="2">
        <v>510</v>
      </c>
    </row>
    <row r="2194" spans="1:13" s="110" customFormat="1" ht="12.75">
      <c r="A2194" s="1"/>
      <c r="B2194" s="348">
        <v>2000</v>
      </c>
      <c r="C2194" s="1" t="s">
        <v>31</v>
      </c>
      <c r="D2194" s="15" t="s">
        <v>1042</v>
      </c>
      <c r="E2194" s="1" t="s">
        <v>246</v>
      </c>
      <c r="F2194" s="30" t="s">
        <v>854</v>
      </c>
      <c r="G2194" s="30" t="s">
        <v>352</v>
      </c>
      <c r="H2194" s="40">
        <f t="shared" si="160"/>
        <v>-59000</v>
      </c>
      <c r="I2194" s="83">
        <f t="shared" si="161"/>
        <v>3.9215686274509802</v>
      </c>
      <c r="J2194"/>
      <c r="K2194" s="85" t="s">
        <v>828</v>
      </c>
      <c r="L2194"/>
      <c r="M2194" s="2">
        <v>510</v>
      </c>
    </row>
    <row r="2195" spans="1:13" s="110" customFormat="1" ht="12.75">
      <c r="A2195" s="1"/>
      <c r="B2195" s="348">
        <v>2000</v>
      </c>
      <c r="C2195" s="1" t="s">
        <v>31</v>
      </c>
      <c r="D2195" s="15" t="s">
        <v>1042</v>
      </c>
      <c r="E2195" s="1" t="s">
        <v>246</v>
      </c>
      <c r="F2195" s="30" t="s">
        <v>854</v>
      </c>
      <c r="G2195" s="30" t="s">
        <v>531</v>
      </c>
      <c r="H2195" s="40">
        <f t="shared" si="160"/>
        <v>-61000</v>
      </c>
      <c r="I2195" s="83">
        <f t="shared" si="161"/>
        <v>3.9215686274509802</v>
      </c>
      <c r="J2195"/>
      <c r="K2195" s="85" t="s">
        <v>828</v>
      </c>
      <c r="L2195"/>
      <c r="M2195" s="2">
        <v>510</v>
      </c>
    </row>
    <row r="2196" spans="1:13" s="110" customFormat="1" ht="12.75">
      <c r="A2196" s="1"/>
      <c r="B2196" s="348">
        <v>2000</v>
      </c>
      <c r="C2196" s="1" t="s">
        <v>31</v>
      </c>
      <c r="D2196" s="15" t="s">
        <v>1042</v>
      </c>
      <c r="E2196" s="1" t="s">
        <v>246</v>
      </c>
      <c r="F2196" s="30" t="s">
        <v>854</v>
      </c>
      <c r="G2196" s="30" t="s">
        <v>98</v>
      </c>
      <c r="H2196" s="40">
        <f t="shared" si="160"/>
        <v>-63000</v>
      </c>
      <c r="I2196" s="83">
        <f t="shared" si="161"/>
        <v>3.9215686274509802</v>
      </c>
      <c r="J2196"/>
      <c r="K2196" s="85" t="s">
        <v>828</v>
      </c>
      <c r="L2196"/>
      <c r="M2196" s="2">
        <v>510</v>
      </c>
    </row>
    <row r="2197" spans="1:13" s="122" customFormat="1" ht="12.75">
      <c r="A2197" s="106"/>
      <c r="B2197" s="349">
        <f>SUM(B2174:B2196)</f>
        <v>63000</v>
      </c>
      <c r="C2197" s="106" t="s">
        <v>31</v>
      </c>
      <c r="D2197" s="106"/>
      <c r="E2197" s="106"/>
      <c r="F2197" s="118"/>
      <c r="G2197" s="118"/>
      <c r="H2197" s="101">
        <v>0</v>
      </c>
      <c r="I2197" s="141">
        <f t="shared" si="161"/>
        <v>123.52941176470588</v>
      </c>
      <c r="M2197" s="2">
        <v>510</v>
      </c>
    </row>
    <row r="2198" spans="1:13" s="110" customFormat="1" ht="12.75">
      <c r="A2198" s="36"/>
      <c r="B2198" s="190"/>
      <c r="C2198" s="36"/>
      <c r="D2198" s="36"/>
      <c r="E2198" s="36"/>
      <c r="F2198" s="34"/>
      <c r="G2198" s="34"/>
      <c r="H2198" s="40">
        <f>H2197-B2198</f>
        <v>0</v>
      </c>
      <c r="I2198" s="83">
        <f t="shared" si="161"/>
        <v>0</v>
      </c>
      <c r="M2198" s="2">
        <v>510</v>
      </c>
    </row>
    <row r="2199" spans="1:13" s="110" customFormat="1" ht="12.75">
      <c r="A2199" s="36"/>
      <c r="B2199" s="190"/>
      <c r="C2199" s="36"/>
      <c r="D2199" s="36"/>
      <c r="E2199" s="36"/>
      <c r="F2199" s="34"/>
      <c r="G2199" s="34"/>
      <c r="H2199" s="40">
        <f>H2198-B2199</f>
        <v>0</v>
      </c>
      <c r="I2199" s="83">
        <f t="shared" si="161"/>
        <v>0</v>
      </c>
      <c r="M2199" s="2">
        <v>510</v>
      </c>
    </row>
    <row r="2200" spans="1:13" s="110" customFormat="1" ht="12.75">
      <c r="A2200" s="1"/>
      <c r="B2200" s="348">
        <v>900</v>
      </c>
      <c r="C2200" s="80" t="s">
        <v>1083</v>
      </c>
      <c r="D2200" s="15" t="s">
        <v>1042</v>
      </c>
      <c r="E2200" s="1" t="s">
        <v>19</v>
      </c>
      <c r="F2200" s="105" t="s">
        <v>1060</v>
      </c>
      <c r="G2200" s="30" t="s">
        <v>467</v>
      </c>
      <c r="H2200" s="6">
        <f>H2199-B2200</f>
        <v>-900</v>
      </c>
      <c r="I2200" s="25">
        <f t="shared" si="161"/>
        <v>1.7647058823529411</v>
      </c>
      <c r="J2200"/>
      <c r="K2200" s="85" t="s">
        <v>828</v>
      </c>
      <c r="L2200"/>
      <c r="M2200" s="2">
        <v>510</v>
      </c>
    </row>
    <row r="2201" spans="1:13" s="122" customFormat="1" ht="12.75">
      <c r="A2201" s="106"/>
      <c r="B2201" s="349">
        <f>SUM(B2200)</f>
        <v>900</v>
      </c>
      <c r="C2201" s="106"/>
      <c r="D2201" s="106"/>
      <c r="E2201" s="106" t="s">
        <v>19</v>
      </c>
      <c r="F2201" s="118"/>
      <c r="G2201" s="118"/>
      <c r="H2201" s="101">
        <v>0</v>
      </c>
      <c r="I2201" s="141">
        <f t="shared" si="161"/>
        <v>1.7647058823529411</v>
      </c>
      <c r="M2201" s="2">
        <v>510</v>
      </c>
    </row>
    <row r="2202" spans="1:13" s="110" customFormat="1" ht="12.75">
      <c r="A2202" s="36"/>
      <c r="B2202" s="190"/>
      <c r="C2202" s="36"/>
      <c r="D2202" s="36"/>
      <c r="E2202" s="36"/>
      <c r="F2202" s="34"/>
      <c r="G2202" s="34"/>
      <c r="H2202" s="40">
        <f>H2201-B2202</f>
        <v>0</v>
      </c>
      <c r="I2202" s="83">
        <f t="shared" si="161"/>
        <v>0</v>
      </c>
      <c r="M2202" s="2">
        <v>510</v>
      </c>
    </row>
    <row r="2203" spans="1:13" s="110" customFormat="1" ht="12.75">
      <c r="A2203" s="36"/>
      <c r="B2203" s="190"/>
      <c r="C2203" s="36"/>
      <c r="D2203" s="36"/>
      <c r="E2203" s="36"/>
      <c r="F2203" s="34"/>
      <c r="G2203" s="34"/>
      <c r="H2203" s="40">
        <f>H2202-B2203</f>
        <v>0</v>
      </c>
      <c r="I2203" s="83">
        <f t="shared" si="161"/>
        <v>0</v>
      </c>
      <c r="M2203" s="2">
        <v>510</v>
      </c>
    </row>
    <row r="2204" spans="2:13" ht="12.75">
      <c r="B2204" s="348">
        <v>2000</v>
      </c>
      <c r="C2204" s="1" t="s">
        <v>32</v>
      </c>
      <c r="D2204" s="15" t="s">
        <v>1042</v>
      </c>
      <c r="E2204" s="1" t="s">
        <v>246</v>
      </c>
      <c r="F2204" s="30" t="s">
        <v>854</v>
      </c>
      <c r="G2204" s="30" t="s">
        <v>1039</v>
      </c>
      <c r="H2204" s="6">
        <f>H2203-B2204</f>
        <v>-2000</v>
      </c>
      <c r="I2204" s="25">
        <f t="shared" si="161"/>
        <v>3.9215686274509802</v>
      </c>
      <c r="K2204" s="85" t="s">
        <v>828</v>
      </c>
      <c r="M2204" s="2">
        <v>510</v>
      </c>
    </row>
    <row r="2205" spans="1:13" s="122" customFormat="1" ht="12.75">
      <c r="A2205" s="106"/>
      <c r="B2205" s="349">
        <f>SUM(B2204)</f>
        <v>2000</v>
      </c>
      <c r="C2205" s="106" t="s">
        <v>32</v>
      </c>
      <c r="D2205" s="106"/>
      <c r="E2205" s="106"/>
      <c r="F2205" s="118"/>
      <c r="G2205" s="118"/>
      <c r="H2205" s="101">
        <v>0</v>
      </c>
      <c r="I2205" s="141">
        <f aca="true" t="shared" si="162" ref="I2205:I2217">+B2205/M2205</f>
        <v>3.9215686274509802</v>
      </c>
      <c r="M2205" s="2">
        <v>510</v>
      </c>
    </row>
    <row r="2206" spans="1:13" s="85" customFormat="1" ht="12.75">
      <c r="A2206" s="80"/>
      <c r="B2206" s="190"/>
      <c r="C2206" s="80"/>
      <c r="D2206" s="80"/>
      <c r="E2206" s="80"/>
      <c r="F2206" s="105"/>
      <c r="G2206" s="105"/>
      <c r="H2206" s="40">
        <f>H2205-B2206</f>
        <v>0</v>
      </c>
      <c r="I2206" s="83">
        <f t="shared" si="162"/>
        <v>0</v>
      </c>
      <c r="M2206" s="2">
        <v>510</v>
      </c>
    </row>
    <row r="2207" spans="1:13" s="85" customFormat="1" ht="12.75">
      <c r="A2207" s="80"/>
      <c r="B2207" s="190"/>
      <c r="C2207" s="80"/>
      <c r="D2207" s="80"/>
      <c r="E2207" s="80"/>
      <c r="F2207" s="105"/>
      <c r="G2207" s="105"/>
      <c r="H2207" s="40">
        <f>H2206-B2207</f>
        <v>0</v>
      </c>
      <c r="I2207" s="83">
        <f t="shared" si="162"/>
        <v>0</v>
      </c>
      <c r="M2207" s="2">
        <v>510</v>
      </c>
    </row>
    <row r="2208" spans="1:13" s="110" customFormat="1" ht="12.75">
      <c r="A2208" s="36"/>
      <c r="B2208" s="443">
        <v>100000</v>
      </c>
      <c r="C2208" s="132" t="s">
        <v>120</v>
      </c>
      <c r="D2208" s="132" t="s">
        <v>13</v>
      </c>
      <c r="E2208" s="132" t="s">
        <v>1084</v>
      </c>
      <c r="F2208" s="34" t="s">
        <v>1085</v>
      </c>
      <c r="G2208" s="34" t="s">
        <v>73</v>
      </c>
      <c r="H2208" s="40">
        <f>H2207-B2208</f>
        <v>-100000</v>
      </c>
      <c r="I2208" s="83">
        <f t="shared" si="162"/>
        <v>196.07843137254903</v>
      </c>
      <c r="K2208" s="110" t="s">
        <v>828</v>
      </c>
      <c r="M2208" s="2">
        <v>510</v>
      </c>
    </row>
    <row r="2209" spans="1:13" s="122" customFormat="1" ht="12.75">
      <c r="A2209" s="106"/>
      <c r="B2209" s="349">
        <f>SUM(B2208)</f>
        <v>100000</v>
      </c>
      <c r="C2209" s="106" t="s">
        <v>120</v>
      </c>
      <c r="D2209" s="106"/>
      <c r="E2209" s="106"/>
      <c r="F2209" s="118"/>
      <c r="G2209" s="118"/>
      <c r="H2209" s="101">
        <v>0</v>
      </c>
      <c r="I2209" s="141">
        <f t="shared" si="162"/>
        <v>196.07843137254903</v>
      </c>
      <c r="M2209" s="2">
        <v>510</v>
      </c>
    </row>
    <row r="2210" spans="2:13" ht="12.75">
      <c r="B2210" s="348"/>
      <c r="H2210" s="6">
        <f>H2209-B2210</f>
        <v>0</v>
      </c>
      <c r="I2210" s="25">
        <f t="shared" si="162"/>
        <v>0</v>
      </c>
      <c r="M2210" s="2">
        <v>510</v>
      </c>
    </row>
    <row r="2211" spans="2:13" ht="12.75">
      <c r="B2211" s="348"/>
      <c r="H2211" s="6">
        <f>H2210-B2211</f>
        <v>0</v>
      </c>
      <c r="I2211" s="25">
        <f t="shared" si="162"/>
        <v>0</v>
      </c>
      <c r="M2211" s="2">
        <v>510</v>
      </c>
    </row>
    <row r="2212" spans="2:13" ht="12.75">
      <c r="B2212" s="348">
        <v>180000</v>
      </c>
      <c r="C2212" s="15" t="s">
        <v>1086</v>
      </c>
      <c r="D2212" s="15" t="s">
        <v>1042</v>
      </c>
      <c r="E2212" s="1" t="s">
        <v>112</v>
      </c>
      <c r="F2212" s="30" t="s">
        <v>854</v>
      </c>
      <c r="G2212" s="30" t="s">
        <v>1087</v>
      </c>
      <c r="H2212" s="6">
        <f>H2211-B2212</f>
        <v>-180000</v>
      </c>
      <c r="I2212" s="25">
        <f t="shared" si="162"/>
        <v>352.94117647058823</v>
      </c>
      <c r="M2212" s="2">
        <v>510</v>
      </c>
    </row>
    <row r="2213" spans="1:13" s="99" customFormat="1" ht="12.75">
      <c r="A2213" s="14"/>
      <c r="B2213" s="350">
        <f>SUM(B2212)</f>
        <v>180000</v>
      </c>
      <c r="C2213" s="14"/>
      <c r="D2213" s="14"/>
      <c r="E2213" s="14" t="s">
        <v>112</v>
      </c>
      <c r="F2213" s="21"/>
      <c r="G2213" s="21"/>
      <c r="H2213" s="97">
        <v>0</v>
      </c>
      <c r="I2213" s="98">
        <f t="shared" si="162"/>
        <v>352.94117647058823</v>
      </c>
      <c r="M2213" s="2">
        <v>510</v>
      </c>
    </row>
    <row r="2214" spans="8:13" ht="12.75">
      <c r="H2214" s="6">
        <f>H2213-B2214</f>
        <v>0</v>
      </c>
      <c r="I2214" s="25">
        <f t="shared" si="162"/>
        <v>0</v>
      </c>
      <c r="M2214" s="2">
        <v>510</v>
      </c>
    </row>
    <row r="2215" spans="8:13" ht="12.75">
      <c r="H2215" s="6">
        <f>H2214-B2215</f>
        <v>0</v>
      </c>
      <c r="I2215" s="25">
        <f t="shared" si="162"/>
        <v>0</v>
      </c>
      <c r="M2215" s="2">
        <v>510</v>
      </c>
    </row>
    <row r="2216" spans="8:13" ht="12.75">
      <c r="H2216" s="6">
        <f>H2215-B2216</f>
        <v>0</v>
      </c>
      <c r="I2216" s="25">
        <f t="shared" si="162"/>
        <v>0</v>
      </c>
      <c r="M2216" s="2">
        <v>510</v>
      </c>
    </row>
    <row r="2217" spans="8:13" ht="12.75">
      <c r="H2217" s="6">
        <f>H2216-B2217</f>
        <v>0</v>
      </c>
      <c r="I2217" s="25">
        <f t="shared" si="162"/>
        <v>0</v>
      </c>
      <c r="M2217" s="2">
        <v>510</v>
      </c>
    </row>
    <row r="2218" spans="1:13" s="91" customFormat="1" ht="12.75">
      <c r="A2218" s="87"/>
      <c r="B2218" s="343">
        <f>+B2225+B2232+B2239+B2243+B2247</f>
        <v>280735</v>
      </c>
      <c r="C2218" s="87" t="s">
        <v>168</v>
      </c>
      <c r="D2218" s="87"/>
      <c r="E2218" s="87" t="s">
        <v>151</v>
      </c>
      <c r="F2218" s="148"/>
      <c r="G2218" s="107"/>
      <c r="H2218" s="88"/>
      <c r="I2218" s="108"/>
      <c r="M2218" s="2">
        <v>510</v>
      </c>
    </row>
    <row r="2219" spans="2:13" ht="12.75">
      <c r="B2219" s="127"/>
      <c r="H2219" s="6">
        <f aca="true" t="shared" si="163" ref="H2219:H2224">H2218-B2219</f>
        <v>0</v>
      </c>
      <c r="I2219" s="25">
        <f aca="true" t="shared" si="164" ref="I2219:I2251">+B2219/M2219</f>
        <v>0</v>
      </c>
      <c r="M2219" s="2">
        <v>510</v>
      </c>
    </row>
    <row r="2220" spans="2:13" ht="12.75">
      <c r="B2220" s="127"/>
      <c r="H2220" s="6">
        <f t="shared" si="163"/>
        <v>0</v>
      </c>
      <c r="I2220" s="25">
        <f t="shared" si="164"/>
        <v>0</v>
      </c>
      <c r="M2220" s="2">
        <v>510</v>
      </c>
    </row>
    <row r="2221" spans="2:13" ht="12.75">
      <c r="B2221" s="127">
        <v>2000</v>
      </c>
      <c r="C2221" s="1" t="s">
        <v>1011</v>
      </c>
      <c r="D2221" s="1" t="s">
        <v>1007</v>
      </c>
      <c r="E2221" s="1" t="s">
        <v>1088</v>
      </c>
      <c r="F2221" s="30" t="s">
        <v>1089</v>
      </c>
      <c r="G2221" s="30" t="s">
        <v>285</v>
      </c>
      <c r="H2221" s="6">
        <f t="shared" si="163"/>
        <v>-2000</v>
      </c>
      <c r="I2221" s="25">
        <f t="shared" si="164"/>
        <v>3.9215686274509802</v>
      </c>
      <c r="K2221" t="s">
        <v>27</v>
      </c>
      <c r="M2221" s="2">
        <v>510</v>
      </c>
    </row>
    <row r="2222" spans="2:13" ht="12.75">
      <c r="B2222" s="174">
        <v>6494</v>
      </c>
      <c r="C2222" s="15" t="s">
        <v>150</v>
      </c>
      <c r="D2222" s="15" t="s">
        <v>139</v>
      </c>
      <c r="E2222" s="15" t="s">
        <v>1088</v>
      </c>
      <c r="F2222" s="33" t="s">
        <v>1090</v>
      </c>
      <c r="G2222" s="30" t="s">
        <v>279</v>
      </c>
      <c r="H2222" s="6">
        <f t="shared" si="163"/>
        <v>-8494</v>
      </c>
      <c r="I2222" s="25">
        <f t="shared" si="164"/>
        <v>12.733333333333333</v>
      </c>
      <c r="K2222" t="s">
        <v>1031</v>
      </c>
      <c r="M2222" s="2">
        <v>510</v>
      </c>
    </row>
    <row r="2223" spans="2:13" ht="12.75">
      <c r="B2223" s="174">
        <v>6560</v>
      </c>
      <c r="C2223" s="15" t="s">
        <v>150</v>
      </c>
      <c r="D2223" s="15" t="s">
        <v>139</v>
      </c>
      <c r="E2223" s="15" t="s">
        <v>1088</v>
      </c>
      <c r="F2223" s="33" t="s">
        <v>1091</v>
      </c>
      <c r="G2223" s="30" t="s">
        <v>287</v>
      </c>
      <c r="H2223" s="6">
        <f t="shared" si="163"/>
        <v>-15054</v>
      </c>
      <c r="I2223" s="25">
        <f t="shared" si="164"/>
        <v>12.862745098039216</v>
      </c>
      <c r="K2223" t="s">
        <v>1031</v>
      </c>
      <c r="M2223" s="2">
        <v>510</v>
      </c>
    </row>
    <row r="2224" spans="2:13" ht="12.75">
      <c r="B2224" s="174">
        <v>6560</v>
      </c>
      <c r="C2224" s="15" t="s">
        <v>150</v>
      </c>
      <c r="D2224" s="15" t="s">
        <v>139</v>
      </c>
      <c r="E2224" s="15" t="s">
        <v>1088</v>
      </c>
      <c r="F2224" s="33" t="s">
        <v>1092</v>
      </c>
      <c r="G2224" s="30" t="s">
        <v>289</v>
      </c>
      <c r="H2224" s="6">
        <f t="shared" si="163"/>
        <v>-21614</v>
      </c>
      <c r="I2224" s="25">
        <f t="shared" si="164"/>
        <v>12.862745098039216</v>
      </c>
      <c r="K2224" t="s">
        <v>1031</v>
      </c>
      <c r="M2224" s="2">
        <v>510</v>
      </c>
    </row>
    <row r="2225" spans="1:13" s="99" customFormat="1" ht="12.75">
      <c r="A2225" s="14"/>
      <c r="B2225" s="344">
        <f>SUM(B2221:B2224)</f>
        <v>21614</v>
      </c>
      <c r="C2225" s="14" t="s">
        <v>150</v>
      </c>
      <c r="D2225" s="14"/>
      <c r="E2225" s="14"/>
      <c r="F2225" s="21"/>
      <c r="G2225" s="21"/>
      <c r="H2225" s="97">
        <v>0</v>
      </c>
      <c r="I2225" s="98">
        <f t="shared" si="164"/>
        <v>42.38039215686275</v>
      </c>
      <c r="M2225" s="2">
        <v>510</v>
      </c>
    </row>
    <row r="2226" spans="2:13" ht="12.75">
      <c r="B2226" s="127"/>
      <c r="H2226" s="6">
        <v>0</v>
      </c>
      <c r="I2226" s="25">
        <f t="shared" si="164"/>
        <v>0</v>
      </c>
      <c r="M2226" s="2">
        <v>510</v>
      </c>
    </row>
    <row r="2227" spans="2:13" ht="12.75">
      <c r="B2227" s="127"/>
      <c r="H2227" s="6">
        <f>H2226-B2227</f>
        <v>0</v>
      </c>
      <c r="I2227" s="25">
        <f t="shared" si="164"/>
        <v>0</v>
      </c>
      <c r="M2227" s="2">
        <v>510</v>
      </c>
    </row>
    <row r="2228" spans="2:13" ht="12.75">
      <c r="B2228" s="174">
        <v>7000</v>
      </c>
      <c r="C2228" s="15" t="s">
        <v>28</v>
      </c>
      <c r="D2228" s="15" t="s">
        <v>139</v>
      </c>
      <c r="E2228" s="15" t="s">
        <v>1088</v>
      </c>
      <c r="F2228" s="33" t="s">
        <v>1093</v>
      </c>
      <c r="G2228" s="30" t="s">
        <v>244</v>
      </c>
      <c r="H2228" s="6">
        <f>H2227-B2228</f>
        <v>-7000</v>
      </c>
      <c r="I2228" s="25">
        <f t="shared" si="164"/>
        <v>13.72549019607843</v>
      </c>
      <c r="K2228" t="s">
        <v>1031</v>
      </c>
      <c r="M2228" s="2">
        <v>510</v>
      </c>
    </row>
    <row r="2229" spans="2:13" ht="12.75">
      <c r="B2229" s="174">
        <v>11729</v>
      </c>
      <c r="C2229" s="15" t="s">
        <v>28</v>
      </c>
      <c r="D2229" s="15" t="s">
        <v>139</v>
      </c>
      <c r="E2229" s="15" t="s">
        <v>1088</v>
      </c>
      <c r="F2229" s="33" t="s">
        <v>1094</v>
      </c>
      <c r="G2229" s="30" t="s">
        <v>279</v>
      </c>
      <c r="H2229" s="6">
        <f>H2228-B2229</f>
        <v>-18729</v>
      </c>
      <c r="I2229" s="25">
        <f t="shared" si="164"/>
        <v>22.998039215686273</v>
      </c>
      <c r="K2229" t="s">
        <v>1031</v>
      </c>
      <c r="M2229" s="2">
        <v>510</v>
      </c>
    </row>
    <row r="2230" spans="2:13" ht="12.75">
      <c r="B2230" s="174">
        <v>4166</v>
      </c>
      <c r="C2230" s="15" t="s">
        <v>28</v>
      </c>
      <c r="D2230" s="15" t="s">
        <v>139</v>
      </c>
      <c r="E2230" s="15" t="s">
        <v>1088</v>
      </c>
      <c r="F2230" s="33" t="s">
        <v>1093</v>
      </c>
      <c r="G2230" s="30" t="s">
        <v>287</v>
      </c>
      <c r="H2230" s="6">
        <f>H2229-B2230</f>
        <v>-22895</v>
      </c>
      <c r="I2230" s="25">
        <f t="shared" si="164"/>
        <v>8.168627450980392</v>
      </c>
      <c r="K2230" t="s">
        <v>1031</v>
      </c>
      <c r="M2230" s="2">
        <v>510</v>
      </c>
    </row>
    <row r="2231" spans="2:13" ht="12.75">
      <c r="B2231" s="174">
        <v>1542</v>
      </c>
      <c r="C2231" s="15" t="s">
        <v>28</v>
      </c>
      <c r="D2231" s="15" t="s">
        <v>139</v>
      </c>
      <c r="E2231" s="15" t="s">
        <v>1088</v>
      </c>
      <c r="F2231" s="33" t="s">
        <v>1093</v>
      </c>
      <c r="G2231" s="30" t="s">
        <v>289</v>
      </c>
      <c r="H2231" s="6">
        <f>H2230-B2231</f>
        <v>-24437</v>
      </c>
      <c r="I2231" s="25">
        <f t="shared" si="164"/>
        <v>3.023529411764706</v>
      </c>
      <c r="K2231" t="s">
        <v>1031</v>
      </c>
      <c r="M2231" s="2">
        <v>510</v>
      </c>
    </row>
    <row r="2232" spans="1:13" s="99" customFormat="1" ht="12.75">
      <c r="A2232" s="14"/>
      <c r="B2232" s="344">
        <f>SUM(B2228:B2231)</f>
        <v>24437</v>
      </c>
      <c r="C2232" s="14" t="s">
        <v>28</v>
      </c>
      <c r="D2232" s="14"/>
      <c r="E2232" s="14"/>
      <c r="F2232" s="21"/>
      <c r="G2232" s="21"/>
      <c r="H2232" s="97">
        <v>0</v>
      </c>
      <c r="I2232" s="98">
        <f t="shared" si="164"/>
        <v>47.9156862745098</v>
      </c>
      <c r="M2232" s="2">
        <v>510</v>
      </c>
    </row>
    <row r="2233" spans="2:13" ht="12.75">
      <c r="B2233" s="127"/>
      <c r="H2233" s="6">
        <f aca="true" t="shared" si="165" ref="H2233:H2238">H2232-B2233</f>
        <v>0</v>
      </c>
      <c r="I2233" s="25">
        <f t="shared" si="164"/>
        <v>0</v>
      </c>
      <c r="M2233" s="2">
        <v>510</v>
      </c>
    </row>
    <row r="2234" spans="2:13" ht="12.75">
      <c r="B2234" s="127"/>
      <c r="H2234" s="6">
        <f t="shared" si="165"/>
        <v>0</v>
      </c>
      <c r="I2234" s="25">
        <f t="shared" si="164"/>
        <v>0</v>
      </c>
      <c r="M2234" s="2">
        <v>510</v>
      </c>
    </row>
    <row r="2235" spans="2:13" ht="12.75">
      <c r="B2235" s="174">
        <v>49000</v>
      </c>
      <c r="C2235" s="15" t="s">
        <v>1095</v>
      </c>
      <c r="D2235" s="15" t="s">
        <v>139</v>
      </c>
      <c r="E2235" s="15" t="s">
        <v>1088</v>
      </c>
      <c r="F2235" s="33" t="s">
        <v>1096</v>
      </c>
      <c r="G2235" s="30" t="s">
        <v>279</v>
      </c>
      <c r="H2235" s="6">
        <f t="shared" si="165"/>
        <v>-49000</v>
      </c>
      <c r="I2235" s="25">
        <f t="shared" si="164"/>
        <v>96.07843137254902</v>
      </c>
      <c r="K2235" t="s">
        <v>1031</v>
      </c>
      <c r="M2235" s="2">
        <v>510</v>
      </c>
    </row>
    <row r="2236" spans="2:13" ht="12.75">
      <c r="B2236" s="174">
        <v>49000</v>
      </c>
      <c r="C2236" s="15" t="s">
        <v>1095</v>
      </c>
      <c r="D2236" s="15" t="s">
        <v>139</v>
      </c>
      <c r="E2236" s="15" t="s">
        <v>1088</v>
      </c>
      <c r="F2236" s="33" t="s">
        <v>1096</v>
      </c>
      <c r="G2236" s="30" t="s">
        <v>281</v>
      </c>
      <c r="H2236" s="6">
        <f t="shared" si="165"/>
        <v>-98000</v>
      </c>
      <c r="I2236" s="25">
        <f t="shared" si="164"/>
        <v>96.07843137254902</v>
      </c>
      <c r="M2236" s="2">
        <v>510</v>
      </c>
    </row>
    <row r="2237" spans="2:13" ht="12.75">
      <c r="B2237" s="174">
        <v>49000</v>
      </c>
      <c r="C2237" s="15" t="s">
        <v>1095</v>
      </c>
      <c r="D2237" s="15" t="s">
        <v>139</v>
      </c>
      <c r="E2237" s="15" t="s">
        <v>1088</v>
      </c>
      <c r="F2237" s="33" t="s">
        <v>1096</v>
      </c>
      <c r="G2237" s="30" t="s">
        <v>285</v>
      </c>
      <c r="H2237" s="6">
        <f t="shared" si="165"/>
        <v>-147000</v>
      </c>
      <c r="I2237" s="25">
        <f t="shared" si="164"/>
        <v>96.07843137254902</v>
      </c>
      <c r="M2237" s="2">
        <v>510</v>
      </c>
    </row>
    <row r="2238" spans="2:13" ht="12.75">
      <c r="B2238" s="174">
        <v>49000</v>
      </c>
      <c r="C2238" s="15" t="s">
        <v>1095</v>
      </c>
      <c r="D2238" s="15" t="s">
        <v>139</v>
      </c>
      <c r="E2238" s="15" t="s">
        <v>1088</v>
      </c>
      <c r="F2238" s="33" t="s">
        <v>1096</v>
      </c>
      <c r="G2238" s="30" t="s">
        <v>287</v>
      </c>
      <c r="H2238" s="6">
        <f t="shared" si="165"/>
        <v>-196000</v>
      </c>
      <c r="I2238" s="25">
        <f t="shared" si="164"/>
        <v>96.07843137254902</v>
      </c>
      <c r="M2238" s="2">
        <v>510</v>
      </c>
    </row>
    <row r="2239" spans="1:13" s="99" customFormat="1" ht="12.75">
      <c r="A2239" s="14"/>
      <c r="B2239" s="344">
        <f>SUM(B2235:B2238)</f>
        <v>196000</v>
      </c>
      <c r="C2239" s="14" t="s">
        <v>30</v>
      </c>
      <c r="D2239" s="14"/>
      <c r="E2239" s="14"/>
      <c r="F2239" s="21"/>
      <c r="G2239" s="21"/>
      <c r="H2239" s="97">
        <v>0</v>
      </c>
      <c r="I2239" s="98">
        <f t="shared" si="164"/>
        <v>384.3137254901961</v>
      </c>
      <c r="M2239" s="2">
        <v>510</v>
      </c>
    </row>
    <row r="2240" spans="2:13" ht="12.75">
      <c r="B2240" s="127"/>
      <c r="H2240" s="6">
        <f>H2239-B2240</f>
        <v>0</v>
      </c>
      <c r="I2240" s="25">
        <f t="shared" si="164"/>
        <v>0</v>
      </c>
      <c r="M2240" s="2">
        <v>510</v>
      </c>
    </row>
    <row r="2241" spans="2:13" ht="12.75">
      <c r="B2241" s="127"/>
      <c r="H2241" s="6">
        <f>H2240-B2241</f>
        <v>0</v>
      </c>
      <c r="I2241" s="25">
        <f t="shared" si="164"/>
        <v>0</v>
      </c>
      <c r="M2241" s="2">
        <v>510</v>
      </c>
    </row>
    <row r="2242" spans="2:13" ht="12.75">
      <c r="B2242" s="174">
        <v>20992</v>
      </c>
      <c r="C2242" s="15" t="s">
        <v>31</v>
      </c>
      <c r="D2242" s="15" t="s">
        <v>139</v>
      </c>
      <c r="E2242" s="15" t="s">
        <v>1088</v>
      </c>
      <c r="F2242" s="33" t="s">
        <v>1096</v>
      </c>
      <c r="G2242" s="30" t="s">
        <v>289</v>
      </c>
      <c r="H2242" s="6">
        <f>H2241-B2242</f>
        <v>-20992</v>
      </c>
      <c r="I2242" s="25">
        <f t="shared" si="164"/>
        <v>41.16078431372549</v>
      </c>
      <c r="K2242" t="s">
        <v>1031</v>
      </c>
      <c r="M2242" s="2">
        <v>510</v>
      </c>
    </row>
    <row r="2243" spans="1:13" s="99" customFormat="1" ht="12.75">
      <c r="A2243" s="14"/>
      <c r="B2243" s="344">
        <f>SUM(B2242)</f>
        <v>20992</v>
      </c>
      <c r="C2243" s="14" t="s">
        <v>31</v>
      </c>
      <c r="D2243" s="14"/>
      <c r="E2243" s="14"/>
      <c r="F2243" s="21"/>
      <c r="G2243" s="21"/>
      <c r="H2243" s="97">
        <v>0</v>
      </c>
      <c r="I2243" s="98">
        <f t="shared" si="164"/>
        <v>41.16078431372549</v>
      </c>
      <c r="M2243" s="2">
        <v>510</v>
      </c>
    </row>
    <row r="2244" spans="2:13" ht="12.75">
      <c r="B2244" s="127"/>
      <c r="H2244" s="6">
        <f>H2243-B2244</f>
        <v>0</v>
      </c>
      <c r="I2244" s="25">
        <f t="shared" si="164"/>
        <v>0</v>
      </c>
      <c r="M2244" s="2">
        <v>510</v>
      </c>
    </row>
    <row r="2245" spans="2:13" ht="12.75">
      <c r="B2245" s="127"/>
      <c r="H2245" s="6">
        <f>H2244-B2245</f>
        <v>0</v>
      </c>
      <c r="I2245" s="25">
        <f t="shared" si="164"/>
        <v>0</v>
      </c>
      <c r="M2245" s="2">
        <v>510</v>
      </c>
    </row>
    <row r="2246" spans="2:13" ht="12.75">
      <c r="B2246" s="174">
        <v>17692</v>
      </c>
      <c r="C2246" s="15" t="s">
        <v>1097</v>
      </c>
      <c r="D2246" s="15" t="s">
        <v>139</v>
      </c>
      <c r="E2246" s="15" t="s">
        <v>1088</v>
      </c>
      <c r="F2246" s="33" t="s">
        <v>1098</v>
      </c>
      <c r="G2246" s="30" t="s">
        <v>304</v>
      </c>
      <c r="H2246" s="6">
        <f>H2245-B2246</f>
        <v>-17692</v>
      </c>
      <c r="I2246" s="25">
        <f t="shared" si="164"/>
        <v>34.69019607843137</v>
      </c>
      <c r="K2246" t="s">
        <v>1031</v>
      </c>
      <c r="M2246" s="2">
        <v>510</v>
      </c>
    </row>
    <row r="2247" spans="1:13" s="99" customFormat="1" ht="12.75">
      <c r="A2247" s="14"/>
      <c r="B2247" s="344">
        <f>SUM(B2246)</f>
        <v>17692</v>
      </c>
      <c r="C2247" s="14" t="s">
        <v>19</v>
      </c>
      <c r="D2247" s="14"/>
      <c r="E2247" s="14"/>
      <c r="F2247" s="21"/>
      <c r="G2247" s="21"/>
      <c r="H2247" s="97">
        <v>0</v>
      </c>
      <c r="I2247" s="98">
        <f t="shared" si="164"/>
        <v>34.69019607843137</v>
      </c>
      <c r="M2247" s="2">
        <v>510</v>
      </c>
    </row>
    <row r="2248" spans="8:13" ht="12.75">
      <c r="H2248" s="6">
        <f>H2247-B2248</f>
        <v>0</v>
      </c>
      <c r="I2248" s="25">
        <f t="shared" si="164"/>
        <v>0</v>
      </c>
      <c r="M2248" s="2">
        <v>510</v>
      </c>
    </row>
    <row r="2249" spans="8:13" ht="12.75">
      <c r="H2249" s="6">
        <f>H2248-B2249</f>
        <v>0</v>
      </c>
      <c r="I2249" s="25">
        <f t="shared" si="164"/>
        <v>0</v>
      </c>
      <c r="M2249" s="2">
        <v>510</v>
      </c>
    </row>
    <row r="2250" spans="8:13" ht="12.75">
      <c r="H2250" s="6">
        <f>H2249-B2250</f>
        <v>0</v>
      </c>
      <c r="I2250" s="25">
        <f t="shared" si="164"/>
        <v>0</v>
      </c>
      <c r="M2250" s="2">
        <v>510</v>
      </c>
    </row>
    <row r="2251" spans="8:13" ht="12.75">
      <c r="H2251" s="6">
        <f>H2250-B2251</f>
        <v>0</v>
      </c>
      <c r="I2251" s="25">
        <f t="shared" si="164"/>
        <v>0</v>
      </c>
      <c r="M2251" s="2">
        <v>510</v>
      </c>
    </row>
    <row r="2252" spans="1:13" s="91" customFormat="1" ht="12.75">
      <c r="A2252" s="87"/>
      <c r="B2252" s="88">
        <f>+B2271+B2281+B2288+B2307+B2326+B2331+B2335+B2340+B2344</f>
        <v>1133850</v>
      </c>
      <c r="C2252" s="87" t="s">
        <v>140</v>
      </c>
      <c r="D2252" s="87"/>
      <c r="E2252" s="87" t="s">
        <v>153</v>
      </c>
      <c r="F2252" s="148"/>
      <c r="G2252" s="107" t="s">
        <v>142</v>
      </c>
      <c r="H2252" s="88"/>
      <c r="I2252" s="108"/>
      <c r="M2252" s="2">
        <v>510</v>
      </c>
    </row>
    <row r="2253" spans="8:13" ht="12.75">
      <c r="H2253" s="6">
        <f aca="true" t="shared" si="166" ref="H2253:H2270">H2252-B2253</f>
        <v>0</v>
      </c>
      <c r="I2253" s="25">
        <f aca="true" t="shared" si="167" ref="I2253:I2316">+B2253/M2253</f>
        <v>0</v>
      </c>
      <c r="M2253" s="2">
        <v>510</v>
      </c>
    </row>
    <row r="2254" spans="8:13" ht="12.75">
      <c r="H2254" s="6">
        <f t="shared" si="166"/>
        <v>0</v>
      </c>
      <c r="I2254" s="25">
        <f t="shared" si="167"/>
        <v>0</v>
      </c>
      <c r="M2254" s="2">
        <v>510</v>
      </c>
    </row>
    <row r="2255" spans="2:13" ht="12.75">
      <c r="B2255" s="365">
        <v>2000</v>
      </c>
      <c r="C2255" s="1" t="s">
        <v>143</v>
      </c>
      <c r="D2255" s="1" t="s">
        <v>1007</v>
      </c>
      <c r="E2255" s="1" t="s">
        <v>1099</v>
      </c>
      <c r="F2255" s="403" t="s">
        <v>1040</v>
      </c>
      <c r="G2255" s="30" t="s">
        <v>526</v>
      </c>
      <c r="H2255" s="6">
        <f t="shared" si="166"/>
        <v>-2000</v>
      </c>
      <c r="I2255" s="25">
        <f t="shared" si="167"/>
        <v>3.9215686274509802</v>
      </c>
      <c r="K2255" t="s">
        <v>27</v>
      </c>
      <c r="M2255" s="2">
        <v>510</v>
      </c>
    </row>
    <row r="2256" spans="2:13" ht="12.75">
      <c r="B2256" s="365">
        <v>3000</v>
      </c>
      <c r="C2256" s="1" t="s">
        <v>143</v>
      </c>
      <c r="D2256" s="1" t="s">
        <v>1007</v>
      </c>
      <c r="E2256" s="1" t="s">
        <v>1099</v>
      </c>
      <c r="F2256" s="403" t="s">
        <v>1100</v>
      </c>
      <c r="G2256" s="30" t="s">
        <v>369</v>
      </c>
      <c r="H2256" s="6">
        <f t="shared" si="166"/>
        <v>-5000</v>
      </c>
      <c r="I2256" s="25">
        <f t="shared" si="167"/>
        <v>5.882352941176471</v>
      </c>
      <c r="K2256" t="s">
        <v>27</v>
      </c>
      <c r="M2256" s="2">
        <v>510</v>
      </c>
    </row>
    <row r="2257" spans="2:13" ht="12.75">
      <c r="B2257" s="365">
        <v>2000</v>
      </c>
      <c r="C2257" s="1" t="s">
        <v>143</v>
      </c>
      <c r="D2257" s="1" t="s">
        <v>1007</v>
      </c>
      <c r="E2257" s="1" t="s">
        <v>1099</v>
      </c>
      <c r="F2257" s="403" t="s">
        <v>1100</v>
      </c>
      <c r="G2257" s="30" t="s">
        <v>369</v>
      </c>
      <c r="H2257" s="6">
        <f t="shared" si="166"/>
        <v>-7000</v>
      </c>
      <c r="I2257" s="25">
        <f t="shared" si="167"/>
        <v>3.9215686274509802</v>
      </c>
      <c r="K2257" t="s">
        <v>27</v>
      </c>
      <c r="M2257" s="2">
        <v>510</v>
      </c>
    </row>
    <row r="2258" spans="2:13" ht="12.75">
      <c r="B2258" s="365">
        <v>2500</v>
      </c>
      <c r="C2258" s="1" t="s">
        <v>143</v>
      </c>
      <c r="D2258" s="1" t="s">
        <v>1007</v>
      </c>
      <c r="E2258" s="1" t="s">
        <v>1099</v>
      </c>
      <c r="F2258" s="403" t="s">
        <v>1101</v>
      </c>
      <c r="G2258" s="30" t="s">
        <v>369</v>
      </c>
      <c r="H2258" s="6">
        <f t="shared" si="166"/>
        <v>-9500</v>
      </c>
      <c r="I2258" s="25">
        <f t="shared" si="167"/>
        <v>4.901960784313726</v>
      </c>
      <c r="K2258" t="s">
        <v>27</v>
      </c>
      <c r="M2258" s="2">
        <v>510</v>
      </c>
    </row>
    <row r="2259" spans="2:13" ht="12.75">
      <c r="B2259" s="365">
        <v>5000</v>
      </c>
      <c r="C2259" s="1" t="s">
        <v>143</v>
      </c>
      <c r="D2259" s="1" t="s">
        <v>1007</v>
      </c>
      <c r="E2259" s="1" t="s">
        <v>1099</v>
      </c>
      <c r="F2259" s="403" t="s">
        <v>1102</v>
      </c>
      <c r="G2259" s="30" t="s">
        <v>369</v>
      </c>
      <c r="H2259" s="6">
        <f t="shared" si="166"/>
        <v>-14500</v>
      </c>
      <c r="I2259" s="25">
        <f t="shared" si="167"/>
        <v>9.803921568627452</v>
      </c>
      <c r="K2259" t="s">
        <v>27</v>
      </c>
      <c r="M2259" s="2">
        <v>510</v>
      </c>
    </row>
    <row r="2260" spans="2:13" ht="12.75">
      <c r="B2260" s="365">
        <v>5000</v>
      </c>
      <c r="C2260" s="1" t="s">
        <v>143</v>
      </c>
      <c r="D2260" s="1" t="s">
        <v>1007</v>
      </c>
      <c r="E2260" s="1" t="s">
        <v>1099</v>
      </c>
      <c r="F2260" s="403" t="s">
        <v>1103</v>
      </c>
      <c r="G2260" s="30" t="s">
        <v>352</v>
      </c>
      <c r="H2260" s="6">
        <f t="shared" si="166"/>
        <v>-19500</v>
      </c>
      <c r="I2260" s="25">
        <f t="shared" si="167"/>
        <v>9.803921568627452</v>
      </c>
      <c r="K2260" t="s">
        <v>27</v>
      </c>
      <c r="M2260" s="2">
        <v>510</v>
      </c>
    </row>
    <row r="2261" spans="2:13" ht="12.75">
      <c r="B2261" s="365">
        <v>2000</v>
      </c>
      <c r="C2261" s="1" t="s">
        <v>143</v>
      </c>
      <c r="D2261" s="1" t="s">
        <v>1007</v>
      </c>
      <c r="E2261" s="1" t="s">
        <v>1099</v>
      </c>
      <c r="F2261" s="403" t="s">
        <v>1104</v>
      </c>
      <c r="G2261" s="30" t="s">
        <v>531</v>
      </c>
      <c r="H2261" s="6">
        <f t="shared" si="166"/>
        <v>-21500</v>
      </c>
      <c r="I2261" s="25">
        <f t="shared" si="167"/>
        <v>3.9215686274509802</v>
      </c>
      <c r="K2261" t="s">
        <v>27</v>
      </c>
      <c r="M2261" s="2">
        <v>510</v>
      </c>
    </row>
    <row r="2262" spans="2:13" ht="12.75">
      <c r="B2262" s="365">
        <v>4000</v>
      </c>
      <c r="C2262" s="36" t="s">
        <v>1105</v>
      </c>
      <c r="D2262" s="15" t="s">
        <v>1007</v>
      </c>
      <c r="E2262" s="1" t="s">
        <v>1099</v>
      </c>
      <c r="F2262" s="30" t="s">
        <v>1106</v>
      </c>
      <c r="G2262" s="30" t="s">
        <v>526</v>
      </c>
      <c r="H2262" s="6">
        <f t="shared" si="166"/>
        <v>-25500</v>
      </c>
      <c r="I2262" s="25">
        <f t="shared" si="167"/>
        <v>7.8431372549019605</v>
      </c>
      <c r="K2262" t="s">
        <v>1031</v>
      </c>
      <c r="M2262" s="2">
        <v>510</v>
      </c>
    </row>
    <row r="2263" spans="2:13" ht="12.75">
      <c r="B2263" s="365">
        <v>2000</v>
      </c>
      <c r="C2263" s="36" t="s">
        <v>150</v>
      </c>
      <c r="D2263" s="15" t="s">
        <v>1007</v>
      </c>
      <c r="E2263" s="1" t="s">
        <v>1099</v>
      </c>
      <c r="F2263" s="30" t="s">
        <v>1106</v>
      </c>
      <c r="G2263" s="30" t="s">
        <v>526</v>
      </c>
      <c r="H2263" s="6">
        <f t="shared" si="166"/>
        <v>-27500</v>
      </c>
      <c r="I2263" s="25">
        <f t="shared" si="167"/>
        <v>3.9215686274509802</v>
      </c>
      <c r="K2263" t="s">
        <v>1031</v>
      </c>
      <c r="M2263" s="2">
        <v>510</v>
      </c>
    </row>
    <row r="2264" spans="2:14" ht="12.75">
      <c r="B2264" s="365">
        <v>2000</v>
      </c>
      <c r="C2264" s="36" t="s">
        <v>150</v>
      </c>
      <c r="D2264" s="15" t="s">
        <v>1007</v>
      </c>
      <c r="E2264" s="1" t="s">
        <v>1099</v>
      </c>
      <c r="F2264" s="30" t="s">
        <v>1106</v>
      </c>
      <c r="G2264" s="30" t="s">
        <v>526</v>
      </c>
      <c r="H2264" s="6">
        <f t="shared" si="166"/>
        <v>-29500</v>
      </c>
      <c r="I2264" s="25">
        <f t="shared" si="167"/>
        <v>3.9215686274509802</v>
      </c>
      <c r="J2264" s="401"/>
      <c r="K2264" t="s">
        <v>1031</v>
      </c>
      <c r="L2264" s="401"/>
      <c r="M2264" s="2">
        <v>510</v>
      </c>
      <c r="N2264" s="402"/>
    </row>
    <row r="2265" spans="2:13" ht="12.75">
      <c r="B2265" s="365">
        <v>6000</v>
      </c>
      <c r="C2265" s="36" t="s">
        <v>150</v>
      </c>
      <c r="D2265" s="15" t="s">
        <v>1007</v>
      </c>
      <c r="E2265" s="1" t="s">
        <v>1099</v>
      </c>
      <c r="F2265" s="30" t="s">
        <v>1093</v>
      </c>
      <c r="G2265" s="30" t="s">
        <v>531</v>
      </c>
      <c r="H2265" s="6">
        <f t="shared" si="166"/>
        <v>-35500</v>
      </c>
      <c r="I2265" s="25">
        <f t="shared" si="167"/>
        <v>11.764705882352942</v>
      </c>
      <c r="K2265" t="s">
        <v>1031</v>
      </c>
      <c r="M2265" s="2">
        <v>510</v>
      </c>
    </row>
    <row r="2266" spans="2:13" ht="12.75">
      <c r="B2266" s="365">
        <v>6000</v>
      </c>
      <c r="C2266" s="36" t="s">
        <v>150</v>
      </c>
      <c r="D2266" s="15" t="s">
        <v>1007</v>
      </c>
      <c r="E2266" s="1" t="s">
        <v>1099</v>
      </c>
      <c r="F2266" s="30" t="s">
        <v>1093</v>
      </c>
      <c r="G2266" s="30" t="s">
        <v>98</v>
      </c>
      <c r="H2266" s="6">
        <f t="shared" si="166"/>
        <v>-41500</v>
      </c>
      <c r="I2266" s="25">
        <f t="shared" si="167"/>
        <v>11.764705882352942</v>
      </c>
      <c r="K2266" t="s">
        <v>1031</v>
      </c>
      <c r="M2266" s="2">
        <v>510</v>
      </c>
    </row>
    <row r="2267" spans="2:13" ht="12.75">
      <c r="B2267" s="365">
        <v>6000</v>
      </c>
      <c r="C2267" s="36" t="s">
        <v>150</v>
      </c>
      <c r="D2267" s="15" t="s">
        <v>1007</v>
      </c>
      <c r="E2267" s="1" t="s">
        <v>1099</v>
      </c>
      <c r="F2267" s="30" t="s">
        <v>1093</v>
      </c>
      <c r="G2267" s="30" t="s">
        <v>555</v>
      </c>
      <c r="H2267" s="6">
        <f t="shared" si="166"/>
        <v>-47500</v>
      </c>
      <c r="I2267" s="25">
        <f t="shared" si="167"/>
        <v>11.764705882352942</v>
      </c>
      <c r="K2267" t="s">
        <v>1031</v>
      </c>
      <c r="M2267" s="2">
        <v>510</v>
      </c>
    </row>
    <row r="2268" spans="2:13" ht="12.75">
      <c r="B2268" s="444">
        <v>5000</v>
      </c>
      <c r="C2268" s="445" t="s">
        <v>150</v>
      </c>
      <c r="D2268" s="1" t="s">
        <v>1107</v>
      </c>
      <c r="E2268" s="1" t="s">
        <v>1099</v>
      </c>
      <c r="F2268" s="30" t="s">
        <v>1108</v>
      </c>
      <c r="G2268" s="446" t="s">
        <v>526</v>
      </c>
      <c r="H2268" s="6">
        <f t="shared" si="166"/>
        <v>-52500</v>
      </c>
      <c r="I2268" s="25">
        <f t="shared" si="167"/>
        <v>9.803921568627452</v>
      </c>
      <c r="K2268" t="s">
        <v>1109</v>
      </c>
      <c r="M2268" s="2">
        <v>510</v>
      </c>
    </row>
    <row r="2269" spans="2:13" ht="12.75">
      <c r="B2269" s="444">
        <v>5000</v>
      </c>
      <c r="C2269" s="445" t="s">
        <v>150</v>
      </c>
      <c r="D2269" s="1" t="s">
        <v>1107</v>
      </c>
      <c r="E2269" s="1" t="s">
        <v>1099</v>
      </c>
      <c r="F2269" s="30" t="s">
        <v>1110</v>
      </c>
      <c r="G2269" s="446" t="s">
        <v>531</v>
      </c>
      <c r="H2269" s="6">
        <f t="shared" si="166"/>
        <v>-57500</v>
      </c>
      <c r="I2269" s="25">
        <f t="shared" si="167"/>
        <v>9.803921568627452</v>
      </c>
      <c r="K2269" t="s">
        <v>1109</v>
      </c>
      <c r="M2269" s="2">
        <v>510</v>
      </c>
    </row>
    <row r="2270" spans="2:13" ht="12.75">
      <c r="B2270" s="444">
        <v>5000</v>
      </c>
      <c r="C2270" s="445" t="s">
        <v>150</v>
      </c>
      <c r="D2270" s="1" t="s">
        <v>1107</v>
      </c>
      <c r="E2270" s="1" t="s">
        <v>1099</v>
      </c>
      <c r="F2270" s="30" t="s">
        <v>1110</v>
      </c>
      <c r="G2270" s="446" t="s">
        <v>1111</v>
      </c>
      <c r="H2270" s="6">
        <f t="shared" si="166"/>
        <v>-62500</v>
      </c>
      <c r="I2270" s="25">
        <f t="shared" si="167"/>
        <v>9.803921568627452</v>
      </c>
      <c r="K2270" t="s">
        <v>1109</v>
      </c>
      <c r="M2270" s="2">
        <v>510</v>
      </c>
    </row>
    <row r="2271" spans="1:13" s="99" customFormat="1" ht="12.75">
      <c r="A2271" s="14"/>
      <c r="B2271" s="366">
        <f>SUM(B2255:B2270)</f>
        <v>62500</v>
      </c>
      <c r="C2271" s="14" t="s">
        <v>150</v>
      </c>
      <c r="D2271" s="14"/>
      <c r="E2271" s="14"/>
      <c r="F2271" s="21"/>
      <c r="G2271" s="21"/>
      <c r="H2271" s="97">
        <v>0</v>
      </c>
      <c r="I2271" s="98">
        <f t="shared" si="167"/>
        <v>122.54901960784314</v>
      </c>
      <c r="M2271" s="2">
        <v>510</v>
      </c>
    </row>
    <row r="2272" spans="2:13" ht="12.75">
      <c r="B2272" s="365"/>
      <c r="H2272" s="6">
        <f aca="true" t="shared" si="168" ref="H2272:H2280">H2271-B2272</f>
        <v>0</v>
      </c>
      <c r="I2272" s="25">
        <f t="shared" si="167"/>
        <v>0</v>
      </c>
      <c r="M2272" s="2">
        <v>510</v>
      </c>
    </row>
    <row r="2273" spans="2:13" ht="12.75">
      <c r="B2273" s="365"/>
      <c r="H2273" s="6">
        <f t="shared" si="168"/>
        <v>0</v>
      </c>
      <c r="I2273" s="25">
        <f t="shared" si="167"/>
        <v>0</v>
      </c>
      <c r="M2273" s="2">
        <v>510</v>
      </c>
    </row>
    <row r="2274" spans="2:13" ht="12.75">
      <c r="B2274" s="243">
        <v>2000</v>
      </c>
      <c r="C2274" s="1" t="s">
        <v>1112</v>
      </c>
      <c r="D2274" s="15" t="s">
        <v>1007</v>
      </c>
      <c r="E2274" s="1" t="s">
        <v>1099</v>
      </c>
      <c r="F2274" s="30" t="s">
        <v>1113</v>
      </c>
      <c r="G2274" s="34" t="s">
        <v>510</v>
      </c>
      <c r="H2274" s="6">
        <f t="shared" si="168"/>
        <v>-2000</v>
      </c>
      <c r="I2274" s="25">
        <f t="shared" si="167"/>
        <v>3.9215686274509802</v>
      </c>
      <c r="K2274" t="s">
        <v>1031</v>
      </c>
      <c r="M2274" s="2">
        <v>510</v>
      </c>
    </row>
    <row r="2275" spans="2:13" ht="12.75">
      <c r="B2275" s="243">
        <v>1500</v>
      </c>
      <c r="C2275" s="36" t="s">
        <v>1114</v>
      </c>
      <c r="D2275" s="15" t="s">
        <v>1007</v>
      </c>
      <c r="E2275" s="1" t="s">
        <v>1099</v>
      </c>
      <c r="F2275" s="30" t="s">
        <v>1093</v>
      </c>
      <c r="G2275" s="38" t="s">
        <v>526</v>
      </c>
      <c r="H2275" s="6">
        <f t="shared" si="168"/>
        <v>-3500</v>
      </c>
      <c r="I2275" s="25">
        <f t="shared" si="167"/>
        <v>2.9411764705882355</v>
      </c>
      <c r="K2275" t="s">
        <v>1031</v>
      </c>
      <c r="M2275" s="2">
        <v>510</v>
      </c>
    </row>
    <row r="2276" spans="2:13" ht="12.75">
      <c r="B2276" s="365">
        <v>342800</v>
      </c>
      <c r="C2276" s="1" t="s">
        <v>1115</v>
      </c>
      <c r="D2276" s="15" t="s">
        <v>1020</v>
      </c>
      <c r="E2276" s="1" t="s">
        <v>1099</v>
      </c>
      <c r="F2276" s="30" t="s">
        <v>1116</v>
      </c>
      <c r="G2276" s="30" t="s">
        <v>480</v>
      </c>
      <c r="H2276" s="6">
        <f t="shared" si="168"/>
        <v>-346300</v>
      </c>
      <c r="I2276" s="25">
        <f t="shared" si="167"/>
        <v>672.156862745098</v>
      </c>
      <c r="K2276" t="s">
        <v>1022</v>
      </c>
      <c r="M2276" s="2">
        <v>510</v>
      </c>
    </row>
    <row r="2277" spans="2:13" ht="12.75">
      <c r="B2277" s="365">
        <v>10000</v>
      </c>
      <c r="C2277" s="36" t="s">
        <v>1117</v>
      </c>
      <c r="D2277" s="15" t="s">
        <v>1007</v>
      </c>
      <c r="E2277" s="1" t="s">
        <v>1099</v>
      </c>
      <c r="F2277" s="30" t="s">
        <v>1118</v>
      </c>
      <c r="G2277" s="30" t="s">
        <v>526</v>
      </c>
      <c r="H2277" s="6">
        <f t="shared" si="168"/>
        <v>-356300</v>
      </c>
      <c r="I2277" s="25">
        <f t="shared" si="167"/>
        <v>19.607843137254903</v>
      </c>
      <c r="K2277" t="s">
        <v>1031</v>
      </c>
      <c r="M2277" s="2">
        <v>510</v>
      </c>
    </row>
    <row r="2278" spans="2:13" ht="12.75">
      <c r="B2278" s="365">
        <v>10000</v>
      </c>
      <c r="C2278" s="36" t="s">
        <v>1119</v>
      </c>
      <c r="D2278" s="15" t="s">
        <v>1007</v>
      </c>
      <c r="E2278" s="1" t="s">
        <v>1099</v>
      </c>
      <c r="F2278" s="30" t="s">
        <v>1120</v>
      </c>
      <c r="G2278" s="30" t="s">
        <v>526</v>
      </c>
      <c r="H2278" s="6">
        <f t="shared" si="168"/>
        <v>-366300</v>
      </c>
      <c r="I2278" s="25">
        <f t="shared" si="167"/>
        <v>19.607843137254903</v>
      </c>
      <c r="K2278" t="s">
        <v>1031</v>
      </c>
      <c r="M2278" s="2">
        <v>510</v>
      </c>
    </row>
    <row r="2279" spans="2:13" ht="12.75">
      <c r="B2279" s="365">
        <v>3500</v>
      </c>
      <c r="C2279" s="1" t="s">
        <v>248</v>
      </c>
      <c r="D2279" s="15" t="s">
        <v>1007</v>
      </c>
      <c r="E2279" s="1" t="s">
        <v>1099</v>
      </c>
      <c r="F2279" s="30" t="s">
        <v>1121</v>
      </c>
      <c r="G2279" s="30" t="s">
        <v>1122</v>
      </c>
      <c r="H2279" s="6">
        <f t="shared" si="168"/>
        <v>-369800</v>
      </c>
      <c r="I2279" s="25">
        <f t="shared" si="167"/>
        <v>6.862745098039215</v>
      </c>
      <c r="K2279" t="s">
        <v>1031</v>
      </c>
      <c r="M2279" s="2">
        <v>510</v>
      </c>
    </row>
    <row r="2280" spans="1:13" s="99" customFormat="1" ht="12.75">
      <c r="A2280" s="1"/>
      <c r="B2280" s="444">
        <v>283800</v>
      </c>
      <c r="C2280" s="445" t="s">
        <v>1123</v>
      </c>
      <c r="D2280" s="1" t="s">
        <v>1107</v>
      </c>
      <c r="E2280" s="1" t="s">
        <v>1099</v>
      </c>
      <c r="F2280" s="30" t="s">
        <v>1124</v>
      </c>
      <c r="G2280" s="446" t="s">
        <v>420</v>
      </c>
      <c r="H2280" s="6">
        <f t="shared" si="168"/>
        <v>-653600</v>
      </c>
      <c r="I2280" s="25">
        <f t="shared" si="167"/>
        <v>556.4705882352941</v>
      </c>
      <c r="J2280"/>
      <c r="K2280" t="s">
        <v>1109</v>
      </c>
      <c r="L2280"/>
      <c r="M2280" s="2">
        <v>510</v>
      </c>
    </row>
    <row r="2281" spans="1:13" ht="12.75">
      <c r="A2281" s="14"/>
      <c r="B2281" s="366">
        <f>SUM(B2274:B2280)</f>
        <v>653600</v>
      </c>
      <c r="C2281" s="14" t="s">
        <v>152</v>
      </c>
      <c r="D2281" s="14"/>
      <c r="E2281" s="14"/>
      <c r="F2281" s="21"/>
      <c r="G2281" s="21"/>
      <c r="H2281" s="97">
        <v>0</v>
      </c>
      <c r="I2281" s="98">
        <f t="shared" si="167"/>
        <v>1281.5686274509803</v>
      </c>
      <c r="J2281" s="99"/>
      <c r="K2281" s="99"/>
      <c r="L2281" s="99"/>
      <c r="M2281" s="2">
        <v>510</v>
      </c>
    </row>
    <row r="2282" spans="2:13" ht="12.75">
      <c r="B2282" s="365"/>
      <c r="G2282" s="30" t="s">
        <v>98</v>
      </c>
      <c r="H2282" s="6">
        <f aca="true" t="shared" si="169" ref="H2282:H2287">H2281-B2282</f>
        <v>0</v>
      </c>
      <c r="I2282" s="25">
        <f t="shared" si="167"/>
        <v>0</v>
      </c>
      <c r="M2282" s="2">
        <v>510</v>
      </c>
    </row>
    <row r="2283" spans="2:13" ht="12.75">
      <c r="B2283" s="365"/>
      <c r="H2283" s="6">
        <f t="shared" si="169"/>
        <v>0</v>
      </c>
      <c r="I2283" s="25">
        <f t="shared" si="167"/>
        <v>0</v>
      </c>
      <c r="M2283" s="2">
        <v>510</v>
      </c>
    </row>
    <row r="2284" spans="2:13" ht="12.75">
      <c r="B2284" s="243">
        <v>500</v>
      </c>
      <c r="C2284" s="36" t="s">
        <v>28</v>
      </c>
      <c r="D2284" s="15" t="s">
        <v>1007</v>
      </c>
      <c r="E2284" s="1" t="s">
        <v>1099</v>
      </c>
      <c r="F2284" s="30" t="s">
        <v>1093</v>
      </c>
      <c r="G2284" s="33" t="s">
        <v>526</v>
      </c>
      <c r="H2284" s="6">
        <f t="shared" si="169"/>
        <v>-500</v>
      </c>
      <c r="I2284" s="25">
        <f t="shared" si="167"/>
        <v>0.9803921568627451</v>
      </c>
      <c r="K2284" t="s">
        <v>1031</v>
      </c>
      <c r="M2284" s="2">
        <v>510</v>
      </c>
    </row>
    <row r="2285" spans="1:13" ht="12.75">
      <c r="A2285" s="15"/>
      <c r="B2285" s="243">
        <v>1500</v>
      </c>
      <c r="C2285" s="36" t="s">
        <v>28</v>
      </c>
      <c r="D2285" s="15" t="s">
        <v>1007</v>
      </c>
      <c r="E2285" s="1" t="s">
        <v>1099</v>
      </c>
      <c r="F2285" s="30" t="s">
        <v>1093</v>
      </c>
      <c r="G2285" s="33" t="s">
        <v>526</v>
      </c>
      <c r="H2285" s="6">
        <f t="shared" si="169"/>
        <v>-2000</v>
      </c>
      <c r="I2285" s="25">
        <f t="shared" si="167"/>
        <v>2.9411764705882355</v>
      </c>
      <c r="J2285" s="18"/>
      <c r="K2285" t="s">
        <v>1031</v>
      </c>
      <c r="L2285" s="18"/>
      <c r="M2285" s="2">
        <v>510</v>
      </c>
    </row>
    <row r="2286" spans="2:13" ht="12.75">
      <c r="B2286" s="365">
        <v>2500</v>
      </c>
      <c r="C2286" s="1" t="s">
        <v>28</v>
      </c>
      <c r="D2286" s="15" t="s">
        <v>1007</v>
      </c>
      <c r="E2286" s="1" t="s">
        <v>1099</v>
      </c>
      <c r="F2286" s="30" t="s">
        <v>1093</v>
      </c>
      <c r="G2286" s="30" t="s">
        <v>555</v>
      </c>
      <c r="H2286" s="6">
        <f t="shared" si="169"/>
        <v>-4500</v>
      </c>
      <c r="I2286" s="25">
        <f t="shared" si="167"/>
        <v>4.901960784313726</v>
      </c>
      <c r="K2286" t="s">
        <v>1031</v>
      </c>
      <c r="M2286" s="2">
        <v>510</v>
      </c>
    </row>
    <row r="2287" spans="2:13" ht="12.75">
      <c r="B2287" s="365">
        <v>500</v>
      </c>
      <c r="C2287" s="1" t="s">
        <v>28</v>
      </c>
      <c r="D2287" s="15" t="s">
        <v>1007</v>
      </c>
      <c r="E2287" s="1" t="s">
        <v>1099</v>
      </c>
      <c r="F2287" s="30" t="s">
        <v>1093</v>
      </c>
      <c r="G2287" s="30" t="s">
        <v>555</v>
      </c>
      <c r="H2287" s="6">
        <f t="shared" si="169"/>
        <v>-5000</v>
      </c>
      <c r="I2287" s="25">
        <f t="shared" si="167"/>
        <v>0.9803921568627451</v>
      </c>
      <c r="K2287" t="s">
        <v>1031</v>
      </c>
      <c r="M2287" s="2">
        <v>510</v>
      </c>
    </row>
    <row r="2288" spans="1:13" s="99" customFormat="1" ht="12.75">
      <c r="A2288" s="14"/>
      <c r="B2288" s="366">
        <f>SUM(B2284:B2287)</f>
        <v>5000</v>
      </c>
      <c r="C2288" s="14" t="s">
        <v>28</v>
      </c>
      <c r="D2288" s="14"/>
      <c r="E2288" s="14"/>
      <c r="F2288" s="21"/>
      <c r="G2288" s="21"/>
      <c r="H2288" s="97">
        <v>0</v>
      </c>
      <c r="I2288" s="98">
        <f t="shared" si="167"/>
        <v>9.803921568627452</v>
      </c>
      <c r="M2288" s="2">
        <v>510</v>
      </c>
    </row>
    <row r="2289" spans="2:13" ht="12.75">
      <c r="B2289" s="365"/>
      <c r="H2289" s="6">
        <f aca="true" t="shared" si="170" ref="H2289:H2306">H2288-B2289</f>
        <v>0</v>
      </c>
      <c r="I2289" s="25">
        <f t="shared" si="167"/>
        <v>0</v>
      </c>
      <c r="M2289" s="2">
        <v>510</v>
      </c>
    </row>
    <row r="2290" spans="2:13" ht="12.75">
      <c r="B2290" s="365"/>
      <c r="H2290" s="6">
        <f t="shared" si="170"/>
        <v>0</v>
      </c>
      <c r="I2290" s="25">
        <f t="shared" si="167"/>
        <v>0</v>
      </c>
      <c r="M2290" s="2">
        <v>510</v>
      </c>
    </row>
    <row r="2291" spans="2:13" ht="12.75">
      <c r="B2291" s="243">
        <v>5000</v>
      </c>
      <c r="C2291" s="36" t="s">
        <v>1125</v>
      </c>
      <c r="D2291" s="15" t="s">
        <v>1007</v>
      </c>
      <c r="E2291" s="1" t="s">
        <v>1099</v>
      </c>
      <c r="F2291" s="30" t="s">
        <v>1126</v>
      </c>
      <c r="G2291" s="34" t="s">
        <v>510</v>
      </c>
      <c r="H2291" s="6">
        <f t="shared" si="170"/>
        <v>-5000</v>
      </c>
      <c r="I2291" s="25">
        <f t="shared" si="167"/>
        <v>9.803921568627452</v>
      </c>
      <c r="K2291" t="s">
        <v>1031</v>
      </c>
      <c r="M2291" s="2">
        <v>510</v>
      </c>
    </row>
    <row r="2292" spans="2:13" ht="12.75">
      <c r="B2292" s="365">
        <v>15000</v>
      </c>
      <c r="C2292" s="36" t="s">
        <v>30</v>
      </c>
      <c r="D2292" s="15" t="s">
        <v>1007</v>
      </c>
      <c r="E2292" s="1" t="s">
        <v>1099</v>
      </c>
      <c r="F2292" s="30" t="s">
        <v>1127</v>
      </c>
      <c r="G2292" s="30" t="s">
        <v>526</v>
      </c>
      <c r="H2292" s="6">
        <f t="shared" si="170"/>
        <v>-20000</v>
      </c>
      <c r="I2292" s="25">
        <f t="shared" si="167"/>
        <v>29.41176470588235</v>
      </c>
      <c r="K2292" t="s">
        <v>1031</v>
      </c>
      <c r="M2292" s="2">
        <v>510</v>
      </c>
    </row>
    <row r="2293" spans="2:13" ht="12.75">
      <c r="B2293" s="365">
        <v>15000</v>
      </c>
      <c r="C2293" s="36" t="s">
        <v>30</v>
      </c>
      <c r="D2293" s="15" t="s">
        <v>1007</v>
      </c>
      <c r="E2293" s="1" t="s">
        <v>1099</v>
      </c>
      <c r="F2293" s="30" t="s">
        <v>1127</v>
      </c>
      <c r="G2293" s="30" t="s">
        <v>369</v>
      </c>
      <c r="H2293" s="6">
        <f t="shared" si="170"/>
        <v>-35000</v>
      </c>
      <c r="I2293" s="25">
        <f t="shared" si="167"/>
        <v>29.41176470588235</v>
      </c>
      <c r="K2293" t="s">
        <v>1031</v>
      </c>
      <c r="M2293" s="2">
        <v>510</v>
      </c>
    </row>
    <row r="2294" spans="2:13" ht="12.75">
      <c r="B2294" s="365">
        <v>19000</v>
      </c>
      <c r="C2294" s="36" t="s">
        <v>30</v>
      </c>
      <c r="D2294" s="15" t="s">
        <v>1007</v>
      </c>
      <c r="E2294" s="1" t="s">
        <v>1099</v>
      </c>
      <c r="F2294" s="30" t="s">
        <v>1128</v>
      </c>
      <c r="G2294" s="30" t="s">
        <v>352</v>
      </c>
      <c r="H2294" s="6">
        <f t="shared" si="170"/>
        <v>-54000</v>
      </c>
      <c r="I2294" s="25">
        <f t="shared" si="167"/>
        <v>37.254901960784316</v>
      </c>
      <c r="K2294" t="s">
        <v>1031</v>
      </c>
      <c r="M2294" s="2">
        <v>510</v>
      </c>
    </row>
    <row r="2295" spans="2:13" ht="12.75">
      <c r="B2295" s="365">
        <v>19000</v>
      </c>
      <c r="C2295" s="36" t="s">
        <v>30</v>
      </c>
      <c r="D2295" s="15" t="s">
        <v>1007</v>
      </c>
      <c r="E2295" s="1" t="s">
        <v>1099</v>
      </c>
      <c r="F2295" s="30" t="s">
        <v>1128</v>
      </c>
      <c r="G2295" s="30" t="s">
        <v>531</v>
      </c>
      <c r="H2295" s="6">
        <f t="shared" si="170"/>
        <v>-73000</v>
      </c>
      <c r="I2295" s="25">
        <f t="shared" si="167"/>
        <v>37.254901960784316</v>
      </c>
      <c r="K2295" t="s">
        <v>1031</v>
      </c>
      <c r="M2295" s="2">
        <v>510</v>
      </c>
    </row>
    <row r="2296" spans="2:13" ht="12.75">
      <c r="B2296" s="365">
        <v>19000</v>
      </c>
      <c r="C2296" s="36" t="s">
        <v>30</v>
      </c>
      <c r="D2296" s="15" t="s">
        <v>1007</v>
      </c>
      <c r="E2296" s="1" t="s">
        <v>1099</v>
      </c>
      <c r="F2296" s="30" t="s">
        <v>1128</v>
      </c>
      <c r="G2296" s="30" t="s">
        <v>98</v>
      </c>
      <c r="H2296" s="6">
        <f t="shared" si="170"/>
        <v>-92000</v>
      </c>
      <c r="I2296" s="25">
        <f t="shared" si="167"/>
        <v>37.254901960784316</v>
      </c>
      <c r="K2296" t="s">
        <v>1031</v>
      </c>
      <c r="M2296" s="2">
        <v>510</v>
      </c>
    </row>
    <row r="2297" spans="2:13" ht="12.75">
      <c r="B2297" s="365">
        <v>19000</v>
      </c>
      <c r="C2297" s="36" t="s">
        <v>30</v>
      </c>
      <c r="D2297" s="15" t="s">
        <v>1007</v>
      </c>
      <c r="E2297" s="1" t="s">
        <v>1099</v>
      </c>
      <c r="F2297" s="30" t="s">
        <v>1128</v>
      </c>
      <c r="G2297" s="30" t="s">
        <v>555</v>
      </c>
      <c r="H2297" s="6">
        <f t="shared" si="170"/>
        <v>-111000</v>
      </c>
      <c r="I2297" s="25">
        <f t="shared" si="167"/>
        <v>37.254901960784316</v>
      </c>
      <c r="K2297" t="s">
        <v>1031</v>
      </c>
      <c r="M2297" s="2">
        <v>510</v>
      </c>
    </row>
    <row r="2298" spans="2:13" ht="12.75">
      <c r="B2298" s="365">
        <v>7000</v>
      </c>
      <c r="C2298" s="1" t="s">
        <v>30</v>
      </c>
      <c r="D2298" s="15" t="s">
        <v>1007</v>
      </c>
      <c r="E2298" s="1" t="s">
        <v>1099</v>
      </c>
      <c r="F2298" s="30" t="s">
        <v>1129</v>
      </c>
      <c r="G2298" s="30" t="s">
        <v>1122</v>
      </c>
      <c r="H2298" s="6">
        <f t="shared" si="170"/>
        <v>-118000</v>
      </c>
      <c r="I2298" s="25">
        <f t="shared" si="167"/>
        <v>13.72549019607843</v>
      </c>
      <c r="K2298" t="s">
        <v>1031</v>
      </c>
      <c r="M2298" s="2">
        <v>510</v>
      </c>
    </row>
    <row r="2299" spans="2:13" ht="12.75">
      <c r="B2299" s="444">
        <v>15000</v>
      </c>
      <c r="C2299" s="445" t="s">
        <v>30</v>
      </c>
      <c r="D2299" s="1" t="s">
        <v>1107</v>
      </c>
      <c r="E2299" s="1" t="s">
        <v>1099</v>
      </c>
      <c r="F2299" s="30" t="s">
        <v>1130</v>
      </c>
      <c r="G2299" s="446" t="s">
        <v>526</v>
      </c>
      <c r="H2299" s="6">
        <f t="shared" si="170"/>
        <v>-133000</v>
      </c>
      <c r="I2299" s="25">
        <f t="shared" si="167"/>
        <v>29.41176470588235</v>
      </c>
      <c r="K2299" t="s">
        <v>1109</v>
      </c>
      <c r="M2299" s="2">
        <v>510</v>
      </c>
    </row>
    <row r="2300" spans="2:13" ht="12.75">
      <c r="B2300" s="444">
        <v>15000</v>
      </c>
      <c r="C2300" s="445" t="s">
        <v>30</v>
      </c>
      <c r="D2300" s="1" t="s">
        <v>1107</v>
      </c>
      <c r="E2300" s="1" t="s">
        <v>1099</v>
      </c>
      <c r="F2300" s="30" t="s">
        <v>1130</v>
      </c>
      <c r="G2300" s="446" t="s">
        <v>369</v>
      </c>
      <c r="H2300" s="6">
        <f t="shared" si="170"/>
        <v>-148000</v>
      </c>
      <c r="I2300" s="25">
        <f t="shared" si="167"/>
        <v>29.41176470588235</v>
      </c>
      <c r="K2300" t="s">
        <v>1109</v>
      </c>
      <c r="M2300" s="2">
        <v>510</v>
      </c>
    </row>
    <row r="2301" spans="2:13" ht="12.75">
      <c r="B2301" s="444">
        <v>19000</v>
      </c>
      <c r="C2301" s="445" t="s">
        <v>30</v>
      </c>
      <c r="D2301" s="1" t="s">
        <v>1107</v>
      </c>
      <c r="E2301" s="1" t="s">
        <v>1099</v>
      </c>
      <c r="F2301" s="30" t="s">
        <v>1131</v>
      </c>
      <c r="G2301" s="446" t="s">
        <v>352</v>
      </c>
      <c r="H2301" s="6">
        <f t="shared" si="170"/>
        <v>-167000</v>
      </c>
      <c r="I2301" s="25">
        <f t="shared" si="167"/>
        <v>37.254901960784316</v>
      </c>
      <c r="K2301" t="s">
        <v>1109</v>
      </c>
      <c r="M2301" s="2">
        <v>510</v>
      </c>
    </row>
    <row r="2302" spans="2:13" ht="12.75">
      <c r="B2302" s="444">
        <v>19000</v>
      </c>
      <c r="C2302" s="445" t="s">
        <v>30</v>
      </c>
      <c r="D2302" s="1" t="s">
        <v>1107</v>
      </c>
      <c r="E2302" s="1" t="s">
        <v>1099</v>
      </c>
      <c r="F2302" s="30" t="s">
        <v>1131</v>
      </c>
      <c r="G2302" s="446" t="s">
        <v>531</v>
      </c>
      <c r="H2302" s="6">
        <f t="shared" si="170"/>
        <v>-186000</v>
      </c>
      <c r="I2302" s="25">
        <f t="shared" si="167"/>
        <v>37.254901960784316</v>
      </c>
      <c r="K2302" t="s">
        <v>1109</v>
      </c>
      <c r="M2302" s="2">
        <v>510</v>
      </c>
    </row>
    <row r="2303" spans="2:13" ht="12.75">
      <c r="B2303" s="444">
        <v>19000</v>
      </c>
      <c r="C2303" s="445" t="s">
        <v>30</v>
      </c>
      <c r="D2303" s="1" t="s">
        <v>1107</v>
      </c>
      <c r="E2303" s="1" t="s">
        <v>1099</v>
      </c>
      <c r="F2303" s="30" t="s">
        <v>1131</v>
      </c>
      <c r="G2303" s="446" t="s">
        <v>1111</v>
      </c>
      <c r="H2303" s="6">
        <f t="shared" si="170"/>
        <v>-205000</v>
      </c>
      <c r="I2303" s="25">
        <f t="shared" si="167"/>
        <v>37.254901960784316</v>
      </c>
      <c r="K2303" t="s">
        <v>1109</v>
      </c>
      <c r="M2303" s="2">
        <v>510</v>
      </c>
    </row>
    <row r="2304" spans="2:13" ht="12.75">
      <c r="B2304" s="444">
        <v>19000</v>
      </c>
      <c r="C2304" s="445" t="s">
        <v>30</v>
      </c>
      <c r="D2304" s="1" t="s">
        <v>1107</v>
      </c>
      <c r="E2304" s="1" t="s">
        <v>1099</v>
      </c>
      <c r="F2304" s="30" t="s">
        <v>1131</v>
      </c>
      <c r="G2304" s="30" t="s">
        <v>98</v>
      </c>
      <c r="H2304" s="6">
        <f t="shared" si="170"/>
        <v>-224000</v>
      </c>
      <c r="I2304" s="25">
        <f t="shared" si="167"/>
        <v>37.254901960784316</v>
      </c>
      <c r="K2304" t="s">
        <v>1109</v>
      </c>
      <c r="M2304" s="2">
        <v>510</v>
      </c>
    </row>
    <row r="2305" spans="2:13" ht="12.75">
      <c r="B2305" s="444">
        <v>19000</v>
      </c>
      <c r="C2305" s="445" t="s">
        <v>30</v>
      </c>
      <c r="D2305" s="1" t="s">
        <v>1107</v>
      </c>
      <c r="E2305" s="1" t="s">
        <v>1099</v>
      </c>
      <c r="F2305" s="30" t="s">
        <v>1131</v>
      </c>
      <c r="G2305" s="30" t="s">
        <v>555</v>
      </c>
      <c r="H2305" s="6">
        <f t="shared" si="170"/>
        <v>-243000</v>
      </c>
      <c r="I2305" s="25">
        <f t="shared" si="167"/>
        <v>37.254901960784316</v>
      </c>
      <c r="K2305" t="s">
        <v>1109</v>
      </c>
      <c r="M2305" s="2">
        <v>510</v>
      </c>
    </row>
    <row r="2306" spans="2:13" ht="12.75">
      <c r="B2306" s="444">
        <v>19000</v>
      </c>
      <c r="C2306" s="445" t="s">
        <v>30</v>
      </c>
      <c r="D2306" s="1" t="s">
        <v>1107</v>
      </c>
      <c r="E2306" s="1" t="s">
        <v>1099</v>
      </c>
      <c r="F2306" s="30" t="s">
        <v>1131</v>
      </c>
      <c r="G2306" s="30" t="s">
        <v>1122</v>
      </c>
      <c r="H2306" s="6">
        <f t="shared" si="170"/>
        <v>-262000</v>
      </c>
      <c r="I2306" s="25">
        <f t="shared" si="167"/>
        <v>37.254901960784316</v>
      </c>
      <c r="K2306" t="s">
        <v>1109</v>
      </c>
      <c r="M2306" s="2">
        <v>510</v>
      </c>
    </row>
    <row r="2307" spans="1:13" s="99" customFormat="1" ht="12.75">
      <c r="A2307" s="14"/>
      <c r="B2307" s="366">
        <f>SUM(B2291:B2306)</f>
        <v>262000</v>
      </c>
      <c r="C2307" s="14" t="s">
        <v>30</v>
      </c>
      <c r="D2307" s="14"/>
      <c r="E2307" s="14"/>
      <c r="F2307" s="21"/>
      <c r="G2307" s="21"/>
      <c r="H2307" s="97">
        <v>0</v>
      </c>
      <c r="I2307" s="98">
        <f t="shared" si="167"/>
        <v>513.7254901960785</v>
      </c>
      <c r="M2307" s="2">
        <v>510</v>
      </c>
    </row>
    <row r="2308" spans="2:13" ht="12.75">
      <c r="B2308" s="365"/>
      <c r="H2308" s="6">
        <f aca="true" t="shared" si="171" ref="H2308:H2325">H2307-B2308</f>
        <v>0</v>
      </c>
      <c r="I2308" s="25">
        <f t="shared" si="167"/>
        <v>0</v>
      </c>
      <c r="M2308" s="2">
        <v>510</v>
      </c>
    </row>
    <row r="2309" spans="2:13" ht="12.75">
      <c r="B2309" s="365"/>
      <c r="H2309" s="6">
        <f t="shared" si="171"/>
        <v>0</v>
      </c>
      <c r="I2309" s="25">
        <f t="shared" si="167"/>
        <v>0</v>
      </c>
      <c r="M2309" s="2">
        <v>510</v>
      </c>
    </row>
    <row r="2310" spans="2:13" ht="12.75">
      <c r="B2310" s="365"/>
      <c r="H2310" s="6">
        <f t="shared" si="171"/>
        <v>0</v>
      </c>
      <c r="I2310" s="25">
        <f t="shared" si="167"/>
        <v>0</v>
      </c>
      <c r="M2310" s="2">
        <v>510</v>
      </c>
    </row>
    <row r="2311" spans="2:13" ht="12.75">
      <c r="B2311" s="444">
        <v>10000</v>
      </c>
      <c r="C2311" s="445" t="s">
        <v>31</v>
      </c>
      <c r="D2311" s="1" t="s">
        <v>1107</v>
      </c>
      <c r="E2311" s="1" t="s">
        <v>1099</v>
      </c>
      <c r="F2311" s="30" t="s">
        <v>1110</v>
      </c>
      <c r="G2311" s="446" t="s">
        <v>526</v>
      </c>
      <c r="H2311" s="6">
        <f t="shared" si="171"/>
        <v>-10000</v>
      </c>
      <c r="I2311" s="25">
        <f t="shared" si="167"/>
        <v>19.607843137254903</v>
      </c>
      <c r="K2311" t="s">
        <v>1109</v>
      </c>
      <c r="M2311" s="2">
        <v>510</v>
      </c>
    </row>
    <row r="2312" spans="2:13" ht="12.75">
      <c r="B2312" s="444">
        <v>10000</v>
      </c>
      <c r="C2312" s="445" t="s">
        <v>31</v>
      </c>
      <c r="D2312" s="1" t="s">
        <v>1107</v>
      </c>
      <c r="E2312" s="1" t="s">
        <v>1099</v>
      </c>
      <c r="F2312" s="30" t="s">
        <v>1110</v>
      </c>
      <c r="G2312" s="446" t="s">
        <v>369</v>
      </c>
      <c r="H2312" s="6">
        <f t="shared" si="171"/>
        <v>-20000</v>
      </c>
      <c r="I2312" s="25">
        <f t="shared" si="167"/>
        <v>19.607843137254903</v>
      </c>
      <c r="K2312" t="s">
        <v>1109</v>
      </c>
      <c r="M2312" s="2">
        <v>510</v>
      </c>
    </row>
    <row r="2313" spans="2:13" ht="12.75">
      <c r="B2313" s="444">
        <v>10000</v>
      </c>
      <c r="C2313" s="445" t="s">
        <v>31</v>
      </c>
      <c r="D2313" s="1" t="s">
        <v>1107</v>
      </c>
      <c r="E2313" s="1" t="s">
        <v>1099</v>
      </c>
      <c r="F2313" s="30" t="s">
        <v>1110</v>
      </c>
      <c r="G2313" s="446" t="s">
        <v>352</v>
      </c>
      <c r="H2313" s="6">
        <f t="shared" si="171"/>
        <v>-30000</v>
      </c>
      <c r="I2313" s="25">
        <f t="shared" si="167"/>
        <v>19.607843137254903</v>
      </c>
      <c r="K2313" t="s">
        <v>1109</v>
      </c>
      <c r="M2313" s="2">
        <v>510</v>
      </c>
    </row>
    <row r="2314" spans="2:13" ht="12.75">
      <c r="B2314" s="444">
        <v>10000</v>
      </c>
      <c r="C2314" s="445" t="s">
        <v>31</v>
      </c>
      <c r="D2314" s="1" t="s">
        <v>1107</v>
      </c>
      <c r="E2314" s="1" t="s">
        <v>1099</v>
      </c>
      <c r="F2314" s="30" t="s">
        <v>1110</v>
      </c>
      <c r="G2314" s="446" t="s">
        <v>531</v>
      </c>
      <c r="H2314" s="6">
        <f t="shared" si="171"/>
        <v>-40000</v>
      </c>
      <c r="I2314" s="25">
        <f t="shared" si="167"/>
        <v>19.607843137254903</v>
      </c>
      <c r="K2314" t="s">
        <v>1109</v>
      </c>
      <c r="M2314" s="2">
        <v>510</v>
      </c>
    </row>
    <row r="2315" spans="2:13" ht="12.75">
      <c r="B2315" s="444">
        <v>10000</v>
      </c>
      <c r="C2315" s="445" t="s">
        <v>31</v>
      </c>
      <c r="D2315" s="1" t="s">
        <v>1107</v>
      </c>
      <c r="E2315" s="1" t="s">
        <v>1099</v>
      </c>
      <c r="F2315" s="30" t="s">
        <v>1110</v>
      </c>
      <c r="G2315" s="446" t="s">
        <v>1111</v>
      </c>
      <c r="H2315" s="6">
        <f t="shared" si="171"/>
        <v>-50000</v>
      </c>
      <c r="I2315" s="25">
        <f t="shared" si="167"/>
        <v>19.607843137254903</v>
      </c>
      <c r="K2315" t="s">
        <v>1109</v>
      </c>
      <c r="M2315" s="2">
        <v>510</v>
      </c>
    </row>
    <row r="2316" spans="2:13" ht="12.75">
      <c r="B2316" s="444">
        <v>10000</v>
      </c>
      <c r="C2316" s="445" t="s">
        <v>31</v>
      </c>
      <c r="D2316" s="1" t="s">
        <v>1107</v>
      </c>
      <c r="E2316" s="1" t="s">
        <v>1099</v>
      </c>
      <c r="F2316" s="30" t="s">
        <v>1110</v>
      </c>
      <c r="G2316" s="30" t="s">
        <v>98</v>
      </c>
      <c r="H2316" s="6">
        <f t="shared" si="171"/>
        <v>-60000</v>
      </c>
      <c r="I2316" s="25">
        <f t="shared" si="167"/>
        <v>19.607843137254903</v>
      </c>
      <c r="K2316" t="s">
        <v>1109</v>
      </c>
      <c r="M2316" s="2">
        <v>510</v>
      </c>
    </row>
    <row r="2317" spans="2:13" ht="12.75">
      <c r="B2317" s="444">
        <v>10000</v>
      </c>
      <c r="C2317" s="445" t="s">
        <v>31</v>
      </c>
      <c r="D2317" s="1" t="s">
        <v>1107</v>
      </c>
      <c r="E2317" s="1" t="s">
        <v>1099</v>
      </c>
      <c r="F2317" s="30" t="s">
        <v>1110</v>
      </c>
      <c r="G2317" s="30" t="s">
        <v>555</v>
      </c>
      <c r="H2317" s="6">
        <f t="shared" si="171"/>
        <v>-70000</v>
      </c>
      <c r="I2317" s="25">
        <f aca="true" t="shared" si="172" ref="I2317:I2380">+B2317/M2317</f>
        <v>19.607843137254903</v>
      </c>
      <c r="K2317" t="s">
        <v>1109</v>
      </c>
      <c r="M2317" s="2">
        <v>510</v>
      </c>
    </row>
    <row r="2318" spans="2:13" ht="12.75">
      <c r="B2318" s="444">
        <v>10000</v>
      </c>
      <c r="C2318" s="445" t="s">
        <v>31</v>
      </c>
      <c r="D2318" s="1" t="s">
        <v>1107</v>
      </c>
      <c r="E2318" s="1" t="s">
        <v>1099</v>
      </c>
      <c r="F2318" s="30" t="s">
        <v>1110</v>
      </c>
      <c r="G2318" s="30" t="s">
        <v>1122</v>
      </c>
      <c r="H2318" s="6">
        <f t="shared" si="171"/>
        <v>-80000</v>
      </c>
      <c r="I2318" s="25">
        <f t="shared" si="172"/>
        <v>19.607843137254903</v>
      </c>
      <c r="K2318" t="s">
        <v>1109</v>
      </c>
      <c r="M2318" s="2">
        <v>510</v>
      </c>
    </row>
    <row r="2319" spans="2:13" ht="12.75">
      <c r="B2319" s="444">
        <v>10000</v>
      </c>
      <c r="C2319" s="445" t="s">
        <v>31</v>
      </c>
      <c r="D2319" s="1" t="s">
        <v>1107</v>
      </c>
      <c r="E2319" s="1" t="s">
        <v>1099</v>
      </c>
      <c r="F2319" s="30" t="s">
        <v>1110</v>
      </c>
      <c r="G2319" s="30" t="s">
        <v>1132</v>
      </c>
      <c r="H2319" s="6">
        <f t="shared" si="171"/>
        <v>-90000</v>
      </c>
      <c r="I2319" s="25">
        <f t="shared" si="172"/>
        <v>19.607843137254903</v>
      </c>
      <c r="K2319" t="s">
        <v>1109</v>
      </c>
      <c r="M2319" s="2">
        <v>510</v>
      </c>
    </row>
    <row r="2320" spans="2:13" ht="12.75">
      <c r="B2320" s="243">
        <v>6000</v>
      </c>
      <c r="C2320" s="445" t="s">
        <v>31</v>
      </c>
      <c r="D2320" s="15" t="s">
        <v>1007</v>
      </c>
      <c r="E2320" s="1" t="s">
        <v>1099</v>
      </c>
      <c r="F2320" s="30" t="s">
        <v>1093</v>
      </c>
      <c r="G2320" s="33" t="s">
        <v>526</v>
      </c>
      <c r="H2320" s="6">
        <f t="shared" si="171"/>
        <v>-96000</v>
      </c>
      <c r="I2320" s="25">
        <f t="shared" si="172"/>
        <v>11.764705882352942</v>
      </c>
      <c r="K2320" t="s">
        <v>1031</v>
      </c>
      <c r="M2320" s="2">
        <v>510</v>
      </c>
    </row>
    <row r="2321" spans="2:13" ht="12.75">
      <c r="B2321" s="243">
        <v>6000</v>
      </c>
      <c r="C2321" s="445" t="s">
        <v>31</v>
      </c>
      <c r="D2321" s="15" t="s">
        <v>1007</v>
      </c>
      <c r="E2321" s="1" t="s">
        <v>1099</v>
      </c>
      <c r="F2321" s="30" t="s">
        <v>1093</v>
      </c>
      <c r="G2321" s="33" t="s">
        <v>369</v>
      </c>
      <c r="H2321" s="6">
        <f t="shared" si="171"/>
        <v>-102000</v>
      </c>
      <c r="I2321" s="25">
        <f t="shared" si="172"/>
        <v>11.764705882352942</v>
      </c>
      <c r="K2321" t="s">
        <v>1031</v>
      </c>
      <c r="M2321" s="2">
        <v>510</v>
      </c>
    </row>
    <row r="2322" spans="2:13" ht="12.75">
      <c r="B2322" s="243">
        <v>6000</v>
      </c>
      <c r="C2322" s="445" t="s">
        <v>31</v>
      </c>
      <c r="D2322" s="15" t="s">
        <v>1007</v>
      </c>
      <c r="E2322" s="1" t="s">
        <v>1099</v>
      </c>
      <c r="F2322" s="30" t="s">
        <v>1093</v>
      </c>
      <c r="G2322" s="33" t="s">
        <v>352</v>
      </c>
      <c r="H2322" s="6">
        <f t="shared" si="171"/>
        <v>-108000</v>
      </c>
      <c r="I2322" s="25">
        <f t="shared" si="172"/>
        <v>11.764705882352942</v>
      </c>
      <c r="K2322" t="s">
        <v>1031</v>
      </c>
      <c r="M2322" s="2">
        <v>510</v>
      </c>
    </row>
    <row r="2323" spans="2:13" ht="12.75">
      <c r="B2323" s="243">
        <v>6000</v>
      </c>
      <c r="C2323" s="445" t="s">
        <v>31</v>
      </c>
      <c r="D2323" s="15" t="s">
        <v>1007</v>
      </c>
      <c r="E2323" s="1" t="s">
        <v>1099</v>
      </c>
      <c r="F2323" s="30" t="s">
        <v>1093</v>
      </c>
      <c r="G2323" s="33" t="s">
        <v>531</v>
      </c>
      <c r="H2323" s="6">
        <f t="shared" si="171"/>
        <v>-114000</v>
      </c>
      <c r="I2323" s="25">
        <f t="shared" si="172"/>
        <v>11.764705882352942</v>
      </c>
      <c r="K2323" t="s">
        <v>1031</v>
      </c>
      <c r="M2323" s="2">
        <v>510</v>
      </c>
    </row>
    <row r="2324" spans="2:13" ht="12.75">
      <c r="B2324" s="243">
        <v>6000</v>
      </c>
      <c r="C2324" s="445" t="s">
        <v>31</v>
      </c>
      <c r="D2324" s="15" t="s">
        <v>1007</v>
      </c>
      <c r="E2324" s="1" t="s">
        <v>1099</v>
      </c>
      <c r="F2324" s="30" t="s">
        <v>1093</v>
      </c>
      <c r="G2324" s="33" t="s">
        <v>98</v>
      </c>
      <c r="H2324" s="6">
        <f t="shared" si="171"/>
        <v>-120000</v>
      </c>
      <c r="I2324" s="25">
        <f t="shared" si="172"/>
        <v>11.764705882352942</v>
      </c>
      <c r="K2324" t="s">
        <v>1031</v>
      </c>
      <c r="M2324" s="2">
        <v>510</v>
      </c>
    </row>
    <row r="2325" spans="2:13" ht="12.75">
      <c r="B2325" s="243">
        <v>6000</v>
      </c>
      <c r="C2325" s="445" t="s">
        <v>31</v>
      </c>
      <c r="D2325" s="15" t="s">
        <v>1007</v>
      </c>
      <c r="E2325" s="1" t="s">
        <v>1099</v>
      </c>
      <c r="F2325" s="30" t="s">
        <v>1093</v>
      </c>
      <c r="G2325" s="33" t="s">
        <v>555</v>
      </c>
      <c r="H2325" s="6">
        <f t="shared" si="171"/>
        <v>-126000</v>
      </c>
      <c r="I2325" s="25">
        <f t="shared" si="172"/>
        <v>11.764705882352942</v>
      </c>
      <c r="K2325" t="s">
        <v>1031</v>
      </c>
      <c r="M2325" s="2">
        <v>510</v>
      </c>
    </row>
    <row r="2326" spans="1:13" s="99" customFormat="1" ht="12.75">
      <c r="A2326" s="14"/>
      <c r="B2326" s="367">
        <f>SUM(B2311:B2325)</f>
        <v>126000</v>
      </c>
      <c r="C2326" s="14" t="s">
        <v>31</v>
      </c>
      <c r="D2326" s="14"/>
      <c r="E2326" s="14"/>
      <c r="F2326" s="21"/>
      <c r="G2326" s="21"/>
      <c r="H2326" s="97">
        <v>0</v>
      </c>
      <c r="I2326" s="98">
        <f t="shared" si="172"/>
        <v>247.05882352941177</v>
      </c>
      <c r="M2326" s="2">
        <v>510</v>
      </c>
    </row>
    <row r="2327" spans="1:13" s="18" customFormat="1" ht="12.75">
      <c r="A2327" s="15"/>
      <c r="B2327" s="368"/>
      <c r="C2327" s="15"/>
      <c r="D2327" s="15"/>
      <c r="E2327" s="15"/>
      <c r="F2327" s="33"/>
      <c r="G2327" s="33"/>
      <c r="H2327" s="6">
        <f>H2326-B2327</f>
        <v>0</v>
      </c>
      <c r="I2327" s="25">
        <f t="shared" si="172"/>
        <v>0</v>
      </c>
      <c r="M2327" s="2">
        <v>510</v>
      </c>
    </row>
    <row r="2328" spans="1:13" s="18" customFormat="1" ht="12.75">
      <c r="A2328" s="15"/>
      <c r="B2328" s="368"/>
      <c r="C2328" s="15"/>
      <c r="D2328" s="15"/>
      <c r="E2328" s="15"/>
      <c r="F2328" s="33"/>
      <c r="G2328" s="33"/>
      <c r="H2328" s="6">
        <f>H2327-B2328</f>
        <v>0</v>
      </c>
      <c r="I2328" s="25">
        <f t="shared" si="172"/>
        <v>0</v>
      </c>
      <c r="M2328" s="2">
        <v>510</v>
      </c>
    </row>
    <row r="2329" spans="1:13" s="18" customFormat="1" ht="12.75">
      <c r="A2329" s="15"/>
      <c r="B2329" s="368"/>
      <c r="C2329" s="15"/>
      <c r="D2329" s="15"/>
      <c r="E2329" s="15"/>
      <c r="F2329" s="33"/>
      <c r="G2329" s="33"/>
      <c r="H2329" s="6">
        <f>H2328-B2329</f>
        <v>0</v>
      </c>
      <c r="I2329" s="25">
        <f t="shared" si="172"/>
        <v>0</v>
      </c>
      <c r="M2329" s="2">
        <v>510</v>
      </c>
    </row>
    <row r="2330" spans="2:13" ht="12.75">
      <c r="B2330" s="365">
        <v>100</v>
      </c>
      <c r="C2330" s="36" t="s">
        <v>154</v>
      </c>
      <c r="D2330" s="15" t="s">
        <v>1007</v>
      </c>
      <c r="E2330" s="1" t="s">
        <v>1099</v>
      </c>
      <c r="F2330" s="30" t="s">
        <v>1106</v>
      </c>
      <c r="G2330" s="30" t="s">
        <v>526</v>
      </c>
      <c r="H2330" s="6">
        <f>H2329-B2330</f>
        <v>-100</v>
      </c>
      <c r="I2330" s="25">
        <f t="shared" si="172"/>
        <v>0.19607843137254902</v>
      </c>
      <c r="K2330" t="s">
        <v>1031</v>
      </c>
      <c r="M2330" s="2">
        <v>510</v>
      </c>
    </row>
    <row r="2331" spans="1:13" s="99" customFormat="1" ht="12.75">
      <c r="A2331" s="14"/>
      <c r="B2331" s="366">
        <f>SUM(B2330)</f>
        <v>100</v>
      </c>
      <c r="C2331" s="14" t="s">
        <v>154</v>
      </c>
      <c r="D2331" s="14"/>
      <c r="E2331" s="14"/>
      <c r="F2331" s="21"/>
      <c r="G2331" s="21"/>
      <c r="H2331" s="97">
        <v>0</v>
      </c>
      <c r="I2331" s="98">
        <f t="shared" si="172"/>
        <v>0.19607843137254902</v>
      </c>
      <c r="M2331" s="2">
        <v>510</v>
      </c>
    </row>
    <row r="2332" spans="8:13" ht="12.75">
      <c r="H2332" s="6">
        <f>H2331-B2332</f>
        <v>0</v>
      </c>
      <c r="I2332" s="25">
        <f t="shared" si="172"/>
        <v>0</v>
      </c>
      <c r="M2332" s="2">
        <v>510</v>
      </c>
    </row>
    <row r="2333" spans="8:13" ht="12.75">
      <c r="H2333" s="6">
        <f>H2332-B2333</f>
        <v>0</v>
      </c>
      <c r="I2333" s="25">
        <f t="shared" si="172"/>
        <v>0</v>
      </c>
      <c r="M2333" s="2">
        <v>510</v>
      </c>
    </row>
    <row r="2334" spans="2:13" ht="12.75">
      <c r="B2334" s="447">
        <v>10000</v>
      </c>
      <c r="C2334" s="121" t="s">
        <v>155</v>
      </c>
      <c r="D2334" s="1" t="s">
        <v>1107</v>
      </c>
      <c r="E2334" s="1" t="s">
        <v>1099</v>
      </c>
      <c r="F2334" s="30" t="s">
        <v>1133</v>
      </c>
      <c r="G2334" s="448" t="s">
        <v>352</v>
      </c>
      <c r="H2334" s="6">
        <f>H2333-B2334</f>
        <v>-10000</v>
      </c>
      <c r="I2334" s="25">
        <f t="shared" si="172"/>
        <v>19.607843137254903</v>
      </c>
      <c r="K2334" t="s">
        <v>1109</v>
      </c>
      <c r="M2334" s="2">
        <v>510</v>
      </c>
    </row>
    <row r="2335" spans="1:13" s="99" customFormat="1" ht="12.75">
      <c r="A2335" s="14"/>
      <c r="B2335" s="271">
        <f>SUM(B2334)</f>
        <v>10000</v>
      </c>
      <c r="C2335" s="14" t="s">
        <v>155</v>
      </c>
      <c r="D2335" s="14"/>
      <c r="E2335" s="14"/>
      <c r="F2335" s="21"/>
      <c r="G2335" s="21"/>
      <c r="H2335" s="97">
        <v>0</v>
      </c>
      <c r="I2335" s="98">
        <f t="shared" si="172"/>
        <v>19.607843137254903</v>
      </c>
      <c r="M2335" s="2">
        <v>510</v>
      </c>
    </row>
    <row r="2336" spans="2:13" ht="12.75">
      <c r="B2336" s="264"/>
      <c r="H2336" s="6">
        <f>H2335-B2336</f>
        <v>0</v>
      </c>
      <c r="I2336" s="25">
        <f t="shared" si="172"/>
        <v>0</v>
      </c>
      <c r="M2336" s="2">
        <v>510</v>
      </c>
    </row>
    <row r="2337" spans="2:13" ht="12.75">
      <c r="B2337" s="264"/>
      <c r="H2337" s="6">
        <f>H2336-B2337</f>
        <v>0</v>
      </c>
      <c r="I2337" s="25">
        <f t="shared" si="172"/>
        <v>0</v>
      </c>
      <c r="M2337" s="2">
        <v>510</v>
      </c>
    </row>
    <row r="2338" spans="2:13" ht="12.75">
      <c r="B2338" s="264">
        <v>4000</v>
      </c>
      <c r="C2338" s="36" t="s">
        <v>1134</v>
      </c>
      <c r="D2338" s="15" t="s">
        <v>1007</v>
      </c>
      <c r="E2338" s="1" t="s">
        <v>1099</v>
      </c>
      <c r="F2338" s="30" t="s">
        <v>1093</v>
      </c>
      <c r="G2338" s="30" t="s">
        <v>531</v>
      </c>
      <c r="H2338" s="6">
        <f>H2337-B2338</f>
        <v>-4000</v>
      </c>
      <c r="I2338" s="25">
        <f t="shared" si="172"/>
        <v>7.8431372549019605</v>
      </c>
      <c r="K2338" t="s">
        <v>1031</v>
      </c>
      <c r="M2338" s="2">
        <v>510</v>
      </c>
    </row>
    <row r="2339" spans="2:13" ht="12.75">
      <c r="B2339" s="264">
        <v>4000</v>
      </c>
      <c r="C2339" s="36" t="s">
        <v>1134</v>
      </c>
      <c r="D2339" s="15" t="s">
        <v>1007</v>
      </c>
      <c r="E2339" s="1" t="s">
        <v>1099</v>
      </c>
      <c r="F2339" s="30" t="s">
        <v>1093</v>
      </c>
      <c r="G2339" s="30" t="s">
        <v>531</v>
      </c>
      <c r="H2339" s="6">
        <f>H2338-B2339</f>
        <v>-8000</v>
      </c>
      <c r="I2339" s="25">
        <f t="shared" si="172"/>
        <v>7.8431372549019605</v>
      </c>
      <c r="K2339" t="s">
        <v>1031</v>
      </c>
      <c r="M2339" s="2">
        <v>510</v>
      </c>
    </row>
    <row r="2340" spans="1:13" s="99" customFormat="1" ht="12.75">
      <c r="A2340" s="14"/>
      <c r="B2340" s="271">
        <f>SUM(B2338:B2339)</f>
        <v>8000</v>
      </c>
      <c r="C2340" s="14" t="s">
        <v>174</v>
      </c>
      <c r="D2340" s="14"/>
      <c r="E2340" s="14"/>
      <c r="F2340" s="21"/>
      <c r="G2340" s="21"/>
      <c r="H2340" s="97">
        <v>0</v>
      </c>
      <c r="I2340" s="98">
        <f t="shared" si="172"/>
        <v>15.686274509803921</v>
      </c>
      <c r="M2340" s="2">
        <v>510</v>
      </c>
    </row>
    <row r="2341" spans="2:13" ht="12.75">
      <c r="B2341" s="264"/>
      <c r="H2341" s="6">
        <f>H2340-B2341</f>
        <v>0</v>
      </c>
      <c r="I2341" s="25">
        <f t="shared" si="172"/>
        <v>0</v>
      </c>
      <c r="M2341" s="2">
        <v>510</v>
      </c>
    </row>
    <row r="2342" spans="2:13" ht="12.75">
      <c r="B2342" s="264"/>
      <c r="H2342" s="6">
        <f>H2341-B2342</f>
        <v>0</v>
      </c>
      <c r="I2342" s="25">
        <f t="shared" si="172"/>
        <v>0</v>
      </c>
      <c r="M2342" s="2">
        <v>510</v>
      </c>
    </row>
    <row r="2343" spans="2:13" ht="12.75">
      <c r="B2343" s="264">
        <v>6650</v>
      </c>
      <c r="C2343" s="1" t="s">
        <v>156</v>
      </c>
      <c r="D2343" s="15" t="s">
        <v>1007</v>
      </c>
      <c r="E2343" s="1" t="s">
        <v>1099</v>
      </c>
      <c r="F2343" s="30" t="s">
        <v>1135</v>
      </c>
      <c r="G2343" s="30" t="s">
        <v>480</v>
      </c>
      <c r="H2343" s="6">
        <f>H2342-B2343</f>
        <v>-6650</v>
      </c>
      <c r="I2343" s="25">
        <f t="shared" si="172"/>
        <v>13.03921568627451</v>
      </c>
      <c r="K2343" t="s">
        <v>1031</v>
      </c>
      <c r="M2343" s="2">
        <v>510</v>
      </c>
    </row>
    <row r="2344" spans="1:13" s="99" customFormat="1" ht="12.75">
      <c r="A2344" s="14"/>
      <c r="B2344" s="271">
        <f>SUM(B2343)</f>
        <v>6650</v>
      </c>
      <c r="C2344" s="14" t="s">
        <v>156</v>
      </c>
      <c r="D2344" s="14"/>
      <c r="E2344" s="14"/>
      <c r="F2344" s="21"/>
      <c r="G2344" s="21"/>
      <c r="H2344" s="97">
        <v>0</v>
      </c>
      <c r="I2344" s="98">
        <f t="shared" si="172"/>
        <v>13.03921568627451</v>
      </c>
      <c r="M2344" s="2">
        <v>510</v>
      </c>
    </row>
    <row r="2345" spans="9:13" ht="12.75">
      <c r="I2345" s="25">
        <f t="shared" si="172"/>
        <v>0</v>
      </c>
      <c r="M2345" s="2">
        <v>510</v>
      </c>
    </row>
    <row r="2346" spans="8:13" ht="12.75">
      <c r="H2346" s="6">
        <f>H2345-B2346</f>
        <v>0</v>
      </c>
      <c r="I2346" s="25">
        <f t="shared" si="172"/>
        <v>0</v>
      </c>
      <c r="M2346" s="2">
        <v>510</v>
      </c>
    </row>
    <row r="2347" spans="8:13" ht="12.75">
      <c r="H2347" s="6">
        <f>H2346-B2347</f>
        <v>0</v>
      </c>
      <c r="I2347" s="25">
        <f t="shared" si="172"/>
        <v>0</v>
      </c>
      <c r="M2347" s="2">
        <v>510</v>
      </c>
    </row>
    <row r="2348" spans="8:13" ht="12.75">
      <c r="H2348" s="6">
        <f>H2347-B2348</f>
        <v>0</v>
      </c>
      <c r="I2348" s="25">
        <f t="shared" si="172"/>
        <v>0</v>
      </c>
      <c r="M2348" s="2">
        <v>510</v>
      </c>
    </row>
    <row r="2349" spans="1:13" s="99" customFormat="1" ht="12.75">
      <c r="A2349" s="87"/>
      <c r="B2349" s="88">
        <f>+B2376+B2403+B2408+B2415</f>
        <v>427870</v>
      </c>
      <c r="C2349" s="87" t="s">
        <v>140</v>
      </c>
      <c r="D2349" s="87"/>
      <c r="E2349" s="87" t="s">
        <v>157</v>
      </c>
      <c r="F2349" s="148"/>
      <c r="G2349" s="107"/>
      <c r="H2349" s="97"/>
      <c r="I2349" s="98">
        <f t="shared" si="172"/>
        <v>838.9607843137255</v>
      </c>
      <c r="J2349" s="91"/>
      <c r="K2349" s="91"/>
      <c r="L2349" s="91"/>
      <c r="M2349" s="2">
        <v>510</v>
      </c>
    </row>
    <row r="2350" spans="8:13" ht="12.75">
      <c r="H2350" s="6">
        <f aca="true" t="shared" si="173" ref="H2350:H2375">H2349-B2350</f>
        <v>0</v>
      </c>
      <c r="I2350" s="25">
        <f t="shared" si="172"/>
        <v>0</v>
      </c>
      <c r="M2350" s="2">
        <v>510</v>
      </c>
    </row>
    <row r="2351" spans="2:13" ht="12.75">
      <c r="B2351" s="333"/>
      <c r="H2351" s="6">
        <f t="shared" si="173"/>
        <v>0</v>
      </c>
      <c r="I2351" s="25">
        <f t="shared" si="172"/>
        <v>0</v>
      </c>
      <c r="M2351" s="2">
        <v>510</v>
      </c>
    </row>
    <row r="2352" spans="2:13" ht="12.75">
      <c r="B2352" s="333">
        <v>3000</v>
      </c>
      <c r="C2352" s="1" t="s">
        <v>27</v>
      </c>
      <c r="D2352" s="15" t="s">
        <v>1136</v>
      </c>
      <c r="E2352" s="1" t="s">
        <v>1137</v>
      </c>
      <c r="F2352" s="30" t="s">
        <v>1138</v>
      </c>
      <c r="G2352" s="34" t="s">
        <v>240</v>
      </c>
      <c r="H2352" s="6">
        <f t="shared" si="173"/>
        <v>-3000</v>
      </c>
      <c r="I2352" s="25">
        <f t="shared" si="172"/>
        <v>5.882352941176471</v>
      </c>
      <c r="K2352" t="s">
        <v>27</v>
      </c>
      <c r="M2352" s="2">
        <v>510</v>
      </c>
    </row>
    <row r="2353" spans="2:13" ht="12.75">
      <c r="B2353" s="333">
        <v>10000</v>
      </c>
      <c r="C2353" s="1" t="s">
        <v>27</v>
      </c>
      <c r="D2353" s="15" t="s">
        <v>1136</v>
      </c>
      <c r="E2353" s="1" t="s">
        <v>1137</v>
      </c>
      <c r="F2353" s="30" t="s">
        <v>1139</v>
      </c>
      <c r="G2353" s="30" t="s">
        <v>242</v>
      </c>
      <c r="H2353" s="6">
        <f t="shared" si="173"/>
        <v>-13000</v>
      </c>
      <c r="I2353" s="25">
        <f t="shared" si="172"/>
        <v>19.607843137254903</v>
      </c>
      <c r="K2353" t="s">
        <v>27</v>
      </c>
      <c r="M2353" s="2">
        <v>510</v>
      </c>
    </row>
    <row r="2354" spans="2:13" ht="12.75">
      <c r="B2354" s="333">
        <v>3000</v>
      </c>
      <c r="C2354" s="1" t="s">
        <v>27</v>
      </c>
      <c r="D2354" s="15" t="s">
        <v>1136</v>
      </c>
      <c r="E2354" s="1" t="s">
        <v>1137</v>
      </c>
      <c r="F2354" s="30" t="s">
        <v>1140</v>
      </c>
      <c r="G2354" s="30" t="s">
        <v>242</v>
      </c>
      <c r="H2354" s="6">
        <f t="shared" si="173"/>
        <v>-16000</v>
      </c>
      <c r="I2354" s="25">
        <f t="shared" si="172"/>
        <v>5.882352941176471</v>
      </c>
      <c r="K2354" t="s">
        <v>27</v>
      </c>
      <c r="M2354" s="2">
        <v>510</v>
      </c>
    </row>
    <row r="2355" spans="2:13" ht="12.75">
      <c r="B2355" s="333">
        <v>3000</v>
      </c>
      <c r="C2355" s="1" t="s">
        <v>27</v>
      </c>
      <c r="D2355" s="15" t="s">
        <v>1136</v>
      </c>
      <c r="E2355" s="1" t="s">
        <v>1137</v>
      </c>
      <c r="F2355" s="30" t="s">
        <v>1141</v>
      </c>
      <c r="G2355" s="30" t="s">
        <v>279</v>
      </c>
      <c r="H2355" s="6">
        <f t="shared" si="173"/>
        <v>-19000</v>
      </c>
      <c r="I2355" s="25">
        <f t="shared" si="172"/>
        <v>5.882352941176471</v>
      </c>
      <c r="K2355" t="s">
        <v>27</v>
      </c>
      <c r="M2355" s="2">
        <v>510</v>
      </c>
    </row>
    <row r="2356" spans="2:13" ht="12.75">
      <c r="B2356" s="333">
        <v>3000</v>
      </c>
      <c r="C2356" s="1" t="s">
        <v>27</v>
      </c>
      <c r="D2356" s="15" t="s">
        <v>1136</v>
      </c>
      <c r="E2356" s="1" t="s">
        <v>1137</v>
      </c>
      <c r="F2356" s="30" t="s">
        <v>1142</v>
      </c>
      <c r="G2356" s="30" t="s">
        <v>281</v>
      </c>
      <c r="H2356" s="6">
        <f t="shared" si="173"/>
        <v>-22000</v>
      </c>
      <c r="I2356" s="25">
        <f t="shared" si="172"/>
        <v>5.882352941176471</v>
      </c>
      <c r="K2356" t="s">
        <v>27</v>
      </c>
      <c r="M2356" s="2">
        <v>510</v>
      </c>
    </row>
    <row r="2357" spans="2:13" ht="12.75">
      <c r="B2357" s="333">
        <v>3000</v>
      </c>
      <c r="C2357" s="1" t="s">
        <v>1143</v>
      </c>
      <c r="D2357" s="1" t="s">
        <v>1136</v>
      </c>
      <c r="E2357" s="1" t="s">
        <v>1137</v>
      </c>
      <c r="F2357" s="30" t="s">
        <v>1089</v>
      </c>
      <c r="G2357" s="30" t="s">
        <v>285</v>
      </c>
      <c r="H2357" s="6">
        <f t="shared" si="173"/>
        <v>-25000</v>
      </c>
      <c r="I2357" s="25">
        <f t="shared" si="172"/>
        <v>5.882352941176471</v>
      </c>
      <c r="K2357" t="s">
        <v>27</v>
      </c>
      <c r="M2357" s="2">
        <v>510</v>
      </c>
    </row>
    <row r="2358" spans="2:13" ht="12.75">
      <c r="B2358" s="333">
        <v>3000</v>
      </c>
      <c r="C2358" s="1" t="s">
        <v>27</v>
      </c>
      <c r="D2358" s="1" t="s">
        <v>1136</v>
      </c>
      <c r="E2358" s="1" t="s">
        <v>1137</v>
      </c>
      <c r="F2358" s="30" t="s">
        <v>1144</v>
      </c>
      <c r="G2358" s="30" t="s">
        <v>287</v>
      </c>
      <c r="H2358" s="6">
        <f t="shared" si="173"/>
        <v>-28000</v>
      </c>
      <c r="I2358" s="25">
        <f t="shared" si="172"/>
        <v>5.882352941176471</v>
      </c>
      <c r="K2358" t="s">
        <v>27</v>
      </c>
      <c r="M2358" s="2">
        <v>510</v>
      </c>
    </row>
    <row r="2359" spans="2:13" ht="12.75">
      <c r="B2359" s="421">
        <v>3000</v>
      </c>
      <c r="C2359" s="1" t="s">
        <v>27</v>
      </c>
      <c r="D2359" s="1" t="s">
        <v>1136</v>
      </c>
      <c r="E2359" s="1" t="s">
        <v>1137</v>
      </c>
      <c r="F2359" s="30" t="s">
        <v>1145</v>
      </c>
      <c r="G2359" s="30" t="s">
        <v>289</v>
      </c>
      <c r="H2359" s="6">
        <f t="shared" si="173"/>
        <v>-31000</v>
      </c>
      <c r="I2359" s="25">
        <f t="shared" si="172"/>
        <v>5.882352941176471</v>
      </c>
      <c r="K2359" t="s">
        <v>27</v>
      </c>
      <c r="M2359" s="2">
        <v>510</v>
      </c>
    </row>
    <row r="2360" spans="2:13" ht="12.75">
      <c r="B2360" s="333">
        <v>3000</v>
      </c>
      <c r="C2360" s="1" t="s">
        <v>27</v>
      </c>
      <c r="D2360" s="1" t="s">
        <v>1136</v>
      </c>
      <c r="E2360" s="1" t="s">
        <v>1137</v>
      </c>
      <c r="F2360" s="30" t="s">
        <v>1146</v>
      </c>
      <c r="G2360" s="30" t="s">
        <v>304</v>
      </c>
      <c r="H2360" s="6">
        <f t="shared" si="173"/>
        <v>-34000</v>
      </c>
      <c r="I2360" s="25">
        <f t="shared" si="172"/>
        <v>5.882352941176471</v>
      </c>
      <c r="K2360" t="s">
        <v>27</v>
      </c>
      <c r="M2360" s="2">
        <v>510</v>
      </c>
    </row>
    <row r="2361" spans="2:13" ht="12.75">
      <c r="B2361" s="333">
        <v>3000</v>
      </c>
      <c r="C2361" s="1" t="s">
        <v>27</v>
      </c>
      <c r="D2361" s="1" t="s">
        <v>1136</v>
      </c>
      <c r="E2361" s="1" t="s">
        <v>1137</v>
      </c>
      <c r="F2361" s="30" t="s">
        <v>1147</v>
      </c>
      <c r="G2361" s="30" t="s">
        <v>372</v>
      </c>
      <c r="H2361" s="6">
        <f t="shared" si="173"/>
        <v>-37000</v>
      </c>
      <c r="I2361" s="25">
        <f t="shared" si="172"/>
        <v>5.882352941176471</v>
      </c>
      <c r="K2361" t="s">
        <v>27</v>
      </c>
      <c r="M2361" s="2">
        <v>510</v>
      </c>
    </row>
    <row r="2362" spans="2:13" ht="12.75">
      <c r="B2362" s="333">
        <v>3000</v>
      </c>
      <c r="C2362" s="1" t="s">
        <v>27</v>
      </c>
      <c r="D2362" s="1" t="s">
        <v>1136</v>
      </c>
      <c r="E2362" s="1" t="s">
        <v>1137</v>
      </c>
      <c r="F2362" s="30" t="s">
        <v>1148</v>
      </c>
      <c r="G2362" s="30" t="s">
        <v>374</v>
      </c>
      <c r="H2362" s="6">
        <f t="shared" si="173"/>
        <v>-40000</v>
      </c>
      <c r="I2362" s="25">
        <f t="shared" si="172"/>
        <v>5.882352941176471</v>
      </c>
      <c r="K2362" t="s">
        <v>27</v>
      </c>
      <c r="M2362" s="2">
        <v>510</v>
      </c>
    </row>
    <row r="2363" spans="2:13" ht="12.75">
      <c r="B2363" s="333">
        <v>3000</v>
      </c>
      <c r="C2363" s="1" t="s">
        <v>27</v>
      </c>
      <c r="D2363" s="1" t="s">
        <v>1136</v>
      </c>
      <c r="E2363" s="1" t="s">
        <v>1137</v>
      </c>
      <c r="F2363" s="30" t="s">
        <v>1149</v>
      </c>
      <c r="G2363" s="30" t="s">
        <v>376</v>
      </c>
      <c r="H2363" s="6">
        <f t="shared" si="173"/>
        <v>-43000</v>
      </c>
      <c r="I2363" s="25">
        <f t="shared" si="172"/>
        <v>5.882352941176471</v>
      </c>
      <c r="K2363" t="s">
        <v>27</v>
      </c>
      <c r="M2363" s="2">
        <v>510</v>
      </c>
    </row>
    <row r="2364" spans="2:13" ht="12.75">
      <c r="B2364" s="333">
        <v>3000</v>
      </c>
      <c r="C2364" s="1" t="s">
        <v>27</v>
      </c>
      <c r="D2364" s="1" t="s">
        <v>1136</v>
      </c>
      <c r="E2364" s="1" t="s">
        <v>1137</v>
      </c>
      <c r="F2364" s="30" t="s">
        <v>1150</v>
      </c>
      <c r="G2364" s="30" t="s">
        <v>379</v>
      </c>
      <c r="H2364" s="6">
        <f t="shared" si="173"/>
        <v>-46000</v>
      </c>
      <c r="I2364" s="25">
        <f t="shared" si="172"/>
        <v>5.882352941176471</v>
      </c>
      <c r="K2364" t="s">
        <v>27</v>
      </c>
      <c r="M2364" s="2">
        <v>510</v>
      </c>
    </row>
    <row r="2365" spans="2:13" ht="12.75">
      <c r="B2365" s="333">
        <v>3000</v>
      </c>
      <c r="C2365" s="1" t="s">
        <v>27</v>
      </c>
      <c r="D2365" s="1" t="s">
        <v>1136</v>
      </c>
      <c r="E2365" s="1" t="s">
        <v>1137</v>
      </c>
      <c r="F2365" s="30" t="s">
        <v>1151</v>
      </c>
      <c r="G2365" s="30" t="s">
        <v>418</v>
      </c>
      <c r="H2365" s="6">
        <f t="shared" si="173"/>
        <v>-49000</v>
      </c>
      <c r="I2365" s="25">
        <f t="shared" si="172"/>
        <v>5.882352941176471</v>
      </c>
      <c r="K2365" t="s">
        <v>27</v>
      </c>
      <c r="M2365" s="2">
        <v>510</v>
      </c>
    </row>
    <row r="2366" spans="2:13" ht="12.75">
      <c r="B2366" s="333">
        <v>3000</v>
      </c>
      <c r="C2366" s="1" t="s">
        <v>27</v>
      </c>
      <c r="D2366" s="1" t="s">
        <v>1136</v>
      </c>
      <c r="E2366" s="1" t="s">
        <v>1137</v>
      </c>
      <c r="F2366" s="30" t="s">
        <v>1152</v>
      </c>
      <c r="G2366" s="30" t="s">
        <v>420</v>
      </c>
      <c r="H2366" s="6">
        <f t="shared" si="173"/>
        <v>-52000</v>
      </c>
      <c r="I2366" s="25">
        <f t="shared" si="172"/>
        <v>5.882352941176471</v>
      </c>
      <c r="K2366" t="s">
        <v>27</v>
      </c>
      <c r="M2366" s="2">
        <v>510</v>
      </c>
    </row>
    <row r="2367" spans="2:13" ht="12.75">
      <c r="B2367" s="333">
        <v>3000</v>
      </c>
      <c r="C2367" s="1" t="s">
        <v>27</v>
      </c>
      <c r="D2367" s="1" t="s">
        <v>1136</v>
      </c>
      <c r="E2367" s="1" t="s">
        <v>1137</v>
      </c>
      <c r="F2367" s="30" t="s">
        <v>1153</v>
      </c>
      <c r="G2367" s="30" t="s">
        <v>73</v>
      </c>
      <c r="H2367" s="6">
        <f t="shared" si="173"/>
        <v>-55000</v>
      </c>
      <c r="I2367" s="25">
        <f t="shared" si="172"/>
        <v>5.882352941176471</v>
      </c>
      <c r="K2367" t="s">
        <v>27</v>
      </c>
      <c r="M2367" s="2">
        <v>510</v>
      </c>
    </row>
    <row r="2368" spans="2:13" ht="12.75">
      <c r="B2368" s="333">
        <v>3000</v>
      </c>
      <c r="C2368" s="1" t="s">
        <v>27</v>
      </c>
      <c r="D2368" s="1" t="s">
        <v>1136</v>
      </c>
      <c r="E2368" s="1" t="s">
        <v>1137</v>
      </c>
      <c r="F2368" s="30" t="s">
        <v>1154</v>
      </c>
      <c r="G2368" s="30" t="s">
        <v>480</v>
      </c>
      <c r="H2368" s="6">
        <f t="shared" si="173"/>
        <v>-58000</v>
      </c>
      <c r="I2368" s="25">
        <f t="shared" si="172"/>
        <v>5.882352941176471</v>
      </c>
      <c r="K2368" t="s">
        <v>27</v>
      </c>
      <c r="M2368" s="2">
        <v>510</v>
      </c>
    </row>
    <row r="2369" spans="2:13" ht="12.75">
      <c r="B2369" s="333">
        <v>3000</v>
      </c>
      <c r="C2369" s="1" t="s">
        <v>27</v>
      </c>
      <c r="D2369" s="1" t="s">
        <v>1136</v>
      </c>
      <c r="E2369" s="1" t="s">
        <v>1137</v>
      </c>
      <c r="F2369" s="30" t="s">
        <v>1155</v>
      </c>
      <c r="G2369" s="30" t="s">
        <v>465</v>
      </c>
      <c r="H2369" s="6">
        <f t="shared" si="173"/>
        <v>-61000</v>
      </c>
      <c r="I2369" s="25">
        <f t="shared" si="172"/>
        <v>5.882352941176471</v>
      </c>
      <c r="K2369" t="s">
        <v>27</v>
      </c>
      <c r="M2369" s="2">
        <v>510</v>
      </c>
    </row>
    <row r="2370" spans="2:13" ht="12.75">
      <c r="B2370" s="333">
        <v>3000</v>
      </c>
      <c r="C2370" s="1" t="s">
        <v>27</v>
      </c>
      <c r="D2370" s="1" t="s">
        <v>1136</v>
      </c>
      <c r="E2370" s="1" t="s">
        <v>1137</v>
      </c>
      <c r="F2370" s="30" t="s">
        <v>1156</v>
      </c>
      <c r="G2370" s="30" t="s">
        <v>467</v>
      </c>
      <c r="H2370" s="6">
        <f t="shared" si="173"/>
        <v>-64000</v>
      </c>
      <c r="I2370" s="25">
        <f t="shared" si="172"/>
        <v>5.882352941176471</v>
      </c>
      <c r="K2370" t="s">
        <v>27</v>
      </c>
      <c r="M2370" s="2">
        <v>510</v>
      </c>
    </row>
    <row r="2371" spans="2:13" ht="12.75">
      <c r="B2371" s="333">
        <v>3000</v>
      </c>
      <c r="C2371" s="1" t="s">
        <v>27</v>
      </c>
      <c r="D2371" s="1" t="s">
        <v>1136</v>
      </c>
      <c r="E2371" s="1" t="s">
        <v>1137</v>
      </c>
      <c r="F2371" s="30" t="s">
        <v>1157</v>
      </c>
      <c r="G2371" s="30" t="s">
        <v>510</v>
      </c>
      <c r="H2371" s="6">
        <f t="shared" si="173"/>
        <v>-67000</v>
      </c>
      <c r="I2371" s="25">
        <f t="shared" si="172"/>
        <v>5.882352941176471</v>
      </c>
      <c r="K2371" t="s">
        <v>27</v>
      </c>
      <c r="M2371" s="2">
        <v>510</v>
      </c>
    </row>
    <row r="2372" spans="2:13" ht="12.75">
      <c r="B2372" s="333">
        <v>3000</v>
      </c>
      <c r="C2372" s="1" t="s">
        <v>27</v>
      </c>
      <c r="D2372" s="1" t="s">
        <v>1136</v>
      </c>
      <c r="E2372" s="1" t="s">
        <v>1137</v>
      </c>
      <c r="F2372" s="403" t="s">
        <v>1158</v>
      </c>
      <c r="G2372" s="30" t="s">
        <v>526</v>
      </c>
      <c r="H2372" s="6">
        <f t="shared" si="173"/>
        <v>-70000</v>
      </c>
      <c r="I2372" s="25">
        <f t="shared" si="172"/>
        <v>5.882352941176471</v>
      </c>
      <c r="K2372" t="s">
        <v>27</v>
      </c>
      <c r="M2372" s="2">
        <v>510</v>
      </c>
    </row>
    <row r="2373" spans="2:13" ht="12.75">
      <c r="B2373" s="333">
        <v>3000</v>
      </c>
      <c r="C2373" s="1" t="s">
        <v>27</v>
      </c>
      <c r="D2373" s="1" t="s">
        <v>1136</v>
      </c>
      <c r="E2373" s="1" t="s">
        <v>1137</v>
      </c>
      <c r="F2373" s="403" t="s">
        <v>1159</v>
      </c>
      <c r="G2373" s="30" t="s">
        <v>369</v>
      </c>
      <c r="H2373" s="6">
        <f t="shared" si="173"/>
        <v>-73000</v>
      </c>
      <c r="I2373" s="25">
        <f t="shared" si="172"/>
        <v>5.882352941176471</v>
      </c>
      <c r="K2373" t="s">
        <v>27</v>
      </c>
      <c r="M2373" s="2">
        <v>510</v>
      </c>
    </row>
    <row r="2374" spans="2:13" ht="12.75">
      <c r="B2374" s="333">
        <v>3000</v>
      </c>
      <c r="C2374" s="1" t="s">
        <v>27</v>
      </c>
      <c r="D2374" s="1" t="s">
        <v>1136</v>
      </c>
      <c r="E2374" s="1" t="s">
        <v>1137</v>
      </c>
      <c r="F2374" s="403" t="s">
        <v>930</v>
      </c>
      <c r="G2374" s="30" t="s">
        <v>352</v>
      </c>
      <c r="H2374" s="6">
        <f t="shared" si="173"/>
        <v>-76000</v>
      </c>
      <c r="I2374" s="25">
        <f t="shared" si="172"/>
        <v>5.882352941176471</v>
      </c>
      <c r="K2374" t="s">
        <v>27</v>
      </c>
      <c r="M2374" s="2">
        <v>510</v>
      </c>
    </row>
    <row r="2375" spans="2:13" ht="12.75">
      <c r="B2375" s="333">
        <v>5000</v>
      </c>
      <c r="C2375" s="1" t="s">
        <v>27</v>
      </c>
      <c r="D2375" s="1" t="s">
        <v>1136</v>
      </c>
      <c r="E2375" s="1" t="s">
        <v>1137</v>
      </c>
      <c r="F2375" s="403" t="s">
        <v>1160</v>
      </c>
      <c r="G2375" s="30" t="s">
        <v>531</v>
      </c>
      <c r="H2375" s="6">
        <f t="shared" si="173"/>
        <v>-81000</v>
      </c>
      <c r="I2375" s="25">
        <f t="shared" si="172"/>
        <v>9.803921568627452</v>
      </c>
      <c r="K2375" t="s">
        <v>27</v>
      </c>
      <c r="M2375" s="2">
        <v>510</v>
      </c>
    </row>
    <row r="2376" spans="1:13" s="99" customFormat="1" ht="12.75">
      <c r="A2376" s="14"/>
      <c r="B2376" s="334">
        <f>SUM(B2352:B2375)</f>
        <v>81000</v>
      </c>
      <c r="C2376" s="14" t="s">
        <v>150</v>
      </c>
      <c r="D2376" s="14"/>
      <c r="E2376" s="14"/>
      <c r="F2376" s="21"/>
      <c r="G2376" s="21"/>
      <c r="H2376" s="97">
        <v>0</v>
      </c>
      <c r="I2376" s="98">
        <f t="shared" si="172"/>
        <v>158.8235294117647</v>
      </c>
      <c r="M2376" s="2">
        <v>510</v>
      </c>
    </row>
    <row r="2377" spans="2:13" ht="12.75">
      <c r="B2377" s="333"/>
      <c r="H2377" s="6">
        <f aca="true" t="shared" si="174" ref="H2377:H2402">H2376-B2377</f>
        <v>0</v>
      </c>
      <c r="I2377" s="25">
        <f t="shared" si="172"/>
        <v>0</v>
      </c>
      <c r="M2377" s="2">
        <v>510</v>
      </c>
    </row>
    <row r="2378" spans="2:13" ht="12.75">
      <c r="B2378" s="333"/>
      <c r="H2378" s="6">
        <f t="shared" si="174"/>
        <v>0</v>
      </c>
      <c r="I2378" s="25">
        <f t="shared" si="172"/>
        <v>0</v>
      </c>
      <c r="M2378" s="2">
        <v>510</v>
      </c>
    </row>
    <row r="2379" spans="2:13" ht="12.75">
      <c r="B2379" s="422">
        <v>900</v>
      </c>
      <c r="C2379" s="36" t="s">
        <v>28</v>
      </c>
      <c r="D2379" s="15" t="s">
        <v>1136</v>
      </c>
      <c r="E2379" s="36" t="s">
        <v>164</v>
      </c>
      <c r="F2379" s="30" t="s">
        <v>1161</v>
      </c>
      <c r="G2379" s="34" t="s">
        <v>240</v>
      </c>
      <c r="H2379" s="6">
        <f t="shared" si="174"/>
        <v>-900</v>
      </c>
      <c r="I2379" s="25">
        <f t="shared" si="172"/>
        <v>1.7647058823529411</v>
      </c>
      <c r="K2379" t="s">
        <v>1137</v>
      </c>
      <c r="M2379" s="2">
        <v>510</v>
      </c>
    </row>
    <row r="2380" spans="2:13" ht="12.75">
      <c r="B2380" s="422">
        <v>1600</v>
      </c>
      <c r="C2380" s="15" t="s">
        <v>28</v>
      </c>
      <c r="D2380" s="15" t="s">
        <v>1136</v>
      </c>
      <c r="E2380" s="15" t="s">
        <v>164</v>
      </c>
      <c r="F2380" s="30" t="s">
        <v>1161</v>
      </c>
      <c r="G2380" s="33" t="s">
        <v>244</v>
      </c>
      <c r="H2380" s="6">
        <f t="shared" si="174"/>
        <v>-2500</v>
      </c>
      <c r="I2380" s="25">
        <f t="shared" si="172"/>
        <v>3.1372549019607843</v>
      </c>
      <c r="K2380" t="s">
        <v>1137</v>
      </c>
      <c r="M2380" s="2">
        <v>510</v>
      </c>
    </row>
    <row r="2381" spans="1:13" s="18" customFormat="1" ht="12.75">
      <c r="A2381" s="15"/>
      <c r="B2381" s="422">
        <v>800</v>
      </c>
      <c r="C2381" s="15" t="s">
        <v>28</v>
      </c>
      <c r="D2381" s="15" t="s">
        <v>1136</v>
      </c>
      <c r="E2381" s="15" t="s">
        <v>164</v>
      </c>
      <c r="F2381" s="30" t="s">
        <v>1161</v>
      </c>
      <c r="G2381" s="33" t="s">
        <v>279</v>
      </c>
      <c r="H2381" s="6">
        <f t="shared" si="174"/>
        <v>-3300</v>
      </c>
      <c r="I2381" s="25">
        <f aca="true" t="shared" si="175" ref="I2381:I2444">+B2381/M2381</f>
        <v>1.5686274509803921</v>
      </c>
      <c r="K2381" t="s">
        <v>1137</v>
      </c>
      <c r="M2381" s="2">
        <v>510</v>
      </c>
    </row>
    <row r="2382" spans="2:13" ht="12.75">
      <c r="B2382" s="333">
        <v>1300</v>
      </c>
      <c r="C2382" s="15" t="s">
        <v>28</v>
      </c>
      <c r="D2382" s="15" t="s">
        <v>1136</v>
      </c>
      <c r="E2382" s="1" t="s">
        <v>164</v>
      </c>
      <c r="F2382" s="30" t="s">
        <v>1161</v>
      </c>
      <c r="G2382" s="30" t="s">
        <v>281</v>
      </c>
      <c r="H2382" s="6">
        <f t="shared" si="174"/>
        <v>-4600</v>
      </c>
      <c r="I2382" s="25">
        <f t="shared" si="175"/>
        <v>2.549019607843137</v>
      </c>
      <c r="K2382" t="s">
        <v>1137</v>
      </c>
      <c r="M2382" s="2">
        <v>510</v>
      </c>
    </row>
    <row r="2383" spans="2:13" ht="12.75">
      <c r="B2383" s="333">
        <v>1000</v>
      </c>
      <c r="C2383" s="1" t="s">
        <v>28</v>
      </c>
      <c r="D2383" s="15" t="s">
        <v>1136</v>
      </c>
      <c r="E2383" s="1" t="s">
        <v>164</v>
      </c>
      <c r="F2383" s="30" t="s">
        <v>1161</v>
      </c>
      <c r="G2383" s="30" t="s">
        <v>285</v>
      </c>
      <c r="H2383" s="6">
        <f t="shared" si="174"/>
        <v>-5600</v>
      </c>
      <c r="I2383" s="25">
        <f t="shared" si="175"/>
        <v>1.9607843137254901</v>
      </c>
      <c r="K2383" t="s">
        <v>1137</v>
      </c>
      <c r="M2383" s="2">
        <v>510</v>
      </c>
    </row>
    <row r="2384" spans="2:13" ht="12.75">
      <c r="B2384" s="333">
        <v>800</v>
      </c>
      <c r="C2384" s="1" t="s">
        <v>28</v>
      </c>
      <c r="D2384" s="15" t="s">
        <v>1136</v>
      </c>
      <c r="E2384" s="1" t="s">
        <v>164</v>
      </c>
      <c r="F2384" s="30" t="s">
        <v>1161</v>
      </c>
      <c r="G2384" s="30" t="s">
        <v>287</v>
      </c>
      <c r="H2384" s="6">
        <f t="shared" si="174"/>
        <v>-6400</v>
      </c>
      <c r="I2384" s="25">
        <f t="shared" si="175"/>
        <v>1.5686274509803921</v>
      </c>
      <c r="K2384" t="s">
        <v>1137</v>
      </c>
      <c r="M2384" s="2">
        <v>510</v>
      </c>
    </row>
    <row r="2385" spans="2:14" ht="12.75">
      <c r="B2385" s="449">
        <v>1700</v>
      </c>
      <c r="C2385" s="400" t="s">
        <v>28</v>
      </c>
      <c r="D2385" s="15" t="s">
        <v>1136</v>
      </c>
      <c r="E2385" s="400" t="s">
        <v>164</v>
      </c>
      <c r="F2385" s="30" t="s">
        <v>1161</v>
      </c>
      <c r="G2385" s="30" t="s">
        <v>289</v>
      </c>
      <c r="H2385" s="6">
        <f t="shared" si="174"/>
        <v>-8100</v>
      </c>
      <c r="I2385" s="25">
        <f t="shared" si="175"/>
        <v>3.3333333333333335</v>
      </c>
      <c r="J2385" s="401"/>
      <c r="K2385" t="s">
        <v>1137</v>
      </c>
      <c r="L2385" s="401"/>
      <c r="M2385" s="2">
        <v>510</v>
      </c>
      <c r="N2385" s="402"/>
    </row>
    <row r="2386" spans="2:13" ht="12.75">
      <c r="B2386" s="333">
        <v>900</v>
      </c>
      <c r="C2386" s="1" t="s">
        <v>28</v>
      </c>
      <c r="D2386" s="15" t="s">
        <v>1136</v>
      </c>
      <c r="E2386" s="1" t="s">
        <v>164</v>
      </c>
      <c r="F2386" s="30" t="s">
        <v>1161</v>
      </c>
      <c r="G2386" s="30" t="s">
        <v>304</v>
      </c>
      <c r="H2386" s="6">
        <f t="shared" si="174"/>
        <v>-9000</v>
      </c>
      <c r="I2386" s="25">
        <f t="shared" si="175"/>
        <v>1.7647058823529411</v>
      </c>
      <c r="K2386" t="s">
        <v>1137</v>
      </c>
      <c r="M2386" s="2">
        <v>510</v>
      </c>
    </row>
    <row r="2387" spans="2:13" ht="12.75">
      <c r="B2387" s="333">
        <v>900</v>
      </c>
      <c r="C2387" s="1" t="s">
        <v>28</v>
      </c>
      <c r="D2387" s="15" t="s">
        <v>1136</v>
      </c>
      <c r="E2387" s="1" t="s">
        <v>164</v>
      </c>
      <c r="F2387" s="30" t="s">
        <v>1161</v>
      </c>
      <c r="G2387" s="30" t="s">
        <v>306</v>
      </c>
      <c r="H2387" s="6">
        <f t="shared" si="174"/>
        <v>-9900</v>
      </c>
      <c r="I2387" s="25">
        <f t="shared" si="175"/>
        <v>1.7647058823529411</v>
      </c>
      <c r="K2387" t="s">
        <v>1137</v>
      </c>
      <c r="M2387" s="2">
        <v>510</v>
      </c>
    </row>
    <row r="2388" spans="2:13" ht="12.75">
      <c r="B2388" s="333">
        <v>1800</v>
      </c>
      <c r="C2388" s="1" t="s">
        <v>28</v>
      </c>
      <c r="D2388" s="15" t="s">
        <v>1136</v>
      </c>
      <c r="E2388" s="1" t="s">
        <v>164</v>
      </c>
      <c r="F2388" s="30" t="s">
        <v>1161</v>
      </c>
      <c r="G2388" s="30" t="s">
        <v>374</v>
      </c>
      <c r="H2388" s="6">
        <f t="shared" si="174"/>
        <v>-11700</v>
      </c>
      <c r="I2388" s="25">
        <f t="shared" si="175"/>
        <v>3.5294117647058822</v>
      </c>
      <c r="K2388" t="s">
        <v>1137</v>
      </c>
      <c r="M2388" s="2">
        <v>510</v>
      </c>
    </row>
    <row r="2389" spans="2:13" ht="12.75">
      <c r="B2389" s="333">
        <v>1000</v>
      </c>
      <c r="C2389" s="1" t="s">
        <v>28</v>
      </c>
      <c r="D2389" s="15" t="s">
        <v>1136</v>
      </c>
      <c r="E2389" s="1" t="s">
        <v>164</v>
      </c>
      <c r="F2389" s="30" t="s">
        <v>1161</v>
      </c>
      <c r="G2389" s="30" t="s">
        <v>376</v>
      </c>
      <c r="H2389" s="6">
        <f t="shared" si="174"/>
        <v>-12700</v>
      </c>
      <c r="I2389" s="25">
        <f t="shared" si="175"/>
        <v>1.9607843137254901</v>
      </c>
      <c r="K2389" t="s">
        <v>1137</v>
      </c>
      <c r="M2389" s="2">
        <v>510</v>
      </c>
    </row>
    <row r="2390" spans="2:13" ht="12.75">
      <c r="B2390" s="333">
        <v>1400</v>
      </c>
      <c r="C2390" s="1" t="s">
        <v>28</v>
      </c>
      <c r="D2390" s="15" t="s">
        <v>1136</v>
      </c>
      <c r="E2390" s="1" t="s">
        <v>164</v>
      </c>
      <c r="F2390" s="30" t="s">
        <v>1161</v>
      </c>
      <c r="G2390" s="30" t="s">
        <v>379</v>
      </c>
      <c r="H2390" s="6">
        <f t="shared" si="174"/>
        <v>-14100</v>
      </c>
      <c r="I2390" s="25">
        <f t="shared" si="175"/>
        <v>2.7450980392156863</v>
      </c>
      <c r="K2390" t="s">
        <v>1137</v>
      </c>
      <c r="M2390" s="2">
        <v>510</v>
      </c>
    </row>
    <row r="2391" spans="2:13" ht="12.75">
      <c r="B2391" s="333">
        <v>1100</v>
      </c>
      <c r="C2391" s="1" t="s">
        <v>28</v>
      </c>
      <c r="D2391" s="15" t="s">
        <v>1136</v>
      </c>
      <c r="E2391" s="1" t="s">
        <v>164</v>
      </c>
      <c r="F2391" s="30" t="s">
        <v>1161</v>
      </c>
      <c r="G2391" s="30" t="s">
        <v>381</v>
      </c>
      <c r="H2391" s="6">
        <f t="shared" si="174"/>
        <v>-15200</v>
      </c>
      <c r="I2391" s="25">
        <f t="shared" si="175"/>
        <v>2.156862745098039</v>
      </c>
      <c r="K2391" t="s">
        <v>1137</v>
      </c>
      <c r="M2391" s="2">
        <v>510</v>
      </c>
    </row>
    <row r="2392" spans="2:13" ht="12.75">
      <c r="B2392" s="333">
        <v>1500</v>
      </c>
      <c r="C2392" s="1" t="s">
        <v>28</v>
      </c>
      <c r="D2392" s="15" t="s">
        <v>1136</v>
      </c>
      <c r="E2392" s="1" t="s">
        <v>164</v>
      </c>
      <c r="F2392" s="30" t="s">
        <v>1161</v>
      </c>
      <c r="G2392" s="30" t="s">
        <v>418</v>
      </c>
      <c r="H2392" s="6">
        <f t="shared" si="174"/>
        <v>-16700</v>
      </c>
      <c r="I2392" s="25">
        <f t="shared" si="175"/>
        <v>2.9411764705882355</v>
      </c>
      <c r="K2392" t="s">
        <v>1137</v>
      </c>
      <c r="M2392" s="2">
        <v>510</v>
      </c>
    </row>
    <row r="2393" spans="2:13" ht="12.75">
      <c r="B2393" s="333">
        <v>1300</v>
      </c>
      <c r="C2393" s="1" t="s">
        <v>28</v>
      </c>
      <c r="D2393" s="15" t="s">
        <v>1136</v>
      </c>
      <c r="E2393" s="1" t="s">
        <v>164</v>
      </c>
      <c r="F2393" s="30" t="s">
        <v>1161</v>
      </c>
      <c r="G2393" s="30" t="s">
        <v>420</v>
      </c>
      <c r="H2393" s="6">
        <f t="shared" si="174"/>
        <v>-18000</v>
      </c>
      <c r="I2393" s="25">
        <f t="shared" si="175"/>
        <v>2.549019607843137</v>
      </c>
      <c r="K2393" t="s">
        <v>1137</v>
      </c>
      <c r="M2393" s="2">
        <v>510</v>
      </c>
    </row>
    <row r="2394" spans="2:13" ht="12.75">
      <c r="B2394" s="333">
        <v>1600</v>
      </c>
      <c r="C2394" s="1" t="s">
        <v>28</v>
      </c>
      <c r="D2394" s="15" t="s">
        <v>1136</v>
      </c>
      <c r="E2394" s="1" t="s">
        <v>164</v>
      </c>
      <c r="F2394" s="30" t="s">
        <v>1161</v>
      </c>
      <c r="G2394" s="30" t="s">
        <v>73</v>
      </c>
      <c r="H2394" s="6">
        <f t="shared" si="174"/>
        <v>-19600</v>
      </c>
      <c r="I2394" s="25">
        <f t="shared" si="175"/>
        <v>3.1372549019607843</v>
      </c>
      <c r="K2394" t="s">
        <v>1137</v>
      </c>
      <c r="M2394" s="2">
        <v>510</v>
      </c>
    </row>
    <row r="2395" spans="2:13" ht="12.75">
      <c r="B2395" s="333">
        <v>1200</v>
      </c>
      <c r="C2395" s="1" t="s">
        <v>28</v>
      </c>
      <c r="D2395" s="15" t="s">
        <v>1136</v>
      </c>
      <c r="E2395" s="1" t="s">
        <v>164</v>
      </c>
      <c r="F2395" s="30" t="s">
        <v>1161</v>
      </c>
      <c r="G2395" s="30" t="s">
        <v>480</v>
      </c>
      <c r="H2395" s="6">
        <f t="shared" si="174"/>
        <v>-20800</v>
      </c>
      <c r="I2395" s="25">
        <f t="shared" si="175"/>
        <v>2.3529411764705883</v>
      </c>
      <c r="K2395" t="s">
        <v>1137</v>
      </c>
      <c r="M2395" s="2">
        <v>510</v>
      </c>
    </row>
    <row r="2396" spans="2:13" ht="12.75">
      <c r="B2396" s="333">
        <v>1400</v>
      </c>
      <c r="C2396" s="1" t="s">
        <v>28</v>
      </c>
      <c r="D2396" s="15" t="s">
        <v>1136</v>
      </c>
      <c r="E2396" s="1" t="s">
        <v>164</v>
      </c>
      <c r="F2396" s="30" t="s">
        <v>1161</v>
      </c>
      <c r="G2396" s="30" t="s">
        <v>465</v>
      </c>
      <c r="H2396" s="6">
        <f t="shared" si="174"/>
        <v>-22200</v>
      </c>
      <c r="I2396" s="25">
        <f t="shared" si="175"/>
        <v>2.7450980392156863</v>
      </c>
      <c r="K2396" t="s">
        <v>1137</v>
      </c>
      <c r="M2396" s="2">
        <v>510</v>
      </c>
    </row>
    <row r="2397" spans="2:13" ht="12.75">
      <c r="B2397" s="333">
        <v>700</v>
      </c>
      <c r="C2397" s="1" t="s">
        <v>28</v>
      </c>
      <c r="D2397" s="15" t="s">
        <v>1136</v>
      </c>
      <c r="E2397" s="1" t="s">
        <v>164</v>
      </c>
      <c r="F2397" s="30" t="s">
        <v>1161</v>
      </c>
      <c r="G2397" s="30" t="s">
        <v>467</v>
      </c>
      <c r="H2397" s="6">
        <f t="shared" si="174"/>
        <v>-22900</v>
      </c>
      <c r="I2397" s="25">
        <f t="shared" si="175"/>
        <v>1.3725490196078431</v>
      </c>
      <c r="K2397" t="s">
        <v>1137</v>
      </c>
      <c r="M2397" s="2">
        <v>510</v>
      </c>
    </row>
    <row r="2398" spans="2:13" ht="12.75">
      <c r="B2398" s="333">
        <v>1500</v>
      </c>
      <c r="C2398" s="1" t="s">
        <v>28</v>
      </c>
      <c r="D2398" s="15" t="s">
        <v>1136</v>
      </c>
      <c r="E2398" s="1" t="s">
        <v>164</v>
      </c>
      <c r="F2398" s="30" t="s">
        <v>1161</v>
      </c>
      <c r="G2398" s="30" t="s">
        <v>510</v>
      </c>
      <c r="H2398" s="6">
        <f t="shared" si="174"/>
        <v>-24400</v>
      </c>
      <c r="I2398" s="25">
        <f t="shared" si="175"/>
        <v>2.9411764705882355</v>
      </c>
      <c r="K2398" t="s">
        <v>1137</v>
      </c>
      <c r="M2398" s="2">
        <v>510</v>
      </c>
    </row>
    <row r="2399" spans="2:13" ht="12.75">
      <c r="B2399" s="333">
        <v>1300</v>
      </c>
      <c r="C2399" s="1" t="s">
        <v>28</v>
      </c>
      <c r="D2399" s="1" t="s">
        <v>1136</v>
      </c>
      <c r="E2399" s="1" t="s">
        <v>164</v>
      </c>
      <c r="F2399" s="30" t="s">
        <v>1161</v>
      </c>
      <c r="G2399" s="30" t="s">
        <v>526</v>
      </c>
      <c r="H2399" s="6">
        <f t="shared" si="174"/>
        <v>-25700</v>
      </c>
      <c r="I2399" s="25">
        <f t="shared" si="175"/>
        <v>2.549019607843137</v>
      </c>
      <c r="K2399" t="s">
        <v>1137</v>
      </c>
      <c r="M2399" s="2">
        <v>510</v>
      </c>
    </row>
    <row r="2400" spans="2:13" ht="12.75">
      <c r="B2400" s="333">
        <v>1500</v>
      </c>
      <c r="C2400" s="1" t="s">
        <v>28</v>
      </c>
      <c r="D2400" s="1" t="s">
        <v>1136</v>
      </c>
      <c r="E2400" s="1" t="s">
        <v>164</v>
      </c>
      <c r="F2400" s="30" t="s">
        <v>1161</v>
      </c>
      <c r="G2400" s="30" t="s">
        <v>369</v>
      </c>
      <c r="H2400" s="6">
        <f t="shared" si="174"/>
        <v>-27200</v>
      </c>
      <c r="I2400" s="25">
        <f t="shared" si="175"/>
        <v>2.9411764705882355</v>
      </c>
      <c r="K2400" t="s">
        <v>1137</v>
      </c>
      <c r="M2400" s="2">
        <v>510</v>
      </c>
    </row>
    <row r="2401" spans="2:13" ht="12.75">
      <c r="B2401" s="333">
        <v>1400</v>
      </c>
      <c r="C2401" s="1" t="s">
        <v>28</v>
      </c>
      <c r="D2401" s="1" t="s">
        <v>1136</v>
      </c>
      <c r="E2401" s="1" t="s">
        <v>164</v>
      </c>
      <c r="F2401" s="30" t="s">
        <v>1161</v>
      </c>
      <c r="G2401" s="30" t="s">
        <v>352</v>
      </c>
      <c r="H2401" s="6">
        <f t="shared" si="174"/>
        <v>-28600</v>
      </c>
      <c r="I2401" s="25">
        <f t="shared" si="175"/>
        <v>2.7450980392156863</v>
      </c>
      <c r="K2401" t="s">
        <v>1137</v>
      </c>
      <c r="M2401" s="2">
        <v>510</v>
      </c>
    </row>
    <row r="2402" spans="2:13" ht="12.75">
      <c r="B2402" s="333">
        <v>1600</v>
      </c>
      <c r="C2402" s="1" t="s">
        <v>28</v>
      </c>
      <c r="D2402" s="1" t="s">
        <v>1136</v>
      </c>
      <c r="E2402" s="1" t="s">
        <v>164</v>
      </c>
      <c r="F2402" s="30" t="s">
        <v>1161</v>
      </c>
      <c r="G2402" s="30" t="s">
        <v>531</v>
      </c>
      <c r="H2402" s="6">
        <f t="shared" si="174"/>
        <v>-30200</v>
      </c>
      <c r="I2402" s="25">
        <f t="shared" si="175"/>
        <v>3.1372549019607843</v>
      </c>
      <c r="K2402" t="s">
        <v>1137</v>
      </c>
      <c r="M2402" s="2">
        <v>510</v>
      </c>
    </row>
    <row r="2403" spans="1:13" s="99" customFormat="1" ht="12.75">
      <c r="A2403" s="14"/>
      <c r="B2403" s="334">
        <f>SUM(B2379:B2402)</f>
        <v>30200</v>
      </c>
      <c r="C2403" s="14"/>
      <c r="D2403" s="14"/>
      <c r="E2403" s="14" t="s">
        <v>164</v>
      </c>
      <c r="F2403" s="21"/>
      <c r="G2403" s="21"/>
      <c r="H2403" s="97">
        <v>0</v>
      </c>
      <c r="I2403" s="98">
        <f t="shared" si="175"/>
        <v>59.21568627450981</v>
      </c>
      <c r="M2403" s="2">
        <v>510</v>
      </c>
    </row>
    <row r="2404" spans="8:13" ht="12.75">
      <c r="H2404" s="6">
        <f>H2403-B2404</f>
        <v>0</v>
      </c>
      <c r="I2404" s="25">
        <f t="shared" si="175"/>
        <v>0</v>
      </c>
      <c r="M2404" s="2">
        <v>510</v>
      </c>
    </row>
    <row r="2405" spans="8:13" ht="12.75">
      <c r="H2405" s="6">
        <f>H2404-B2405</f>
        <v>0</v>
      </c>
      <c r="I2405" s="25">
        <f t="shared" si="175"/>
        <v>0</v>
      </c>
      <c r="M2405" s="2">
        <v>510</v>
      </c>
    </row>
    <row r="2406" spans="2:13" ht="12.75">
      <c r="B2406" s="264">
        <v>5000</v>
      </c>
      <c r="C2406" s="1" t="s">
        <v>1162</v>
      </c>
      <c r="D2406" s="15" t="s">
        <v>1136</v>
      </c>
      <c r="E2406" s="1" t="s">
        <v>1163</v>
      </c>
      <c r="F2406" s="403" t="s">
        <v>1161</v>
      </c>
      <c r="G2406" s="30" t="s">
        <v>374</v>
      </c>
      <c r="H2406" s="6">
        <f>H2405-B2406</f>
        <v>-5000</v>
      </c>
      <c r="I2406" s="25">
        <f t="shared" si="175"/>
        <v>9.803921568627452</v>
      </c>
      <c r="K2406" t="s">
        <v>1137</v>
      </c>
      <c r="M2406" s="2">
        <v>510</v>
      </c>
    </row>
    <row r="2407" spans="2:13" ht="12.75">
      <c r="B2407" s="264">
        <v>5000</v>
      </c>
      <c r="C2407" s="1" t="s">
        <v>1164</v>
      </c>
      <c r="D2407" s="15" t="s">
        <v>1136</v>
      </c>
      <c r="E2407" s="1" t="s">
        <v>1163</v>
      </c>
      <c r="F2407" s="403" t="s">
        <v>1161</v>
      </c>
      <c r="G2407" s="30" t="s">
        <v>374</v>
      </c>
      <c r="H2407" s="6">
        <f>H2406-B2407</f>
        <v>-10000</v>
      </c>
      <c r="I2407" s="25">
        <f t="shared" si="175"/>
        <v>9.803921568627452</v>
      </c>
      <c r="K2407" t="s">
        <v>1137</v>
      </c>
      <c r="M2407" s="2">
        <v>510</v>
      </c>
    </row>
    <row r="2408" spans="1:13" s="99" customFormat="1" ht="12.75">
      <c r="A2408" s="14"/>
      <c r="B2408" s="271">
        <f>SUM(B2406:B2407)</f>
        <v>10000</v>
      </c>
      <c r="C2408" s="14" t="s">
        <v>166</v>
      </c>
      <c r="D2408" s="14"/>
      <c r="E2408" s="14"/>
      <c r="F2408" s="21"/>
      <c r="G2408" s="21"/>
      <c r="H2408" s="97">
        <v>0</v>
      </c>
      <c r="I2408" s="98">
        <f t="shared" si="175"/>
        <v>19.607843137254903</v>
      </c>
      <c r="M2408" s="2">
        <v>510</v>
      </c>
    </row>
    <row r="2409" spans="8:13" ht="12.75">
      <c r="H2409" s="6">
        <f aca="true" t="shared" si="176" ref="H2409:H2414">H2408-B2409</f>
        <v>0</v>
      </c>
      <c r="I2409" s="25">
        <f t="shared" si="175"/>
        <v>0</v>
      </c>
      <c r="M2409" s="2">
        <v>510</v>
      </c>
    </row>
    <row r="2410" spans="8:13" ht="12.75">
      <c r="H2410" s="6">
        <f t="shared" si="176"/>
        <v>0</v>
      </c>
      <c r="I2410" s="25">
        <f t="shared" si="175"/>
        <v>0</v>
      </c>
      <c r="M2410" s="2">
        <v>510</v>
      </c>
    </row>
    <row r="2411" spans="1:13" s="85" customFormat="1" ht="12.75">
      <c r="A2411" s="36"/>
      <c r="B2411" s="206">
        <v>260000</v>
      </c>
      <c r="C2411" s="80" t="s">
        <v>1165</v>
      </c>
      <c r="D2411" s="80" t="s">
        <v>1136</v>
      </c>
      <c r="E2411" s="80" t="s">
        <v>121</v>
      </c>
      <c r="F2411" s="82" t="s">
        <v>613</v>
      </c>
      <c r="G2411" s="34" t="s">
        <v>287</v>
      </c>
      <c r="H2411" s="6">
        <f t="shared" si="176"/>
        <v>-260000</v>
      </c>
      <c r="I2411" s="25">
        <f t="shared" si="175"/>
        <v>509.80392156862746</v>
      </c>
      <c r="M2411" s="2">
        <v>510</v>
      </c>
    </row>
    <row r="2412" spans="1:13" ht="12.75">
      <c r="A2412" s="36"/>
      <c r="B2412" s="206">
        <v>33670</v>
      </c>
      <c r="C2412" s="80" t="s">
        <v>1165</v>
      </c>
      <c r="D2412" s="80" t="s">
        <v>1136</v>
      </c>
      <c r="E2412" s="80" t="s">
        <v>614</v>
      </c>
      <c r="F2412" s="82"/>
      <c r="G2412" s="34" t="s">
        <v>287</v>
      </c>
      <c r="H2412" s="6">
        <f t="shared" si="176"/>
        <v>-293670</v>
      </c>
      <c r="I2412" s="83">
        <f t="shared" si="175"/>
        <v>66.01960784313725</v>
      </c>
      <c r="J2412" s="85"/>
      <c r="K2412" s="85"/>
      <c r="L2412" s="85"/>
      <c r="M2412" s="2">
        <v>510</v>
      </c>
    </row>
    <row r="2413" spans="1:13" s="110" customFormat="1" ht="12.75">
      <c r="A2413" s="36"/>
      <c r="B2413" s="206">
        <v>6500</v>
      </c>
      <c r="C2413" s="36" t="s">
        <v>1165</v>
      </c>
      <c r="D2413" s="80" t="s">
        <v>1136</v>
      </c>
      <c r="E2413" s="36" t="s">
        <v>615</v>
      </c>
      <c r="F2413" s="56"/>
      <c r="G2413" s="34" t="s">
        <v>287</v>
      </c>
      <c r="H2413" s="40">
        <f t="shared" si="176"/>
        <v>-300170</v>
      </c>
      <c r="I2413" s="83">
        <f t="shared" si="175"/>
        <v>12.745098039215685</v>
      </c>
      <c r="M2413" s="2">
        <v>510</v>
      </c>
    </row>
    <row r="2414" spans="1:13" s="110" customFormat="1" ht="12.75">
      <c r="A2414" s="36"/>
      <c r="B2414" s="206">
        <v>6500</v>
      </c>
      <c r="C2414" s="36" t="s">
        <v>1165</v>
      </c>
      <c r="D2414" s="80" t="s">
        <v>1136</v>
      </c>
      <c r="E2414" s="36" t="s">
        <v>615</v>
      </c>
      <c r="F2414" s="56"/>
      <c r="G2414" s="34" t="s">
        <v>287</v>
      </c>
      <c r="H2414" s="40">
        <f t="shared" si="176"/>
        <v>-306670</v>
      </c>
      <c r="I2414" s="83">
        <f t="shared" si="175"/>
        <v>12.745098039215685</v>
      </c>
      <c r="M2414" s="2">
        <v>510</v>
      </c>
    </row>
    <row r="2415" spans="1:13" ht="12.75">
      <c r="A2415" s="112"/>
      <c r="B2415" s="337">
        <f>SUM(B2411:B2414)</f>
        <v>306670</v>
      </c>
      <c r="C2415" s="112" t="s">
        <v>121</v>
      </c>
      <c r="D2415" s="112"/>
      <c r="E2415" s="112"/>
      <c r="F2415" s="124"/>
      <c r="G2415" s="113"/>
      <c r="H2415" s="97">
        <v>0</v>
      </c>
      <c r="I2415" s="134">
        <f t="shared" si="175"/>
        <v>601.3137254901961</v>
      </c>
      <c r="J2415" s="114"/>
      <c r="K2415" s="114"/>
      <c r="L2415" s="114"/>
      <c r="M2415" s="2">
        <v>510</v>
      </c>
    </row>
    <row r="2416" spans="8:13" ht="12.75">
      <c r="H2416" s="6">
        <f>H2415-B2416</f>
        <v>0</v>
      </c>
      <c r="I2416" s="25">
        <f t="shared" si="175"/>
        <v>0</v>
      </c>
      <c r="M2416" s="2">
        <v>510</v>
      </c>
    </row>
    <row r="2417" spans="8:13" ht="12.75">
      <c r="H2417" s="6">
        <f>H2416-B2417</f>
        <v>0</v>
      </c>
      <c r="I2417" s="25">
        <f t="shared" si="175"/>
        <v>0</v>
      </c>
      <c r="M2417" s="2">
        <v>510</v>
      </c>
    </row>
    <row r="2418" spans="8:13" ht="12.75">
      <c r="H2418" s="6">
        <f>H2417-B2418</f>
        <v>0</v>
      </c>
      <c r="I2418" s="25">
        <f t="shared" si="175"/>
        <v>0</v>
      </c>
      <c r="M2418" s="2">
        <v>510</v>
      </c>
    </row>
    <row r="2419" spans="1:13" s="137" customFormat="1" ht="12.75">
      <c r="A2419" s="37"/>
      <c r="B2419" s="206">
        <v>59000</v>
      </c>
      <c r="C2419" s="37" t="s">
        <v>1166</v>
      </c>
      <c r="D2419" s="37" t="s">
        <v>15</v>
      </c>
      <c r="E2419" s="37" t="s">
        <v>1167</v>
      </c>
      <c r="F2419" s="450" t="s">
        <v>1168</v>
      </c>
      <c r="G2419" s="33" t="s">
        <v>289</v>
      </c>
      <c r="H2419" s="6">
        <f>H2418-B2419</f>
        <v>-59000</v>
      </c>
      <c r="I2419" s="25">
        <f t="shared" si="175"/>
        <v>115.68627450980392</v>
      </c>
      <c r="J2419" s="451"/>
      <c r="K2419" t="s">
        <v>1022</v>
      </c>
      <c r="L2419" s="451"/>
      <c r="M2419" s="2">
        <v>510</v>
      </c>
    </row>
    <row r="2420" spans="1:13" s="99" customFormat="1" ht="12.75">
      <c r="A2420" s="14"/>
      <c r="B2420" s="337">
        <f>SUM(B2419)</f>
        <v>59000</v>
      </c>
      <c r="C2420" s="14" t="s">
        <v>158</v>
      </c>
      <c r="D2420" s="14"/>
      <c r="E2420" s="14"/>
      <c r="F2420" s="21"/>
      <c r="G2420" s="21"/>
      <c r="H2420" s="97">
        <v>0</v>
      </c>
      <c r="I2420" s="98">
        <f t="shared" si="175"/>
        <v>115.68627450980392</v>
      </c>
      <c r="M2420" s="2">
        <v>510</v>
      </c>
    </row>
    <row r="2421" spans="8:13" ht="12.75">
      <c r="H2421" s="6">
        <f>H2420-B2421</f>
        <v>0</v>
      </c>
      <c r="I2421" s="25">
        <f t="shared" si="175"/>
        <v>0</v>
      </c>
      <c r="M2421" s="2">
        <v>510</v>
      </c>
    </row>
    <row r="2422" spans="8:13" ht="12.75">
      <c r="H2422" s="6">
        <f>H2421-B2422</f>
        <v>0</v>
      </c>
      <c r="I2422" s="25">
        <f t="shared" si="175"/>
        <v>0</v>
      </c>
      <c r="M2422" s="2">
        <v>510</v>
      </c>
    </row>
    <row r="2423" spans="2:13" ht="12.75">
      <c r="B2423" s="288">
        <v>250000</v>
      </c>
      <c r="C2423" s="15" t="s">
        <v>1169</v>
      </c>
      <c r="D2423" s="37" t="s">
        <v>15</v>
      </c>
      <c r="E2423" s="15" t="s">
        <v>19</v>
      </c>
      <c r="F2423" s="38" t="s">
        <v>1170</v>
      </c>
      <c r="G2423" s="30" t="s">
        <v>374</v>
      </c>
      <c r="H2423" s="6">
        <f>H2422-B2423</f>
        <v>-250000</v>
      </c>
      <c r="I2423" s="25">
        <f t="shared" si="175"/>
        <v>490.19607843137254</v>
      </c>
      <c r="K2423" t="s">
        <v>1031</v>
      </c>
      <c r="M2423" s="2">
        <v>510</v>
      </c>
    </row>
    <row r="2424" spans="1:13" s="99" customFormat="1" ht="12.75">
      <c r="A2424" s="14"/>
      <c r="B2424" s="271">
        <f>SUM(B2423)</f>
        <v>250000</v>
      </c>
      <c r="C2424" s="14" t="s">
        <v>175</v>
      </c>
      <c r="D2424" s="14"/>
      <c r="E2424" s="14"/>
      <c r="F2424" s="21"/>
      <c r="G2424" s="21"/>
      <c r="H2424" s="97">
        <v>0</v>
      </c>
      <c r="I2424" s="98">
        <f t="shared" si="175"/>
        <v>490.19607843137254</v>
      </c>
      <c r="M2424" s="2">
        <v>510</v>
      </c>
    </row>
    <row r="2425" spans="8:13" ht="12.75">
      <c r="H2425" s="6">
        <f>H2424-B2425</f>
        <v>0</v>
      </c>
      <c r="I2425" s="25">
        <f t="shared" si="175"/>
        <v>0</v>
      </c>
      <c r="M2425" s="2">
        <v>510</v>
      </c>
    </row>
    <row r="2426" spans="8:13" ht="12.75">
      <c r="H2426" s="6">
        <f>H2425-B2426</f>
        <v>0</v>
      </c>
      <c r="I2426" s="25">
        <f t="shared" si="175"/>
        <v>0</v>
      </c>
      <c r="M2426" s="2">
        <v>510</v>
      </c>
    </row>
    <row r="2427" spans="8:13" ht="12.75">
      <c r="H2427" s="6">
        <f>H2426-B2427</f>
        <v>0</v>
      </c>
      <c r="I2427" s="25">
        <f t="shared" si="175"/>
        <v>0</v>
      </c>
      <c r="M2427" s="2">
        <v>510</v>
      </c>
    </row>
    <row r="2428" spans="4:13" ht="12.75">
      <c r="D2428" s="15"/>
      <c r="H2428" s="6">
        <f>H2427-B2428</f>
        <v>0</v>
      </c>
      <c r="I2428" s="25">
        <f t="shared" si="175"/>
        <v>0</v>
      </c>
      <c r="M2428" s="2">
        <v>510</v>
      </c>
    </row>
    <row r="2429" spans="1:13" s="85" customFormat="1" ht="13.5" thickBot="1">
      <c r="A2429" s="76"/>
      <c r="B2429" s="332">
        <f>+B2453+B2466+B2471</f>
        <v>922400</v>
      </c>
      <c r="C2429" s="76"/>
      <c r="D2429" s="75" t="s">
        <v>16</v>
      </c>
      <c r="E2429" s="128"/>
      <c r="F2429" s="128"/>
      <c r="G2429" s="77"/>
      <c r="H2429" s="129"/>
      <c r="I2429" s="130">
        <f t="shared" si="175"/>
        <v>1808.6274509803923</v>
      </c>
      <c r="J2429" s="126"/>
      <c r="K2429" s="126"/>
      <c r="L2429" s="126"/>
      <c r="M2429" s="2">
        <v>510</v>
      </c>
    </row>
    <row r="2430" spans="2:13" ht="12.75">
      <c r="B2430" s="229"/>
      <c r="C2430" s="36"/>
      <c r="D2430" s="15"/>
      <c r="E2430" s="36"/>
      <c r="G2430" s="34"/>
      <c r="H2430" s="6">
        <f aca="true" t="shared" si="177" ref="H2430:H2452">H2429-B2430</f>
        <v>0</v>
      </c>
      <c r="I2430" s="25">
        <f t="shared" si="175"/>
        <v>0</v>
      </c>
      <c r="M2430" s="2">
        <v>510</v>
      </c>
    </row>
    <row r="2431" spans="2:13" ht="12.75">
      <c r="B2431" s="229"/>
      <c r="C2431" s="36"/>
      <c r="D2431" s="15"/>
      <c r="E2431" s="37"/>
      <c r="G2431" s="38"/>
      <c r="H2431" s="6">
        <f t="shared" si="177"/>
        <v>0</v>
      </c>
      <c r="I2431" s="25">
        <f t="shared" si="175"/>
        <v>0</v>
      </c>
      <c r="M2431" s="2">
        <v>510</v>
      </c>
    </row>
    <row r="2432" spans="2:13" ht="12.75">
      <c r="B2432" s="223">
        <v>5000</v>
      </c>
      <c r="C2432" s="1" t="s">
        <v>27</v>
      </c>
      <c r="D2432" s="15" t="s">
        <v>16</v>
      </c>
      <c r="E2432" s="1" t="s">
        <v>1031</v>
      </c>
      <c r="F2432" s="30" t="s">
        <v>1171</v>
      </c>
      <c r="G2432" s="34" t="s">
        <v>240</v>
      </c>
      <c r="H2432" s="6">
        <f t="shared" si="177"/>
        <v>-5000</v>
      </c>
      <c r="I2432" s="25">
        <f t="shared" si="175"/>
        <v>9.803921568627452</v>
      </c>
      <c r="K2432" t="s">
        <v>27</v>
      </c>
      <c r="M2432" s="2">
        <v>510</v>
      </c>
    </row>
    <row r="2433" spans="1:13" s="18" customFormat="1" ht="12.75">
      <c r="A2433" s="1"/>
      <c r="B2433" s="223">
        <v>5000</v>
      </c>
      <c r="C2433" s="1" t="s">
        <v>27</v>
      </c>
      <c r="D2433" s="15" t="s">
        <v>16</v>
      </c>
      <c r="E2433" s="1" t="s">
        <v>1031</v>
      </c>
      <c r="F2433" s="30" t="s">
        <v>1172</v>
      </c>
      <c r="G2433" s="30" t="s">
        <v>242</v>
      </c>
      <c r="H2433" s="6">
        <f t="shared" si="177"/>
        <v>-10000</v>
      </c>
      <c r="I2433" s="25">
        <f t="shared" si="175"/>
        <v>9.803921568627452</v>
      </c>
      <c r="J2433"/>
      <c r="K2433" t="s">
        <v>27</v>
      </c>
      <c r="L2433"/>
      <c r="M2433" s="2">
        <v>510</v>
      </c>
    </row>
    <row r="2434" spans="2:13" ht="12.75">
      <c r="B2434" s="223">
        <v>5000</v>
      </c>
      <c r="C2434" s="1" t="s">
        <v>27</v>
      </c>
      <c r="D2434" s="15" t="s">
        <v>16</v>
      </c>
      <c r="E2434" s="1" t="s">
        <v>1031</v>
      </c>
      <c r="F2434" s="30" t="s">
        <v>1173</v>
      </c>
      <c r="G2434" s="30" t="s">
        <v>1174</v>
      </c>
      <c r="H2434" s="6">
        <f t="shared" si="177"/>
        <v>-15000</v>
      </c>
      <c r="I2434" s="25">
        <f t="shared" si="175"/>
        <v>9.803921568627452</v>
      </c>
      <c r="K2434" t="s">
        <v>27</v>
      </c>
      <c r="M2434" s="2">
        <v>510</v>
      </c>
    </row>
    <row r="2435" spans="2:13" ht="12.75">
      <c r="B2435" s="223">
        <v>5000</v>
      </c>
      <c r="C2435" s="1" t="s">
        <v>27</v>
      </c>
      <c r="D2435" s="1" t="s">
        <v>16</v>
      </c>
      <c r="E2435" s="1" t="s">
        <v>1031</v>
      </c>
      <c r="F2435" s="30" t="s">
        <v>1175</v>
      </c>
      <c r="G2435" s="30" t="s">
        <v>318</v>
      </c>
      <c r="H2435" s="6">
        <f t="shared" si="177"/>
        <v>-20000</v>
      </c>
      <c r="I2435" s="25">
        <f t="shared" si="175"/>
        <v>9.803921568627452</v>
      </c>
      <c r="K2435" t="s">
        <v>27</v>
      </c>
      <c r="M2435" s="2">
        <v>510</v>
      </c>
    </row>
    <row r="2436" spans="2:13" ht="12.75">
      <c r="B2436" s="223">
        <v>5000</v>
      </c>
      <c r="C2436" s="1" t="s">
        <v>27</v>
      </c>
      <c r="D2436" s="1" t="s">
        <v>16</v>
      </c>
      <c r="E2436" s="1" t="s">
        <v>1031</v>
      </c>
      <c r="F2436" s="30" t="s">
        <v>1176</v>
      </c>
      <c r="G2436" s="30" t="s">
        <v>306</v>
      </c>
      <c r="H2436" s="6">
        <f t="shared" si="177"/>
        <v>-25000</v>
      </c>
      <c r="I2436" s="25">
        <f t="shared" si="175"/>
        <v>9.803921568627452</v>
      </c>
      <c r="K2436" t="s">
        <v>27</v>
      </c>
      <c r="M2436" s="2">
        <v>510</v>
      </c>
    </row>
    <row r="2437" spans="2:14" ht="12.75">
      <c r="B2437" s="223">
        <v>5000</v>
      </c>
      <c r="C2437" s="1" t="s">
        <v>27</v>
      </c>
      <c r="D2437" s="1" t="s">
        <v>16</v>
      </c>
      <c r="E2437" s="1" t="s">
        <v>1031</v>
      </c>
      <c r="F2437" s="30" t="s">
        <v>1177</v>
      </c>
      <c r="G2437" s="30" t="s">
        <v>372</v>
      </c>
      <c r="H2437" s="6">
        <f t="shared" si="177"/>
        <v>-30000</v>
      </c>
      <c r="I2437" s="25">
        <f t="shared" si="175"/>
        <v>9.803921568627452</v>
      </c>
      <c r="K2437" t="s">
        <v>27</v>
      </c>
      <c r="M2437" s="2">
        <v>510</v>
      </c>
      <c r="N2437" s="402"/>
    </row>
    <row r="2438" spans="2:13" ht="12.75">
      <c r="B2438" s="223">
        <v>5000</v>
      </c>
      <c r="C2438" s="1" t="s">
        <v>27</v>
      </c>
      <c r="D2438" s="1" t="s">
        <v>16</v>
      </c>
      <c r="E2438" s="1" t="s">
        <v>1031</v>
      </c>
      <c r="F2438" s="30" t="s">
        <v>1178</v>
      </c>
      <c r="G2438" s="30" t="s">
        <v>374</v>
      </c>
      <c r="H2438" s="6">
        <f t="shared" si="177"/>
        <v>-35000</v>
      </c>
      <c r="I2438" s="25">
        <f t="shared" si="175"/>
        <v>9.803921568627452</v>
      </c>
      <c r="K2438" t="s">
        <v>27</v>
      </c>
      <c r="M2438" s="2">
        <v>510</v>
      </c>
    </row>
    <row r="2439" spans="2:13" ht="12.75">
      <c r="B2439" s="223">
        <v>5000</v>
      </c>
      <c r="C2439" s="1" t="s">
        <v>27</v>
      </c>
      <c r="D2439" s="1" t="s">
        <v>16</v>
      </c>
      <c r="E2439" s="1" t="s">
        <v>1031</v>
      </c>
      <c r="F2439" s="30" t="s">
        <v>689</v>
      </c>
      <c r="G2439" s="30" t="s">
        <v>376</v>
      </c>
      <c r="H2439" s="6">
        <f t="shared" si="177"/>
        <v>-40000</v>
      </c>
      <c r="I2439" s="25">
        <f t="shared" si="175"/>
        <v>9.803921568627452</v>
      </c>
      <c r="K2439" t="s">
        <v>27</v>
      </c>
      <c r="M2439" s="2">
        <v>510</v>
      </c>
    </row>
    <row r="2440" spans="2:13" ht="12.75">
      <c r="B2440" s="223">
        <v>5000</v>
      </c>
      <c r="C2440" s="1" t="s">
        <v>27</v>
      </c>
      <c r="D2440" s="1" t="s">
        <v>16</v>
      </c>
      <c r="E2440" s="1" t="s">
        <v>1031</v>
      </c>
      <c r="F2440" s="30" t="s">
        <v>1179</v>
      </c>
      <c r="G2440" s="30" t="s">
        <v>379</v>
      </c>
      <c r="H2440" s="6">
        <f t="shared" si="177"/>
        <v>-45000</v>
      </c>
      <c r="I2440" s="25">
        <f t="shared" si="175"/>
        <v>9.803921568627452</v>
      </c>
      <c r="K2440" t="s">
        <v>27</v>
      </c>
      <c r="M2440" s="2">
        <v>510</v>
      </c>
    </row>
    <row r="2441" spans="2:13" ht="12.75">
      <c r="B2441" s="223">
        <v>5000</v>
      </c>
      <c r="C2441" s="1" t="s">
        <v>27</v>
      </c>
      <c r="D2441" s="1" t="s">
        <v>16</v>
      </c>
      <c r="E2441" s="1" t="s">
        <v>1031</v>
      </c>
      <c r="F2441" s="30" t="s">
        <v>1180</v>
      </c>
      <c r="G2441" s="30" t="s">
        <v>381</v>
      </c>
      <c r="H2441" s="6">
        <f t="shared" si="177"/>
        <v>-50000</v>
      </c>
      <c r="I2441" s="25">
        <f t="shared" si="175"/>
        <v>9.803921568627452</v>
      </c>
      <c r="K2441" t="s">
        <v>27</v>
      </c>
      <c r="M2441" s="2">
        <v>510</v>
      </c>
    </row>
    <row r="2442" spans="2:13" ht="12.75">
      <c r="B2442" s="223">
        <v>5000</v>
      </c>
      <c r="C2442" s="1" t="s">
        <v>27</v>
      </c>
      <c r="D2442" s="1" t="s">
        <v>16</v>
      </c>
      <c r="E2442" s="1" t="s">
        <v>1031</v>
      </c>
      <c r="F2442" s="30" t="s">
        <v>1181</v>
      </c>
      <c r="G2442" s="30" t="s">
        <v>416</v>
      </c>
      <c r="H2442" s="6">
        <f t="shared" si="177"/>
        <v>-55000</v>
      </c>
      <c r="I2442" s="25">
        <f t="shared" si="175"/>
        <v>9.803921568627452</v>
      </c>
      <c r="K2442" t="s">
        <v>27</v>
      </c>
      <c r="M2442" s="2">
        <v>510</v>
      </c>
    </row>
    <row r="2443" spans="2:13" ht="12.75">
      <c r="B2443" s="223">
        <v>5000</v>
      </c>
      <c r="C2443" s="1" t="s">
        <v>27</v>
      </c>
      <c r="D2443" s="1" t="s">
        <v>16</v>
      </c>
      <c r="E2443" s="1" t="s">
        <v>1031</v>
      </c>
      <c r="F2443" s="30" t="s">
        <v>1182</v>
      </c>
      <c r="G2443" s="30" t="s">
        <v>418</v>
      </c>
      <c r="H2443" s="6">
        <f t="shared" si="177"/>
        <v>-60000</v>
      </c>
      <c r="I2443" s="25">
        <f t="shared" si="175"/>
        <v>9.803921568627452</v>
      </c>
      <c r="K2443" t="s">
        <v>27</v>
      </c>
      <c r="M2443" s="2">
        <v>510</v>
      </c>
    </row>
    <row r="2444" spans="2:13" ht="12.75">
      <c r="B2444" s="223">
        <v>5000</v>
      </c>
      <c r="C2444" s="1" t="s">
        <v>27</v>
      </c>
      <c r="D2444" s="1" t="s">
        <v>16</v>
      </c>
      <c r="E2444" s="1" t="s">
        <v>1031</v>
      </c>
      <c r="F2444" s="30" t="s">
        <v>1183</v>
      </c>
      <c r="G2444" s="30" t="s">
        <v>420</v>
      </c>
      <c r="H2444" s="6">
        <f t="shared" si="177"/>
        <v>-65000</v>
      </c>
      <c r="I2444" s="25">
        <f t="shared" si="175"/>
        <v>9.803921568627452</v>
      </c>
      <c r="K2444" t="s">
        <v>27</v>
      </c>
      <c r="M2444" s="2">
        <v>510</v>
      </c>
    </row>
    <row r="2445" spans="2:13" ht="12.75">
      <c r="B2445" s="223">
        <v>5000</v>
      </c>
      <c r="C2445" s="1" t="s">
        <v>27</v>
      </c>
      <c r="D2445" s="1" t="s">
        <v>16</v>
      </c>
      <c r="E2445" s="1" t="s">
        <v>1031</v>
      </c>
      <c r="F2445" s="30" t="s">
        <v>1184</v>
      </c>
      <c r="G2445" s="30" t="s">
        <v>73</v>
      </c>
      <c r="H2445" s="6">
        <f t="shared" si="177"/>
        <v>-70000</v>
      </c>
      <c r="I2445" s="25">
        <f aca="true" t="shared" si="178" ref="I2445:I2508">+B2445/M2445</f>
        <v>9.803921568627452</v>
      </c>
      <c r="K2445" t="s">
        <v>27</v>
      </c>
      <c r="M2445" s="2">
        <v>510</v>
      </c>
    </row>
    <row r="2446" spans="2:13" ht="12.75">
      <c r="B2446" s="223">
        <v>5000</v>
      </c>
      <c r="C2446" s="1" t="s">
        <v>27</v>
      </c>
      <c r="D2446" s="1" t="s">
        <v>16</v>
      </c>
      <c r="E2446" s="1" t="s">
        <v>1031</v>
      </c>
      <c r="F2446" s="30" t="s">
        <v>1185</v>
      </c>
      <c r="G2446" s="30" t="s">
        <v>480</v>
      </c>
      <c r="H2446" s="6">
        <f t="shared" si="177"/>
        <v>-75000</v>
      </c>
      <c r="I2446" s="25">
        <f t="shared" si="178"/>
        <v>9.803921568627452</v>
      </c>
      <c r="K2446" t="s">
        <v>27</v>
      </c>
      <c r="M2446" s="2">
        <v>510</v>
      </c>
    </row>
    <row r="2447" spans="2:13" ht="12.75">
      <c r="B2447" s="223">
        <v>5000</v>
      </c>
      <c r="C2447" s="1" t="s">
        <v>27</v>
      </c>
      <c r="D2447" s="1" t="s">
        <v>16</v>
      </c>
      <c r="E2447" s="1" t="s">
        <v>1031</v>
      </c>
      <c r="F2447" s="30" t="s">
        <v>1186</v>
      </c>
      <c r="G2447" s="30" t="s">
        <v>480</v>
      </c>
      <c r="H2447" s="6">
        <f t="shared" si="177"/>
        <v>-80000</v>
      </c>
      <c r="I2447" s="25">
        <f t="shared" si="178"/>
        <v>9.803921568627452</v>
      </c>
      <c r="K2447" t="s">
        <v>27</v>
      </c>
      <c r="M2447" s="2">
        <v>510</v>
      </c>
    </row>
    <row r="2448" spans="2:13" ht="12.75">
      <c r="B2448" s="223">
        <v>10000</v>
      </c>
      <c r="C2448" s="1" t="s">
        <v>27</v>
      </c>
      <c r="D2448" s="1" t="s">
        <v>16</v>
      </c>
      <c r="E2448" s="1" t="s">
        <v>1031</v>
      </c>
      <c r="F2448" s="30" t="s">
        <v>1187</v>
      </c>
      <c r="G2448" s="30" t="s">
        <v>465</v>
      </c>
      <c r="H2448" s="6">
        <f t="shared" si="177"/>
        <v>-90000</v>
      </c>
      <c r="I2448" s="25">
        <f t="shared" si="178"/>
        <v>19.607843137254903</v>
      </c>
      <c r="K2448" t="s">
        <v>27</v>
      </c>
      <c r="M2448" s="2">
        <v>510</v>
      </c>
    </row>
    <row r="2449" spans="2:13" ht="12.75">
      <c r="B2449" s="223">
        <v>5000</v>
      </c>
      <c r="C2449" s="1" t="s">
        <v>27</v>
      </c>
      <c r="D2449" s="1" t="s">
        <v>16</v>
      </c>
      <c r="E2449" s="1" t="s">
        <v>1031</v>
      </c>
      <c r="F2449" s="30" t="s">
        <v>1188</v>
      </c>
      <c r="G2449" s="30" t="s">
        <v>465</v>
      </c>
      <c r="H2449" s="6">
        <f t="shared" si="177"/>
        <v>-95000</v>
      </c>
      <c r="I2449" s="25">
        <f t="shared" si="178"/>
        <v>9.803921568627452</v>
      </c>
      <c r="K2449" t="s">
        <v>27</v>
      </c>
      <c r="M2449" s="2">
        <v>510</v>
      </c>
    </row>
    <row r="2450" spans="2:13" ht="12.75">
      <c r="B2450" s="223">
        <v>5000</v>
      </c>
      <c r="C2450" s="1" t="s">
        <v>27</v>
      </c>
      <c r="D2450" s="1" t="s">
        <v>16</v>
      </c>
      <c r="E2450" s="1" t="s">
        <v>1031</v>
      </c>
      <c r="F2450" s="30" t="s">
        <v>1189</v>
      </c>
      <c r="G2450" s="30" t="s">
        <v>467</v>
      </c>
      <c r="H2450" s="6">
        <f t="shared" si="177"/>
        <v>-100000</v>
      </c>
      <c r="I2450" s="25">
        <f t="shared" si="178"/>
        <v>9.803921568627452</v>
      </c>
      <c r="K2450" t="s">
        <v>27</v>
      </c>
      <c r="M2450" s="2">
        <v>510</v>
      </c>
    </row>
    <row r="2451" spans="2:13" ht="12.75">
      <c r="B2451" s="223">
        <v>5000</v>
      </c>
      <c r="C2451" s="1" t="s">
        <v>27</v>
      </c>
      <c r="D2451" s="1" t="s">
        <v>16</v>
      </c>
      <c r="E2451" s="1" t="s">
        <v>1031</v>
      </c>
      <c r="F2451" s="30" t="s">
        <v>1010</v>
      </c>
      <c r="G2451" s="30" t="s">
        <v>1039</v>
      </c>
      <c r="H2451" s="6">
        <f t="shared" si="177"/>
        <v>-105000</v>
      </c>
      <c r="I2451" s="25">
        <f t="shared" si="178"/>
        <v>9.803921568627452</v>
      </c>
      <c r="K2451" t="s">
        <v>27</v>
      </c>
      <c r="M2451" s="2">
        <v>510</v>
      </c>
    </row>
    <row r="2452" spans="2:13" ht="12.75">
      <c r="B2452" s="223">
        <v>5000</v>
      </c>
      <c r="C2452" s="1" t="s">
        <v>27</v>
      </c>
      <c r="D2452" s="1" t="s">
        <v>16</v>
      </c>
      <c r="E2452" s="1" t="s">
        <v>1031</v>
      </c>
      <c r="F2452" s="30" t="s">
        <v>1190</v>
      </c>
      <c r="G2452" s="30" t="s">
        <v>510</v>
      </c>
      <c r="H2452" s="6">
        <f t="shared" si="177"/>
        <v>-110000</v>
      </c>
      <c r="I2452" s="25">
        <f t="shared" si="178"/>
        <v>9.803921568627452</v>
      </c>
      <c r="K2452" t="s">
        <v>27</v>
      </c>
      <c r="M2452" s="2">
        <v>510</v>
      </c>
    </row>
    <row r="2453" spans="1:13" s="99" customFormat="1" ht="12.75">
      <c r="A2453" s="14"/>
      <c r="B2453" s="329">
        <f>SUM(B2432:B2452)</f>
        <v>110000</v>
      </c>
      <c r="C2453" s="14"/>
      <c r="D2453" s="14"/>
      <c r="E2453" s="14"/>
      <c r="F2453" s="21"/>
      <c r="G2453" s="21"/>
      <c r="H2453" s="97">
        <v>0</v>
      </c>
      <c r="I2453" s="98">
        <f t="shared" si="178"/>
        <v>215.68627450980392</v>
      </c>
      <c r="M2453" s="2">
        <v>510</v>
      </c>
    </row>
    <row r="2454" spans="2:13" ht="12.75">
      <c r="B2454" s="223"/>
      <c r="D2454" s="15"/>
      <c r="H2454" s="6">
        <f aca="true" t="shared" si="179" ref="H2454:H2465">H2453-B2454</f>
        <v>0</v>
      </c>
      <c r="I2454" s="25">
        <f t="shared" si="178"/>
        <v>0</v>
      </c>
      <c r="M2454" s="2">
        <v>510</v>
      </c>
    </row>
    <row r="2455" spans="2:13" ht="12.75">
      <c r="B2455" s="223"/>
      <c r="D2455" s="15"/>
      <c r="H2455" s="6">
        <f t="shared" si="179"/>
        <v>0</v>
      </c>
      <c r="I2455" s="25">
        <f t="shared" si="178"/>
        <v>0</v>
      </c>
      <c r="M2455" s="2">
        <v>510</v>
      </c>
    </row>
    <row r="2456" spans="2:13" ht="12.75">
      <c r="B2456" s="229">
        <v>1000</v>
      </c>
      <c r="C2456" s="15" t="s">
        <v>28</v>
      </c>
      <c r="D2456" s="15" t="s">
        <v>16</v>
      </c>
      <c r="E2456" s="15" t="s">
        <v>29</v>
      </c>
      <c r="F2456" s="33" t="s">
        <v>1093</v>
      </c>
      <c r="G2456" s="30" t="s">
        <v>306</v>
      </c>
      <c r="H2456" s="6">
        <f t="shared" si="179"/>
        <v>-1000</v>
      </c>
      <c r="I2456" s="25">
        <f t="shared" si="178"/>
        <v>1.9607843137254901</v>
      </c>
      <c r="K2456" t="s">
        <v>1031</v>
      </c>
      <c r="M2456" s="2">
        <v>510</v>
      </c>
    </row>
    <row r="2457" spans="2:13" ht="12.75">
      <c r="B2457" s="229">
        <v>1200</v>
      </c>
      <c r="C2457" s="15" t="s">
        <v>28</v>
      </c>
      <c r="D2457" s="15" t="s">
        <v>16</v>
      </c>
      <c r="E2457" s="15" t="s">
        <v>29</v>
      </c>
      <c r="F2457" s="33" t="s">
        <v>1093</v>
      </c>
      <c r="G2457" s="30" t="s">
        <v>372</v>
      </c>
      <c r="H2457" s="6">
        <f t="shared" si="179"/>
        <v>-2200</v>
      </c>
      <c r="I2457" s="25">
        <f t="shared" si="178"/>
        <v>2.3529411764705883</v>
      </c>
      <c r="K2457" t="s">
        <v>1031</v>
      </c>
      <c r="M2457" s="2">
        <v>510</v>
      </c>
    </row>
    <row r="2458" spans="2:13" ht="12.75">
      <c r="B2458" s="229">
        <v>1500</v>
      </c>
      <c r="C2458" s="15" t="s">
        <v>28</v>
      </c>
      <c r="D2458" s="15" t="s">
        <v>16</v>
      </c>
      <c r="E2458" s="15" t="s">
        <v>29</v>
      </c>
      <c r="F2458" s="33" t="s">
        <v>1093</v>
      </c>
      <c r="G2458" s="30" t="s">
        <v>374</v>
      </c>
      <c r="H2458" s="6">
        <f t="shared" si="179"/>
        <v>-3700</v>
      </c>
      <c r="I2458" s="25">
        <f t="shared" si="178"/>
        <v>2.9411764705882355</v>
      </c>
      <c r="K2458" t="s">
        <v>1031</v>
      </c>
      <c r="M2458" s="2">
        <v>510</v>
      </c>
    </row>
    <row r="2459" spans="2:13" ht="12.75">
      <c r="B2459" s="229">
        <v>1000</v>
      </c>
      <c r="C2459" s="15" t="s">
        <v>28</v>
      </c>
      <c r="D2459" s="15" t="s">
        <v>16</v>
      </c>
      <c r="E2459" s="15" t="s">
        <v>29</v>
      </c>
      <c r="F2459" s="33" t="s">
        <v>1093</v>
      </c>
      <c r="G2459" s="30" t="s">
        <v>376</v>
      </c>
      <c r="H2459" s="6">
        <f t="shared" si="179"/>
        <v>-4700</v>
      </c>
      <c r="I2459" s="25">
        <f t="shared" si="178"/>
        <v>1.9607843137254901</v>
      </c>
      <c r="K2459" t="s">
        <v>1031</v>
      </c>
      <c r="M2459" s="2">
        <v>510</v>
      </c>
    </row>
    <row r="2460" spans="2:13" ht="12.75">
      <c r="B2460" s="229">
        <v>1500</v>
      </c>
      <c r="C2460" s="15" t="s">
        <v>28</v>
      </c>
      <c r="D2460" s="15" t="s">
        <v>16</v>
      </c>
      <c r="E2460" s="15" t="s">
        <v>29</v>
      </c>
      <c r="F2460" s="33" t="s">
        <v>1093</v>
      </c>
      <c r="G2460" s="30" t="s">
        <v>379</v>
      </c>
      <c r="H2460" s="6">
        <f t="shared" si="179"/>
        <v>-6200</v>
      </c>
      <c r="I2460" s="25">
        <f t="shared" si="178"/>
        <v>2.9411764705882355</v>
      </c>
      <c r="K2460" t="s">
        <v>1031</v>
      </c>
      <c r="M2460" s="2">
        <v>510</v>
      </c>
    </row>
    <row r="2461" spans="2:13" ht="12.75">
      <c r="B2461" s="229">
        <v>1000</v>
      </c>
      <c r="C2461" s="15" t="s">
        <v>28</v>
      </c>
      <c r="D2461" s="15" t="s">
        <v>16</v>
      </c>
      <c r="E2461" s="15" t="s">
        <v>29</v>
      </c>
      <c r="F2461" s="33" t="s">
        <v>1093</v>
      </c>
      <c r="G2461" s="30" t="s">
        <v>418</v>
      </c>
      <c r="H2461" s="6">
        <f t="shared" si="179"/>
        <v>-7200</v>
      </c>
      <c r="I2461" s="25">
        <f t="shared" si="178"/>
        <v>1.9607843137254901</v>
      </c>
      <c r="K2461" t="s">
        <v>1031</v>
      </c>
      <c r="M2461" s="2">
        <v>510</v>
      </c>
    </row>
    <row r="2462" spans="2:13" ht="12.75">
      <c r="B2462" s="229">
        <v>1200</v>
      </c>
      <c r="C2462" s="15" t="s">
        <v>28</v>
      </c>
      <c r="D2462" s="15" t="s">
        <v>16</v>
      </c>
      <c r="E2462" s="15" t="s">
        <v>29</v>
      </c>
      <c r="F2462" s="33" t="s">
        <v>1093</v>
      </c>
      <c r="G2462" s="30" t="s">
        <v>420</v>
      </c>
      <c r="H2462" s="6">
        <f t="shared" si="179"/>
        <v>-8400</v>
      </c>
      <c r="I2462" s="25">
        <f t="shared" si="178"/>
        <v>2.3529411764705883</v>
      </c>
      <c r="K2462" t="s">
        <v>1031</v>
      </c>
      <c r="M2462" s="2">
        <v>510</v>
      </c>
    </row>
    <row r="2463" spans="2:13" ht="12.75">
      <c r="B2463" s="229">
        <v>1500</v>
      </c>
      <c r="C2463" s="15" t="s">
        <v>28</v>
      </c>
      <c r="D2463" s="15" t="s">
        <v>16</v>
      </c>
      <c r="E2463" s="15" t="s">
        <v>29</v>
      </c>
      <c r="F2463" s="33" t="s">
        <v>1093</v>
      </c>
      <c r="G2463" s="30" t="s">
        <v>73</v>
      </c>
      <c r="H2463" s="6">
        <f t="shared" si="179"/>
        <v>-9900</v>
      </c>
      <c r="I2463" s="25">
        <f t="shared" si="178"/>
        <v>2.9411764705882355</v>
      </c>
      <c r="K2463" t="s">
        <v>1031</v>
      </c>
      <c r="M2463" s="2">
        <v>510</v>
      </c>
    </row>
    <row r="2464" spans="2:13" ht="12.75">
      <c r="B2464" s="229">
        <v>1000</v>
      </c>
      <c r="C2464" s="15" t="s">
        <v>28</v>
      </c>
      <c r="D2464" s="15" t="s">
        <v>16</v>
      </c>
      <c r="E2464" s="15" t="s">
        <v>29</v>
      </c>
      <c r="F2464" s="33" t="s">
        <v>1093</v>
      </c>
      <c r="G2464" s="30" t="s">
        <v>480</v>
      </c>
      <c r="H2464" s="6">
        <f t="shared" si="179"/>
        <v>-10900</v>
      </c>
      <c r="I2464" s="25">
        <f t="shared" si="178"/>
        <v>1.9607843137254901</v>
      </c>
      <c r="K2464" t="s">
        <v>1031</v>
      </c>
      <c r="M2464" s="2">
        <v>510</v>
      </c>
    </row>
    <row r="2465" spans="2:13" ht="12.75">
      <c r="B2465" s="229">
        <v>1500</v>
      </c>
      <c r="C2465" s="15" t="s">
        <v>28</v>
      </c>
      <c r="D2465" s="15" t="s">
        <v>16</v>
      </c>
      <c r="E2465" s="15" t="s">
        <v>29</v>
      </c>
      <c r="F2465" s="33" t="s">
        <v>1093</v>
      </c>
      <c r="G2465" s="30" t="s">
        <v>465</v>
      </c>
      <c r="H2465" s="6">
        <f t="shared" si="179"/>
        <v>-12400</v>
      </c>
      <c r="I2465" s="25">
        <f t="shared" si="178"/>
        <v>2.9411764705882355</v>
      </c>
      <c r="K2465" t="s">
        <v>1031</v>
      </c>
      <c r="M2465" s="2">
        <v>510</v>
      </c>
    </row>
    <row r="2466" spans="1:13" s="99" customFormat="1" ht="12.75">
      <c r="A2466" s="14"/>
      <c r="B2466" s="329">
        <f>SUM(B2456:B2465)</f>
        <v>12400</v>
      </c>
      <c r="C2466" s="14"/>
      <c r="D2466" s="14"/>
      <c r="E2466" s="14" t="s">
        <v>29</v>
      </c>
      <c r="F2466" s="21"/>
      <c r="G2466" s="21"/>
      <c r="H2466" s="97">
        <v>0</v>
      </c>
      <c r="I2466" s="98">
        <f t="shared" si="178"/>
        <v>24.313725490196077</v>
      </c>
      <c r="M2466" s="2">
        <v>510</v>
      </c>
    </row>
    <row r="2467" spans="2:13" ht="12.75">
      <c r="B2467" s="223"/>
      <c r="D2467" s="15"/>
      <c r="H2467" s="6">
        <f>H2466-B2467</f>
        <v>0</v>
      </c>
      <c r="I2467" s="25">
        <f t="shared" si="178"/>
        <v>0</v>
      </c>
      <c r="M2467" s="2">
        <v>510</v>
      </c>
    </row>
    <row r="2468" spans="2:13" ht="12.75">
      <c r="B2468" s="223"/>
      <c r="D2468" s="15"/>
      <c r="H2468" s="6">
        <f>H2467-B2468</f>
        <v>0</v>
      </c>
      <c r="I2468" s="25">
        <f t="shared" si="178"/>
        <v>0</v>
      </c>
      <c r="M2468" s="2">
        <v>510</v>
      </c>
    </row>
    <row r="2469" spans="2:13" ht="12.75">
      <c r="B2469" s="223"/>
      <c r="D2469" s="15"/>
      <c r="H2469" s="6">
        <f>H2468-B2469</f>
        <v>0</v>
      </c>
      <c r="I2469" s="25">
        <f t="shared" si="178"/>
        <v>0</v>
      </c>
      <c r="M2469" s="2">
        <v>510</v>
      </c>
    </row>
    <row r="2470" spans="1:13" s="114" customFormat="1" ht="12.75">
      <c r="A2470" s="36"/>
      <c r="B2470" s="229">
        <v>800000</v>
      </c>
      <c r="C2470" s="411" t="s">
        <v>1031</v>
      </c>
      <c r="D2470" s="80" t="s">
        <v>16</v>
      </c>
      <c r="E2470" s="56" t="s">
        <v>1191</v>
      </c>
      <c r="F2470" s="56"/>
      <c r="G2470" s="56" t="s">
        <v>287</v>
      </c>
      <c r="H2470" s="35">
        <f>H2469-B2470</f>
        <v>-800000</v>
      </c>
      <c r="I2470" s="83">
        <f t="shared" si="178"/>
        <v>1568.6274509803923</v>
      </c>
      <c r="J2470" s="110"/>
      <c r="K2470" s="85"/>
      <c r="L2470" s="85"/>
      <c r="M2470" s="2">
        <v>510</v>
      </c>
    </row>
    <row r="2471" spans="1:13" ht="12.75">
      <c r="A2471" s="112"/>
      <c r="B2471" s="329">
        <f>SUM(B2470)</f>
        <v>800000</v>
      </c>
      <c r="C2471" s="112" t="s">
        <v>121</v>
      </c>
      <c r="D2471" s="112"/>
      <c r="E2471" s="123"/>
      <c r="F2471" s="123"/>
      <c r="G2471" s="123"/>
      <c r="H2471" s="101">
        <v>0</v>
      </c>
      <c r="I2471" s="134">
        <f t="shared" si="178"/>
        <v>1568.6274509803923</v>
      </c>
      <c r="J2471" s="114"/>
      <c r="K2471" s="114"/>
      <c r="L2471" s="114"/>
      <c r="M2471" s="2">
        <v>510</v>
      </c>
    </row>
    <row r="2472" spans="1:13" s="42" customFormat="1" ht="12.75">
      <c r="A2472" s="41"/>
      <c r="B2472" s="43"/>
      <c r="C2472" s="44"/>
      <c r="D2472" s="37"/>
      <c r="E2472" s="41"/>
      <c r="F2472" s="38"/>
      <c r="G2472" s="38"/>
      <c r="H2472" s="6">
        <f>H2471-B2472</f>
        <v>0</v>
      </c>
      <c r="I2472" s="25">
        <f t="shared" si="178"/>
        <v>0</v>
      </c>
      <c r="M2472" s="2">
        <v>510</v>
      </c>
    </row>
    <row r="2473" spans="4:13" ht="12.75">
      <c r="D2473" s="15"/>
      <c r="H2473" s="6">
        <f>H2472-B2473</f>
        <v>0</v>
      </c>
      <c r="I2473" s="25">
        <f t="shared" si="178"/>
        <v>0</v>
      </c>
      <c r="M2473" s="2">
        <v>510</v>
      </c>
    </row>
    <row r="2474" spans="4:13" ht="12.75">
      <c r="D2474" s="15"/>
      <c r="H2474" s="6">
        <f>H2473-B2474</f>
        <v>0</v>
      </c>
      <c r="I2474" s="25">
        <f t="shared" si="178"/>
        <v>0</v>
      </c>
      <c r="M2474" s="2">
        <v>510</v>
      </c>
    </row>
    <row r="2475" spans="4:13" ht="12.75">
      <c r="D2475" s="15"/>
      <c r="H2475" s="6">
        <f>H2474-B2475</f>
        <v>0</v>
      </c>
      <c r="I2475" s="25">
        <f t="shared" si="178"/>
        <v>0</v>
      </c>
      <c r="M2475" s="2">
        <v>510</v>
      </c>
    </row>
    <row r="2476" spans="1:13" ht="13.5" thickBot="1">
      <c r="A2476" s="76"/>
      <c r="B2476" s="73">
        <f>+B2533+B2587+B2592+B2625+B2651+B2656+B2663+B2676</f>
        <v>1618523</v>
      </c>
      <c r="C2476" s="76"/>
      <c r="D2476" s="75" t="s">
        <v>19</v>
      </c>
      <c r="E2476" s="128"/>
      <c r="F2476" s="128"/>
      <c r="G2476" s="77"/>
      <c r="H2476" s="129"/>
      <c r="I2476" s="130">
        <f t="shared" si="178"/>
        <v>3173.5745098039215</v>
      </c>
      <c r="J2476" s="126"/>
      <c r="K2476" s="126"/>
      <c r="L2476" s="126"/>
      <c r="M2476" s="2">
        <v>510</v>
      </c>
    </row>
    <row r="2477" spans="4:13" ht="12.75">
      <c r="D2477" s="15"/>
      <c r="H2477" s="6">
        <f aca="true" t="shared" si="180" ref="H2477:H2508">H2476-B2477</f>
        <v>0</v>
      </c>
      <c r="I2477" s="25">
        <f t="shared" si="178"/>
        <v>0</v>
      </c>
      <c r="M2477" s="2">
        <v>510</v>
      </c>
    </row>
    <row r="2478" spans="4:13" ht="12.75">
      <c r="D2478" s="15"/>
      <c r="H2478" s="6">
        <f t="shared" si="180"/>
        <v>0</v>
      </c>
      <c r="I2478" s="25">
        <f t="shared" si="178"/>
        <v>0</v>
      </c>
      <c r="M2478" s="2">
        <v>510</v>
      </c>
    </row>
    <row r="2479" spans="1:13" ht="12.75">
      <c r="A2479" s="15"/>
      <c r="B2479" s="229">
        <v>5000</v>
      </c>
      <c r="C2479" s="1" t="s">
        <v>27</v>
      </c>
      <c r="D2479" s="15" t="s">
        <v>19</v>
      </c>
      <c r="E2479" s="15" t="s">
        <v>1192</v>
      </c>
      <c r="F2479" s="30" t="s">
        <v>1193</v>
      </c>
      <c r="G2479" s="34" t="s">
        <v>240</v>
      </c>
      <c r="H2479" s="6">
        <f t="shared" si="180"/>
        <v>-5000</v>
      </c>
      <c r="I2479" s="25">
        <f t="shared" si="178"/>
        <v>9.803921568627452</v>
      </c>
      <c r="J2479" s="18"/>
      <c r="K2479" t="s">
        <v>27</v>
      </c>
      <c r="L2479" s="18"/>
      <c r="M2479" s="2">
        <v>510</v>
      </c>
    </row>
    <row r="2480" spans="1:13" s="42" customFormat="1" ht="12.75">
      <c r="A2480" s="1"/>
      <c r="B2480" s="223">
        <v>2500</v>
      </c>
      <c r="C2480" s="1" t="s">
        <v>27</v>
      </c>
      <c r="D2480" s="15" t="s">
        <v>19</v>
      </c>
      <c r="E2480" s="1" t="s">
        <v>1192</v>
      </c>
      <c r="F2480" s="30" t="s">
        <v>1194</v>
      </c>
      <c r="G2480" s="30" t="s">
        <v>242</v>
      </c>
      <c r="H2480" s="6">
        <f t="shared" si="180"/>
        <v>-7500</v>
      </c>
      <c r="I2480" s="25">
        <f t="shared" si="178"/>
        <v>4.901960784313726</v>
      </c>
      <c r="J2480"/>
      <c r="K2480" t="s">
        <v>27</v>
      </c>
      <c r="L2480"/>
      <c r="M2480" s="2">
        <v>510</v>
      </c>
    </row>
    <row r="2481" spans="2:13" ht="12.75">
      <c r="B2481" s="223">
        <v>2500</v>
      </c>
      <c r="C2481" s="1" t="s">
        <v>27</v>
      </c>
      <c r="D2481" s="15" t="s">
        <v>19</v>
      </c>
      <c r="E2481" s="1" t="s">
        <v>1192</v>
      </c>
      <c r="F2481" s="30" t="s">
        <v>1195</v>
      </c>
      <c r="G2481" s="30" t="s">
        <v>244</v>
      </c>
      <c r="H2481" s="6">
        <f t="shared" si="180"/>
        <v>-10000</v>
      </c>
      <c r="I2481" s="25">
        <f t="shared" si="178"/>
        <v>4.901960784313726</v>
      </c>
      <c r="K2481" t="s">
        <v>27</v>
      </c>
      <c r="M2481" s="2">
        <v>510</v>
      </c>
    </row>
    <row r="2482" spans="2:13" ht="12.75">
      <c r="B2482" s="223">
        <v>5000</v>
      </c>
      <c r="C2482" s="1" t="s">
        <v>27</v>
      </c>
      <c r="D2482" s="15" t="s">
        <v>19</v>
      </c>
      <c r="E2482" s="1" t="s">
        <v>1192</v>
      </c>
      <c r="F2482" s="30" t="s">
        <v>1196</v>
      </c>
      <c r="G2482" s="30" t="s">
        <v>279</v>
      </c>
      <c r="H2482" s="6">
        <f t="shared" si="180"/>
        <v>-15000</v>
      </c>
      <c r="I2482" s="25">
        <f t="shared" si="178"/>
        <v>9.803921568627452</v>
      </c>
      <c r="K2482" t="s">
        <v>27</v>
      </c>
      <c r="M2482" s="2">
        <v>510</v>
      </c>
    </row>
    <row r="2483" spans="2:13" ht="12.75">
      <c r="B2483" s="223">
        <v>2500</v>
      </c>
      <c r="C2483" s="1" t="s">
        <v>27</v>
      </c>
      <c r="D2483" s="1" t="s">
        <v>19</v>
      </c>
      <c r="E2483" s="1" t="s">
        <v>1192</v>
      </c>
      <c r="F2483" s="30" t="s">
        <v>1197</v>
      </c>
      <c r="G2483" s="30" t="s">
        <v>281</v>
      </c>
      <c r="H2483" s="6">
        <f t="shared" si="180"/>
        <v>-17500</v>
      </c>
      <c r="I2483" s="25">
        <f t="shared" si="178"/>
        <v>4.901960784313726</v>
      </c>
      <c r="K2483" t="s">
        <v>27</v>
      </c>
      <c r="M2483" s="2">
        <v>510</v>
      </c>
    </row>
    <row r="2484" spans="2:13" ht="12.75">
      <c r="B2484" s="223">
        <v>2500</v>
      </c>
      <c r="C2484" s="1" t="s">
        <v>27</v>
      </c>
      <c r="D2484" s="1" t="s">
        <v>19</v>
      </c>
      <c r="E2484" s="1" t="s">
        <v>1192</v>
      </c>
      <c r="F2484" s="30" t="s">
        <v>1198</v>
      </c>
      <c r="G2484" s="30" t="s">
        <v>285</v>
      </c>
      <c r="H2484" s="6">
        <f t="shared" si="180"/>
        <v>-20000</v>
      </c>
      <c r="I2484" s="25">
        <f t="shared" si="178"/>
        <v>4.901960784313726</v>
      </c>
      <c r="K2484" t="s">
        <v>27</v>
      </c>
      <c r="M2484" s="2">
        <v>510</v>
      </c>
    </row>
    <row r="2485" spans="2:13" ht="12.75">
      <c r="B2485" s="223">
        <v>2500</v>
      </c>
      <c r="C2485" s="1" t="s">
        <v>27</v>
      </c>
      <c r="D2485" s="1" t="s">
        <v>19</v>
      </c>
      <c r="E2485" s="1" t="s">
        <v>1192</v>
      </c>
      <c r="F2485" s="30" t="s">
        <v>1199</v>
      </c>
      <c r="G2485" s="30" t="s">
        <v>287</v>
      </c>
      <c r="H2485" s="6">
        <f t="shared" si="180"/>
        <v>-22500</v>
      </c>
      <c r="I2485" s="25">
        <f t="shared" si="178"/>
        <v>4.901960784313726</v>
      </c>
      <c r="K2485" t="s">
        <v>27</v>
      </c>
      <c r="M2485" s="2">
        <v>510</v>
      </c>
    </row>
    <row r="2486" spans="2:13" ht="12.75">
      <c r="B2486" s="223">
        <v>2500</v>
      </c>
      <c r="C2486" s="1" t="s">
        <v>27</v>
      </c>
      <c r="D2486" s="1" t="s">
        <v>19</v>
      </c>
      <c r="E2486" s="1" t="s">
        <v>1192</v>
      </c>
      <c r="F2486" s="30" t="s">
        <v>1200</v>
      </c>
      <c r="G2486" s="30" t="s">
        <v>289</v>
      </c>
      <c r="H2486" s="6">
        <f t="shared" si="180"/>
        <v>-25000</v>
      </c>
      <c r="I2486" s="25">
        <f t="shared" si="178"/>
        <v>4.901960784313726</v>
      </c>
      <c r="K2486" t="s">
        <v>27</v>
      </c>
      <c r="M2486" s="2">
        <v>510</v>
      </c>
    </row>
    <row r="2487" spans="2:13" ht="12.75">
      <c r="B2487" s="223">
        <v>2500</v>
      </c>
      <c r="C2487" s="1" t="s">
        <v>27</v>
      </c>
      <c r="D2487" s="1" t="s">
        <v>19</v>
      </c>
      <c r="E2487" s="1" t="s">
        <v>1192</v>
      </c>
      <c r="F2487" s="30" t="s">
        <v>1201</v>
      </c>
      <c r="G2487" s="30" t="s">
        <v>304</v>
      </c>
      <c r="H2487" s="6">
        <f t="shared" si="180"/>
        <v>-27500</v>
      </c>
      <c r="I2487" s="25">
        <f t="shared" si="178"/>
        <v>4.901960784313726</v>
      </c>
      <c r="K2487" t="s">
        <v>27</v>
      </c>
      <c r="M2487" s="2">
        <v>510</v>
      </c>
    </row>
    <row r="2488" spans="2:13" ht="12.75">
      <c r="B2488" s="223">
        <v>2500</v>
      </c>
      <c r="C2488" s="1" t="s">
        <v>27</v>
      </c>
      <c r="D2488" s="1" t="s">
        <v>19</v>
      </c>
      <c r="E2488" s="1" t="s">
        <v>1192</v>
      </c>
      <c r="F2488" s="30" t="s">
        <v>1202</v>
      </c>
      <c r="G2488" s="30" t="s">
        <v>306</v>
      </c>
      <c r="H2488" s="6">
        <f t="shared" si="180"/>
        <v>-30000</v>
      </c>
      <c r="I2488" s="25">
        <f t="shared" si="178"/>
        <v>4.901960784313726</v>
      </c>
      <c r="K2488" t="s">
        <v>27</v>
      </c>
      <c r="M2488" s="2">
        <v>510</v>
      </c>
    </row>
    <row r="2489" spans="2:13" ht="12.75">
      <c r="B2489" s="223">
        <v>2500</v>
      </c>
      <c r="C2489" s="1" t="s">
        <v>27</v>
      </c>
      <c r="D2489" s="1" t="s">
        <v>19</v>
      </c>
      <c r="E2489" s="1" t="s">
        <v>1192</v>
      </c>
      <c r="F2489" s="30" t="s">
        <v>1203</v>
      </c>
      <c r="G2489" s="30" t="s">
        <v>372</v>
      </c>
      <c r="H2489" s="6">
        <f t="shared" si="180"/>
        <v>-32500</v>
      </c>
      <c r="I2489" s="25">
        <f t="shared" si="178"/>
        <v>4.901960784313726</v>
      </c>
      <c r="K2489" t="s">
        <v>27</v>
      </c>
      <c r="M2489" s="2">
        <v>510</v>
      </c>
    </row>
    <row r="2490" spans="2:13" ht="12.75">
      <c r="B2490" s="223">
        <v>2500</v>
      </c>
      <c r="C2490" s="1" t="s">
        <v>27</v>
      </c>
      <c r="D2490" s="1" t="s">
        <v>19</v>
      </c>
      <c r="E2490" s="1" t="s">
        <v>1192</v>
      </c>
      <c r="F2490" s="30" t="s">
        <v>1204</v>
      </c>
      <c r="G2490" s="30" t="s">
        <v>374</v>
      </c>
      <c r="H2490" s="6">
        <f t="shared" si="180"/>
        <v>-35000</v>
      </c>
      <c r="I2490" s="25">
        <f t="shared" si="178"/>
        <v>4.901960784313726</v>
      </c>
      <c r="K2490" t="s">
        <v>27</v>
      </c>
      <c r="M2490" s="2">
        <v>510</v>
      </c>
    </row>
    <row r="2491" spans="2:13" ht="12.75">
      <c r="B2491" s="223">
        <v>2500</v>
      </c>
      <c r="C2491" s="1" t="s">
        <v>27</v>
      </c>
      <c r="D2491" s="1" t="s">
        <v>19</v>
      </c>
      <c r="E2491" s="1" t="s">
        <v>1192</v>
      </c>
      <c r="F2491" s="30" t="s">
        <v>1205</v>
      </c>
      <c r="G2491" s="30" t="s">
        <v>376</v>
      </c>
      <c r="H2491" s="6">
        <f t="shared" si="180"/>
        <v>-37500</v>
      </c>
      <c r="I2491" s="25">
        <f t="shared" si="178"/>
        <v>4.901960784313726</v>
      </c>
      <c r="K2491" t="s">
        <v>27</v>
      </c>
      <c r="M2491" s="2">
        <v>510</v>
      </c>
    </row>
    <row r="2492" spans="2:13" ht="12.75">
      <c r="B2492" s="223">
        <v>2500</v>
      </c>
      <c r="C2492" s="1" t="s">
        <v>27</v>
      </c>
      <c r="D2492" s="1" t="s">
        <v>19</v>
      </c>
      <c r="E2492" s="1" t="s">
        <v>1192</v>
      </c>
      <c r="F2492" s="30" t="s">
        <v>1206</v>
      </c>
      <c r="G2492" s="30" t="s">
        <v>418</v>
      </c>
      <c r="H2492" s="6">
        <f t="shared" si="180"/>
        <v>-40000</v>
      </c>
      <c r="I2492" s="25">
        <f t="shared" si="178"/>
        <v>4.901960784313726</v>
      </c>
      <c r="K2492" t="s">
        <v>27</v>
      </c>
      <c r="M2492" s="2">
        <v>510</v>
      </c>
    </row>
    <row r="2493" spans="2:13" ht="12.75">
      <c r="B2493" s="223">
        <v>5000</v>
      </c>
      <c r="C2493" s="1" t="s">
        <v>27</v>
      </c>
      <c r="D2493" s="1" t="s">
        <v>19</v>
      </c>
      <c r="E2493" s="1" t="s">
        <v>1192</v>
      </c>
      <c r="F2493" s="30" t="s">
        <v>1207</v>
      </c>
      <c r="G2493" s="30" t="s">
        <v>420</v>
      </c>
      <c r="H2493" s="6">
        <f t="shared" si="180"/>
        <v>-45000</v>
      </c>
      <c r="I2493" s="25">
        <f t="shared" si="178"/>
        <v>9.803921568627452</v>
      </c>
      <c r="K2493" t="s">
        <v>27</v>
      </c>
      <c r="M2493" s="2">
        <v>510</v>
      </c>
    </row>
    <row r="2494" spans="2:13" ht="12.75">
      <c r="B2494" s="223">
        <v>2500</v>
      </c>
      <c r="C2494" s="1" t="s">
        <v>27</v>
      </c>
      <c r="D2494" s="1" t="s">
        <v>19</v>
      </c>
      <c r="E2494" s="1" t="s">
        <v>1192</v>
      </c>
      <c r="F2494" s="30" t="s">
        <v>1208</v>
      </c>
      <c r="G2494" s="30" t="s">
        <v>73</v>
      </c>
      <c r="H2494" s="6">
        <f t="shared" si="180"/>
        <v>-47500</v>
      </c>
      <c r="I2494" s="25">
        <f t="shared" si="178"/>
        <v>4.901960784313726</v>
      </c>
      <c r="K2494" t="s">
        <v>27</v>
      </c>
      <c r="M2494" s="2">
        <v>510</v>
      </c>
    </row>
    <row r="2495" spans="2:13" ht="12.75">
      <c r="B2495" s="223">
        <v>2500</v>
      </c>
      <c r="C2495" s="1" t="s">
        <v>27</v>
      </c>
      <c r="D2495" s="1" t="s">
        <v>19</v>
      </c>
      <c r="E2495" s="1" t="s">
        <v>1192</v>
      </c>
      <c r="F2495" s="30" t="s">
        <v>1209</v>
      </c>
      <c r="G2495" s="30" t="s">
        <v>480</v>
      </c>
      <c r="H2495" s="6">
        <f t="shared" si="180"/>
        <v>-50000</v>
      </c>
      <c r="I2495" s="25">
        <f t="shared" si="178"/>
        <v>4.901960784313726</v>
      </c>
      <c r="K2495" t="s">
        <v>27</v>
      </c>
      <c r="M2495" s="2">
        <v>510</v>
      </c>
    </row>
    <row r="2496" spans="2:13" ht="12.75">
      <c r="B2496" s="223">
        <v>2500</v>
      </c>
      <c r="C2496" s="1" t="s">
        <v>27</v>
      </c>
      <c r="D2496" s="1" t="s">
        <v>19</v>
      </c>
      <c r="E2496" s="1" t="s">
        <v>1192</v>
      </c>
      <c r="F2496" s="30" t="s">
        <v>1210</v>
      </c>
      <c r="G2496" s="30" t="s">
        <v>465</v>
      </c>
      <c r="H2496" s="6">
        <f t="shared" si="180"/>
        <v>-52500</v>
      </c>
      <c r="I2496" s="25">
        <f t="shared" si="178"/>
        <v>4.901960784313726</v>
      </c>
      <c r="K2496" t="s">
        <v>27</v>
      </c>
      <c r="M2496" s="2">
        <v>510</v>
      </c>
    </row>
    <row r="2497" spans="2:13" ht="12.75">
      <c r="B2497" s="223">
        <v>2500</v>
      </c>
      <c r="C2497" s="1" t="s">
        <v>27</v>
      </c>
      <c r="D2497" s="1" t="s">
        <v>19</v>
      </c>
      <c r="E2497" s="1" t="s">
        <v>1192</v>
      </c>
      <c r="F2497" s="30" t="s">
        <v>1211</v>
      </c>
      <c r="G2497" s="30" t="s">
        <v>467</v>
      </c>
      <c r="H2497" s="6">
        <f t="shared" si="180"/>
        <v>-55000</v>
      </c>
      <c r="I2497" s="25">
        <f t="shared" si="178"/>
        <v>4.901960784313726</v>
      </c>
      <c r="K2497" t="s">
        <v>27</v>
      </c>
      <c r="M2497" s="2">
        <v>510</v>
      </c>
    </row>
    <row r="2498" spans="2:13" ht="12.75">
      <c r="B2498" s="223">
        <v>2500</v>
      </c>
      <c r="C2498" s="1" t="s">
        <v>27</v>
      </c>
      <c r="D2498" s="1" t="s">
        <v>19</v>
      </c>
      <c r="E2498" s="1" t="s">
        <v>1192</v>
      </c>
      <c r="F2498" s="30" t="s">
        <v>1212</v>
      </c>
      <c r="G2498" s="30" t="s">
        <v>510</v>
      </c>
      <c r="H2498" s="6">
        <f t="shared" si="180"/>
        <v>-57500</v>
      </c>
      <c r="I2498" s="25">
        <f t="shared" si="178"/>
        <v>4.901960784313726</v>
      </c>
      <c r="K2498" t="s">
        <v>27</v>
      </c>
      <c r="M2498" s="2">
        <v>510</v>
      </c>
    </row>
    <row r="2499" spans="2:13" ht="12.75">
      <c r="B2499" s="223">
        <v>2500</v>
      </c>
      <c r="C2499" s="1" t="s">
        <v>27</v>
      </c>
      <c r="D2499" s="1" t="s">
        <v>19</v>
      </c>
      <c r="E2499" s="1" t="s">
        <v>1192</v>
      </c>
      <c r="F2499" s="403" t="s">
        <v>1213</v>
      </c>
      <c r="G2499" s="30" t="s">
        <v>526</v>
      </c>
      <c r="H2499" s="6">
        <f t="shared" si="180"/>
        <v>-60000</v>
      </c>
      <c r="I2499" s="25">
        <f t="shared" si="178"/>
        <v>4.901960784313726</v>
      </c>
      <c r="K2499" t="s">
        <v>27</v>
      </c>
      <c r="M2499" s="2">
        <v>510</v>
      </c>
    </row>
    <row r="2500" spans="2:13" ht="12.75">
      <c r="B2500" s="223">
        <v>2500</v>
      </c>
      <c r="C2500" s="1" t="s">
        <v>27</v>
      </c>
      <c r="D2500" s="1" t="s">
        <v>19</v>
      </c>
      <c r="E2500" s="1" t="s">
        <v>1192</v>
      </c>
      <c r="F2500" s="403" t="s">
        <v>1214</v>
      </c>
      <c r="G2500" s="30" t="s">
        <v>369</v>
      </c>
      <c r="H2500" s="6">
        <f t="shared" si="180"/>
        <v>-62500</v>
      </c>
      <c r="I2500" s="25">
        <f t="shared" si="178"/>
        <v>4.901960784313726</v>
      </c>
      <c r="K2500" t="s">
        <v>27</v>
      </c>
      <c r="M2500" s="2">
        <v>510</v>
      </c>
    </row>
    <row r="2501" spans="2:13" ht="12.75">
      <c r="B2501" s="223">
        <v>2500</v>
      </c>
      <c r="C2501" s="1" t="s">
        <v>27</v>
      </c>
      <c r="D2501" s="1" t="s">
        <v>19</v>
      </c>
      <c r="E2501" s="1" t="s">
        <v>1192</v>
      </c>
      <c r="F2501" s="403" t="s">
        <v>1215</v>
      </c>
      <c r="G2501" s="30" t="s">
        <v>352</v>
      </c>
      <c r="H2501" s="6">
        <f t="shared" si="180"/>
        <v>-65000</v>
      </c>
      <c r="I2501" s="25">
        <f t="shared" si="178"/>
        <v>4.901960784313726</v>
      </c>
      <c r="K2501" t="s">
        <v>27</v>
      </c>
      <c r="M2501" s="2">
        <v>510</v>
      </c>
    </row>
    <row r="2502" spans="2:13" ht="12.75">
      <c r="B2502" s="223">
        <v>5000</v>
      </c>
      <c r="C2502" s="1" t="s">
        <v>27</v>
      </c>
      <c r="D2502" s="15" t="s">
        <v>19</v>
      </c>
      <c r="E2502" s="1" t="s">
        <v>1022</v>
      </c>
      <c r="F2502" s="30" t="s">
        <v>908</v>
      </c>
      <c r="G2502" s="34" t="s">
        <v>240</v>
      </c>
      <c r="H2502" s="6">
        <f t="shared" si="180"/>
        <v>-70000</v>
      </c>
      <c r="I2502" s="25">
        <f t="shared" si="178"/>
        <v>9.803921568627452</v>
      </c>
      <c r="K2502" t="s">
        <v>27</v>
      </c>
      <c r="M2502" s="2">
        <v>510</v>
      </c>
    </row>
    <row r="2503" spans="2:13" ht="12.75">
      <c r="B2503" s="223">
        <v>10000</v>
      </c>
      <c r="C2503" s="1" t="s">
        <v>27</v>
      </c>
      <c r="D2503" s="15" t="s">
        <v>19</v>
      </c>
      <c r="E2503" s="1" t="s">
        <v>1022</v>
      </c>
      <c r="F2503" s="30" t="s">
        <v>1216</v>
      </c>
      <c r="G2503" s="30" t="s">
        <v>242</v>
      </c>
      <c r="H2503" s="6">
        <f t="shared" si="180"/>
        <v>-80000</v>
      </c>
      <c r="I2503" s="25">
        <f t="shared" si="178"/>
        <v>19.607843137254903</v>
      </c>
      <c r="K2503" t="s">
        <v>27</v>
      </c>
      <c r="M2503" s="2">
        <v>510</v>
      </c>
    </row>
    <row r="2504" spans="2:13" ht="12.75">
      <c r="B2504" s="223">
        <v>5000</v>
      </c>
      <c r="C2504" s="1" t="s">
        <v>27</v>
      </c>
      <c r="D2504" s="15" t="s">
        <v>19</v>
      </c>
      <c r="E2504" s="1" t="s">
        <v>1022</v>
      </c>
      <c r="F2504" s="30" t="s">
        <v>1217</v>
      </c>
      <c r="G2504" s="30" t="s">
        <v>242</v>
      </c>
      <c r="H2504" s="6">
        <f t="shared" si="180"/>
        <v>-85000</v>
      </c>
      <c r="I2504" s="25">
        <f t="shared" si="178"/>
        <v>9.803921568627452</v>
      </c>
      <c r="K2504" t="s">
        <v>27</v>
      </c>
      <c r="M2504" s="2">
        <v>510</v>
      </c>
    </row>
    <row r="2505" spans="2:13" ht="12.75">
      <c r="B2505" s="223">
        <v>5000</v>
      </c>
      <c r="C2505" s="1" t="s">
        <v>27</v>
      </c>
      <c r="D2505" s="15" t="s">
        <v>19</v>
      </c>
      <c r="E2505" s="1" t="s">
        <v>1022</v>
      </c>
      <c r="F2505" s="30" t="s">
        <v>1218</v>
      </c>
      <c r="G2505" s="30" t="s">
        <v>1174</v>
      </c>
      <c r="H2505" s="6">
        <f t="shared" si="180"/>
        <v>-90000</v>
      </c>
      <c r="I2505" s="25">
        <f t="shared" si="178"/>
        <v>9.803921568627452</v>
      </c>
      <c r="K2505" t="s">
        <v>27</v>
      </c>
      <c r="M2505" s="2">
        <v>510</v>
      </c>
    </row>
    <row r="2506" spans="2:13" ht="12.75">
      <c r="B2506" s="223">
        <v>2500</v>
      </c>
      <c r="C2506" s="1" t="s">
        <v>27</v>
      </c>
      <c r="D2506" s="15" t="s">
        <v>19</v>
      </c>
      <c r="E2506" s="1" t="s">
        <v>1022</v>
      </c>
      <c r="F2506" s="30" t="s">
        <v>1219</v>
      </c>
      <c r="G2506" s="30" t="s">
        <v>594</v>
      </c>
      <c r="H2506" s="6">
        <f t="shared" si="180"/>
        <v>-92500</v>
      </c>
      <c r="I2506" s="25">
        <f t="shared" si="178"/>
        <v>4.901960784313726</v>
      </c>
      <c r="K2506" t="s">
        <v>27</v>
      </c>
      <c r="M2506" s="2">
        <v>510</v>
      </c>
    </row>
    <row r="2507" spans="2:13" ht="12.75">
      <c r="B2507" s="223">
        <v>5000</v>
      </c>
      <c r="C2507" s="1" t="s">
        <v>27</v>
      </c>
      <c r="D2507" s="15" t="s">
        <v>19</v>
      </c>
      <c r="E2507" s="1" t="s">
        <v>1022</v>
      </c>
      <c r="F2507" s="30" t="s">
        <v>1220</v>
      </c>
      <c r="G2507" s="30" t="s">
        <v>279</v>
      </c>
      <c r="H2507" s="6">
        <f t="shared" si="180"/>
        <v>-97500</v>
      </c>
      <c r="I2507" s="25">
        <f t="shared" si="178"/>
        <v>9.803921568627452</v>
      </c>
      <c r="K2507" t="s">
        <v>27</v>
      </c>
      <c r="M2507" s="2">
        <v>510</v>
      </c>
    </row>
    <row r="2508" spans="2:13" ht="12.75">
      <c r="B2508" s="223">
        <v>5000</v>
      </c>
      <c r="C2508" s="1" t="s">
        <v>27</v>
      </c>
      <c r="D2508" s="1" t="s">
        <v>19</v>
      </c>
      <c r="E2508" s="1" t="s">
        <v>1022</v>
      </c>
      <c r="F2508" s="30" t="s">
        <v>1221</v>
      </c>
      <c r="G2508" s="30" t="s">
        <v>281</v>
      </c>
      <c r="H2508" s="6">
        <f t="shared" si="180"/>
        <v>-102500</v>
      </c>
      <c r="I2508" s="25">
        <f t="shared" si="178"/>
        <v>9.803921568627452</v>
      </c>
      <c r="K2508" t="s">
        <v>27</v>
      </c>
      <c r="M2508" s="2">
        <v>510</v>
      </c>
    </row>
    <row r="2509" spans="2:13" ht="12.75">
      <c r="B2509" s="223">
        <v>5000</v>
      </c>
      <c r="C2509" s="1" t="s">
        <v>27</v>
      </c>
      <c r="D2509" s="1" t="s">
        <v>19</v>
      </c>
      <c r="E2509" s="1" t="s">
        <v>1022</v>
      </c>
      <c r="F2509" s="30" t="s">
        <v>1222</v>
      </c>
      <c r="G2509" s="30" t="s">
        <v>285</v>
      </c>
      <c r="H2509" s="6">
        <f aca="true" t="shared" si="181" ref="H2509:H2532">H2508-B2509</f>
        <v>-107500</v>
      </c>
      <c r="I2509" s="25">
        <f aca="true" t="shared" si="182" ref="I2509:I2572">+B2509/M2509</f>
        <v>9.803921568627452</v>
      </c>
      <c r="K2509" t="s">
        <v>27</v>
      </c>
      <c r="M2509" s="2">
        <v>510</v>
      </c>
    </row>
    <row r="2510" spans="2:13" ht="12.75">
      <c r="B2510" s="223">
        <v>5000</v>
      </c>
      <c r="C2510" s="1" t="s">
        <v>27</v>
      </c>
      <c r="D2510" s="1" t="s">
        <v>19</v>
      </c>
      <c r="E2510" s="1" t="s">
        <v>1022</v>
      </c>
      <c r="F2510" s="30" t="s">
        <v>1223</v>
      </c>
      <c r="G2510" s="30" t="s">
        <v>287</v>
      </c>
      <c r="H2510" s="6">
        <f t="shared" si="181"/>
        <v>-112500</v>
      </c>
      <c r="I2510" s="25">
        <f t="shared" si="182"/>
        <v>9.803921568627452</v>
      </c>
      <c r="K2510" t="s">
        <v>27</v>
      </c>
      <c r="M2510" s="2">
        <v>510</v>
      </c>
    </row>
    <row r="2511" spans="2:13" ht="12.75">
      <c r="B2511" s="223">
        <v>5000</v>
      </c>
      <c r="C2511" s="1" t="s">
        <v>27</v>
      </c>
      <c r="D2511" s="1" t="s">
        <v>19</v>
      </c>
      <c r="E2511" s="1" t="s">
        <v>1022</v>
      </c>
      <c r="F2511" s="30" t="s">
        <v>913</v>
      </c>
      <c r="G2511" s="30" t="s">
        <v>289</v>
      </c>
      <c r="H2511" s="6">
        <f t="shared" si="181"/>
        <v>-117500</v>
      </c>
      <c r="I2511" s="25">
        <f t="shared" si="182"/>
        <v>9.803921568627452</v>
      </c>
      <c r="K2511" t="s">
        <v>27</v>
      </c>
      <c r="M2511" s="2">
        <v>510</v>
      </c>
    </row>
    <row r="2512" spans="2:13" ht="12.75">
      <c r="B2512" s="223">
        <v>5000</v>
      </c>
      <c r="C2512" s="1" t="s">
        <v>27</v>
      </c>
      <c r="D2512" s="1" t="s">
        <v>19</v>
      </c>
      <c r="E2512" s="1" t="s">
        <v>1022</v>
      </c>
      <c r="F2512" s="70" t="s">
        <v>1224</v>
      </c>
      <c r="G2512" s="30" t="s">
        <v>304</v>
      </c>
      <c r="H2512" s="6">
        <f t="shared" si="181"/>
        <v>-122500</v>
      </c>
      <c r="I2512" s="25">
        <f t="shared" si="182"/>
        <v>9.803921568627452</v>
      </c>
      <c r="K2512" t="s">
        <v>27</v>
      </c>
      <c r="M2512" s="2">
        <v>510</v>
      </c>
    </row>
    <row r="2513" spans="2:13" ht="12.75">
      <c r="B2513" s="223">
        <v>2500</v>
      </c>
      <c r="C2513" s="1" t="s">
        <v>27</v>
      </c>
      <c r="D2513" s="1" t="s">
        <v>19</v>
      </c>
      <c r="E2513" s="1" t="s">
        <v>1022</v>
      </c>
      <c r="F2513" s="30" t="s">
        <v>1225</v>
      </c>
      <c r="G2513" s="30" t="s">
        <v>318</v>
      </c>
      <c r="H2513" s="6">
        <f t="shared" si="181"/>
        <v>-125000</v>
      </c>
      <c r="I2513" s="25">
        <f t="shared" si="182"/>
        <v>4.901960784313726</v>
      </c>
      <c r="K2513" t="s">
        <v>27</v>
      </c>
      <c r="M2513" s="2">
        <v>510</v>
      </c>
    </row>
    <row r="2514" spans="2:13" ht="12.75">
      <c r="B2514" s="223">
        <v>5000</v>
      </c>
      <c r="C2514" s="1" t="s">
        <v>27</v>
      </c>
      <c r="D2514" s="1" t="s">
        <v>19</v>
      </c>
      <c r="E2514" s="1" t="s">
        <v>1022</v>
      </c>
      <c r="F2514" s="30" t="s">
        <v>1226</v>
      </c>
      <c r="G2514" s="30" t="s">
        <v>306</v>
      </c>
      <c r="H2514" s="6">
        <f t="shared" si="181"/>
        <v>-130000</v>
      </c>
      <c r="I2514" s="25">
        <f t="shared" si="182"/>
        <v>9.803921568627452</v>
      </c>
      <c r="K2514" t="s">
        <v>27</v>
      </c>
      <c r="M2514" s="2">
        <v>510</v>
      </c>
    </row>
    <row r="2515" spans="2:13" ht="12.75">
      <c r="B2515" s="223">
        <v>5000</v>
      </c>
      <c r="C2515" s="1" t="s">
        <v>27</v>
      </c>
      <c r="D2515" s="1" t="s">
        <v>19</v>
      </c>
      <c r="E2515" s="1" t="s">
        <v>1022</v>
      </c>
      <c r="F2515" s="30" t="s">
        <v>1227</v>
      </c>
      <c r="G2515" s="30" t="s">
        <v>372</v>
      </c>
      <c r="H2515" s="6">
        <f t="shared" si="181"/>
        <v>-135000</v>
      </c>
      <c r="I2515" s="25">
        <f t="shared" si="182"/>
        <v>9.803921568627452</v>
      </c>
      <c r="K2515" t="s">
        <v>27</v>
      </c>
      <c r="M2515" s="2">
        <v>510</v>
      </c>
    </row>
    <row r="2516" spans="2:13" ht="12.75">
      <c r="B2516" s="223">
        <v>5000</v>
      </c>
      <c r="C2516" s="1" t="s">
        <v>27</v>
      </c>
      <c r="D2516" s="1" t="s">
        <v>19</v>
      </c>
      <c r="E2516" s="1" t="s">
        <v>1022</v>
      </c>
      <c r="F2516" s="30" t="s">
        <v>1228</v>
      </c>
      <c r="G2516" s="30" t="s">
        <v>374</v>
      </c>
      <c r="H2516" s="6">
        <f t="shared" si="181"/>
        <v>-140000</v>
      </c>
      <c r="I2516" s="25">
        <f t="shared" si="182"/>
        <v>9.803921568627452</v>
      </c>
      <c r="K2516" t="s">
        <v>27</v>
      </c>
      <c r="M2516" s="2">
        <v>510</v>
      </c>
    </row>
    <row r="2517" spans="2:13" ht="12.75">
      <c r="B2517" s="223">
        <v>5000</v>
      </c>
      <c r="C2517" s="1" t="s">
        <v>27</v>
      </c>
      <c r="D2517" s="1" t="s">
        <v>19</v>
      </c>
      <c r="E2517" s="1" t="s">
        <v>1022</v>
      </c>
      <c r="F2517" s="30" t="s">
        <v>1229</v>
      </c>
      <c r="G2517" s="30" t="s">
        <v>376</v>
      </c>
      <c r="H2517" s="6">
        <f t="shared" si="181"/>
        <v>-145000</v>
      </c>
      <c r="I2517" s="25">
        <f t="shared" si="182"/>
        <v>9.803921568627452</v>
      </c>
      <c r="K2517" t="s">
        <v>27</v>
      </c>
      <c r="M2517" s="2">
        <v>510</v>
      </c>
    </row>
    <row r="2518" spans="2:13" ht="12.75">
      <c r="B2518" s="223">
        <v>5000</v>
      </c>
      <c r="C2518" s="1" t="s">
        <v>27</v>
      </c>
      <c r="D2518" s="1" t="s">
        <v>19</v>
      </c>
      <c r="E2518" s="1" t="s">
        <v>1022</v>
      </c>
      <c r="F2518" s="30" t="s">
        <v>1230</v>
      </c>
      <c r="G2518" s="30" t="s">
        <v>379</v>
      </c>
      <c r="H2518" s="6">
        <f t="shared" si="181"/>
        <v>-150000</v>
      </c>
      <c r="I2518" s="25">
        <f t="shared" si="182"/>
        <v>9.803921568627452</v>
      </c>
      <c r="K2518" t="s">
        <v>27</v>
      </c>
      <c r="M2518" s="2">
        <v>510</v>
      </c>
    </row>
    <row r="2519" spans="2:13" ht="12.75">
      <c r="B2519" s="223">
        <v>5000</v>
      </c>
      <c r="C2519" s="1" t="s">
        <v>27</v>
      </c>
      <c r="D2519" s="1" t="s">
        <v>19</v>
      </c>
      <c r="E2519" s="1" t="s">
        <v>1022</v>
      </c>
      <c r="F2519" s="30" t="s">
        <v>1231</v>
      </c>
      <c r="G2519" s="30" t="s">
        <v>381</v>
      </c>
      <c r="H2519" s="6">
        <f t="shared" si="181"/>
        <v>-155000</v>
      </c>
      <c r="I2519" s="25">
        <f t="shared" si="182"/>
        <v>9.803921568627452</v>
      </c>
      <c r="K2519" t="s">
        <v>27</v>
      </c>
      <c r="M2519" s="2">
        <v>510</v>
      </c>
    </row>
    <row r="2520" spans="2:13" ht="12.75">
      <c r="B2520" s="223">
        <v>2000</v>
      </c>
      <c r="C2520" s="1" t="s">
        <v>150</v>
      </c>
      <c r="D2520" s="1" t="s">
        <v>19</v>
      </c>
      <c r="E2520" s="1" t="s">
        <v>1022</v>
      </c>
      <c r="F2520" s="30" t="s">
        <v>1232</v>
      </c>
      <c r="G2520" s="30" t="s">
        <v>416</v>
      </c>
      <c r="H2520" s="6">
        <f t="shared" si="181"/>
        <v>-157000</v>
      </c>
      <c r="I2520" s="25">
        <f t="shared" si="182"/>
        <v>3.9215686274509802</v>
      </c>
      <c r="K2520" t="s">
        <v>27</v>
      </c>
      <c r="M2520" s="2">
        <v>510</v>
      </c>
    </row>
    <row r="2521" spans="2:13" ht="12.75">
      <c r="B2521" s="223">
        <v>5000</v>
      </c>
      <c r="C2521" s="1" t="s">
        <v>27</v>
      </c>
      <c r="D2521" s="1" t="s">
        <v>19</v>
      </c>
      <c r="E2521" s="1" t="s">
        <v>1022</v>
      </c>
      <c r="F2521" s="30" t="s">
        <v>1233</v>
      </c>
      <c r="G2521" s="30" t="s">
        <v>418</v>
      </c>
      <c r="H2521" s="6">
        <f t="shared" si="181"/>
        <v>-162000</v>
      </c>
      <c r="I2521" s="25">
        <f t="shared" si="182"/>
        <v>9.803921568627452</v>
      </c>
      <c r="K2521" t="s">
        <v>27</v>
      </c>
      <c r="M2521" s="2">
        <v>510</v>
      </c>
    </row>
    <row r="2522" spans="2:13" ht="12.75">
      <c r="B2522" s="223">
        <v>5000</v>
      </c>
      <c r="C2522" s="1" t="s">
        <v>27</v>
      </c>
      <c r="D2522" s="1" t="s">
        <v>19</v>
      </c>
      <c r="E2522" s="1" t="s">
        <v>1022</v>
      </c>
      <c r="F2522" s="30" t="s">
        <v>923</v>
      </c>
      <c r="G2522" s="30" t="s">
        <v>420</v>
      </c>
      <c r="H2522" s="6">
        <f t="shared" si="181"/>
        <v>-167000</v>
      </c>
      <c r="I2522" s="25">
        <f t="shared" si="182"/>
        <v>9.803921568627452</v>
      </c>
      <c r="K2522" t="s">
        <v>27</v>
      </c>
      <c r="M2522" s="2">
        <v>510</v>
      </c>
    </row>
    <row r="2523" spans="2:13" ht="12.75">
      <c r="B2523" s="223">
        <v>5000</v>
      </c>
      <c r="C2523" s="1" t="s">
        <v>27</v>
      </c>
      <c r="D2523" s="1" t="s">
        <v>19</v>
      </c>
      <c r="E2523" s="1" t="s">
        <v>1022</v>
      </c>
      <c r="F2523" s="30" t="s">
        <v>1234</v>
      </c>
      <c r="G2523" s="30" t="s">
        <v>73</v>
      </c>
      <c r="H2523" s="6">
        <f t="shared" si="181"/>
        <v>-172000</v>
      </c>
      <c r="I2523" s="25">
        <f t="shared" si="182"/>
        <v>9.803921568627452</v>
      </c>
      <c r="K2523" t="s">
        <v>27</v>
      </c>
      <c r="M2523" s="2">
        <v>510</v>
      </c>
    </row>
    <row r="2524" spans="2:13" ht="12.75">
      <c r="B2524" s="223">
        <v>5000</v>
      </c>
      <c r="C2524" s="1" t="s">
        <v>27</v>
      </c>
      <c r="D2524" s="1" t="s">
        <v>19</v>
      </c>
      <c r="E2524" s="1" t="s">
        <v>1022</v>
      </c>
      <c r="F2524" s="30" t="s">
        <v>1185</v>
      </c>
      <c r="G2524" s="30" t="s">
        <v>480</v>
      </c>
      <c r="H2524" s="6">
        <f t="shared" si="181"/>
        <v>-177000</v>
      </c>
      <c r="I2524" s="25">
        <f t="shared" si="182"/>
        <v>9.803921568627452</v>
      </c>
      <c r="K2524" t="s">
        <v>27</v>
      </c>
      <c r="M2524" s="2">
        <v>510</v>
      </c>
    </row>
    <row r="2525" spans="2:13" ht="12.75">
      <c r="B2525" s="223">
        <v>5000</v>
      </c>
      <c r="C2525" s="1" t="s">
        <v>27</v>
      </c>
      <c r="D2525" s="1" t="s">
        <v>19</v>
      </c>
      <c r="E2525" s="1" t="s">
        <v>1022</v>
      </c>
      <c r="F2525" s="30" t="s">
        <v>1235</v>
      </c>
      <c r="G2525" s="30" t="s">
        <v>465</v>
      </c>
      <c r="H2525" s="6">
        <f t="shared" si="181"/>
        <v>-182000</v>
      </c>
      <c r="I2525" s="25">
        <f t="shared" si="182"/>
        <v>9.803921568627452</v>
      </c>
      <c r="K2525" t="s">
        <v>27</v>
      </c>
      <c r="M2525" s="2">
        <v>510</v>
      </c>
    </row>
    <row r="2526" spans="2:13" ht="12.75">
      <c r="B2526" s="223">
        <v>5000</v>
      </c>
      <c r="C2526" s="1" t="s">
        <v>27</v>
      </c>
      <c r="D2526" s="1" t="s">
        <v>19</v>
      </c>
      <c r="E2526" s="1" t="s">
        <v>1022</v>
      </c>
      <c r="F2526" s="30" t="s">
        <v>1236</v>
      </c>
      <c r="G2526" s="30" t="s">
        <v>467</v>
      </c>
      <c r="H2526" s="6">
        <f t="shared" si="181"/>
        <v>-187000</v>
      </c>
      <c r="I2526" s="25">
        <f t="shared" si="182"/>
        <v>9.803921568627452</v>
      </c>
      <c r="K2526" t="s">
        <v>27</v>
      </c>
      <c r="M2526" s="2">
        <v>510</v>
      </c>
    </row>
    <row r="2527" spans="2:13" ht="12.75">
      <c r="B2527" s="223">
        <v>2500</v>
      </c>
      <c r="C2527" s="1" t="s">
        <v>27</v>
      </c>
      <c r="D2527" s="1" t="s">
        <v>19</v>
      </c>
      <c r="E2527" s="1" t="s">
        <v>1022</v>
      </c>
      <c r="F2527" s="30" t="s">
        <v>1237</v>
      </c>
      <c r="G2527" s="30" t="s">
        <v>1039</v>
      </c>
      <c r="H2527" s="6">
        <f t="shared" si="181"/>
        <v>-189500</v>
      </c>
      <c r="I2527" s="25">
        <f t="shared" si="182"/>
        <v>4.901960784313726</v>
      </c>
      <c r="K2527" t="s">
        <v>27</v>
      </c>
      <c r="M2527" s="2">
        <v>510</v>
      </c>
    </row>
    <row r="2528" spans="2:13" ht="12.75">
      <c r="B2528" s="223">
        <v>5000</v>
      </c>
      <c r="C2528" s="1" t="s">
        <v>27</v>
      </c>
      <c r="D2528" s="1" t="s">
        <v>19</v>
      </c>
      <c r="E2528" s="1" t="s">
        <v>1022</v>
      </c>
      <c r="F2528" s="30" t="s">
        <v>1238</v>
      </c>
      <c r="G2528" s="30" t="s">
        <v>510</v>
      </c>
      <c r="H2528" s="6">
        <f t="shared" si="181"/>
        <v>-194500</v>
      </c>
      <c r="I2528" s="25">
        <f t="shared" si="182"/>
        <v>9.803921568627452</v>
      </c>
      <c r="K2528" t="s">
        <v>27</v>
      </c>
      <c r="M2528" s="2">
        <v>510</v>
      </c>
    </row>
    <row r="2529" spans="2:13" ht="12.75">
      <c r="B2529" s="223">
        <v>5000</v>
      </c>
      <c r="C2529" s="1" t="s">
        <v>27</v>
      </c>
      <c r="D2529" s="1" t="s">
        <v>19</v>
      </c>
      <c r="E2529" s="1" t="s">
        <v>1022</v>
      </c>
      <c r="F2529" s="403" t="s">
        <v>928</v>
      </c>
      <c r="G2529" s="30" t="s">
        <v>526</v>
      </c>
      <c r="H2529" s="6">
        <f t="shared" si="181"/>
        <v>-199500</v>
      </c>
      <c r="I2529" s="25">
        <f t="shared" si="182"/>
        <v>9.803921568627452</v>
      </c>
      <c r="K2529" t="s">
        <v>27</v>
      </c>
      <c r="M2529" s="2">
        <v>510</v>
      </c>
    </row>
    <row r="2530" spans="2:13" ht="12.75">
      <c r="B2530" s="223">
        <v>5000</v>
      </c>
      <c r="C2530" s="1" t="s">
        <v>27</v>
      </c>
      <c r="D2530" s="1" t="s">
        <v>19</v>
      </c>
      <c r="E2530" s="1" t="s">
        <v>1022</v>
      </c>
      <c r="F2530" s="403" t="s">
        <v>929</v>
      </c>
      <c r="G2530" s="30" t="s">
        <v>369</v>
      </c>
      <c r="H2530" s="6">
        <f t="shared" si="181"/>
        <v>-204500</v>
      </c>
      <c r="I2530" s="25">
        <f t="shared" si="182"/>
        <v>9.803921568627452</v>
      </c>
      <c r="K2530" t="s">
        <v>27</v>
      </c>
      <c r="M2530" s="2">
        <v>510</v>
      </c>
    </row>
    <row r="2531" spans="2:13" ht="12.75">
      <c r="B2531" s="223">
        <v>5000</v>
      </c>
      <c r="C2531" s="1" t="s">
        <v>27</v>
      </c>
      <c r="D2531" s="1" t="s">
        <v>19</v>
      </c>
      <c r="E2531" s="1" t="s">
        <v>1022</v>
      </c>
      <c r="F2531" s="403" t="s">
        <v>1103</v>
      </c>
      <c r="G2531" s="30" t="s">
        <v>352</v>
      </c>
      <c r="H2531" s="6">
        <f t="shared" si="181"/>
        <v>-209500</v>
      </c>
      <c r="I2531" s="25">
        <f t="shared" si="182"/>
        <v>9.803921568627452</v>
      </c>
      <c r="K2531" t="s">
        <v>27</v>
      </c>
      <c r="M2531" s="2">
        <v>510</v>
      </c>
    </row>
    <row r="2532" spans="2:13" ht="12.75">
      <c r="B2532" s="223">
        <v>5000</v>
      </c>
      <c r="C2532" s="1" t="s">
        <v>27</v>
      </c>
      <c r="D2532" s="1" t="s">
        <v>19</v>
      </c>
      <c r="E2532" s="1" t="s">
        <v>1022</v>
      </c>
      <c r="F2532" s="403" t="s">
        <v>931</v>
      </c>
      <c r="G2532" s="30" t="s">
        <v>531</v>
      </c>
      <c r="H2532" s="6">
        <f t="shared" si="181"/>
        <v>-214500</v>
      </c>
      <c r="I2532" s="25">
        <f t="shared" si="182"/>
        <v>9.803921568627452</v>
      </c>
      <c r="K2532" t="s">
        <v>27</v>
      </c>
      <c r="M2532" s="2">
        <v>510</v>
      </c>
    </row>
    <row r="2533" spans="1:13" s="99" customFormat="1" ht="12.75">
      <c r="A2533" s="14"/>
      <c r="B2533" s="329">
        <f>SUM(B2479:B2532)</f>
        <v>214500</v>
      </c>
      <c r="C2533" s="14" t="s">
        <v>27</v>
      </c>
      <c r="D2533" s="14"/>
      <c r="E2533" s="14"/>
      <c r="F2533" s="21"/>
      <c r="G2533" s="21"/>
      <c r="H2533" s="97">
        <v>0</v>
      </c>
      <c r="I2533" s="98">
        <f t="shared" si="182"/>
        <v>420.5882352941176</v>
      </c>
      <c r="M2533" s="2">
        <v>510</v>
      </c>
    </row>
    <row r="2534" spans="2:13" ht="12.75">
      <c r="B2534" s="223"/>
      <c r="H2534" s="6">
        <f aca="true" t="shared" si="183" ref="H2534:H2565">H2533-B2534</f>
        <v>0</v>
      </c>
      <c r="I2534" s="25">
        <f t="shared" si="182"/>
        <v>0</v>
      </c>
      <c r="M2534" s="2">
        <v>510</v>
      </c>
    </row>
    <row r="2535" spans="2:13" ht="12.75">
      <c r="B2535" s="223"/>
      <c r="H2535" s="6">
        <f t="shared" si="183"/>
        <v>0</v>
      </c>
      <c r="I2535" s="25">
        <f t="shared" si="182"/>
        <v>0</v>
      </c>
      <c r="M2535" s="2">
        <v>510</v>
      </c>
    </row>
    <row r="2536" spans="2:13" ht="12.75">
      <c r="B2536" s="229">
        <v>1600</v>
      </c>
      <c r="C2536" s="1" t="s">
        <v>28</v>
      </c>
      <c r="D2536" s="15" t="s">
        <v>19</v>
      </c>
      <c r="E2536" s="1" t="s">
        <v>29</v>
      </c>
      <c r="F2536" s="30" t="s">
        <v>1239</v>
      </c>
      <c r="G2536" s="34" t="s">
        <v>240</v>
      </c>
      <c r="H2536" s="6">
        <f t="shared" si="183"/>
        <v>-1600</v>
      </c>
      <c r="I2536" s="25">
        <f t="shared" si="182"/>
        <v>3.1372549019607843</v>
      </c>
      <c r="K2536" t="s">
        <v>1192</v>
      </c>
      <c r="M2536" s="2">
        <v>510</v>
      </c>
    </row>
    <row r="2537" spans="2:13" ht="12.75">
      <c r="B2537" s="229">
        <v>1700</v>
      </c>
      <c r="C2537" s="36" t="s">
        <v>28</v>
      </c>
      <c r="D2537" s="15" t="s">
        <v>19</v>
      </c>
      <c r="E2537" s="1" t="s">
        <v>29</v>
      </c>
      <c r="F2537" s="30" t="s">
        <v>1239</v>
      </c>
      <c r="G2537" s="34" t="s">
        <v>242</v>
      </c>
      <c r="H2537" s="6">
        <f t="shared" si="183"/>
        <v>-3300</v>
      </c>
      <c r="I2537" s="25">
        <f t="shared" si="182"/>
        <v>3.3333333333333335</v>
      </c>
      <c r="K2537" t="s">
        <v>1192</v>
      </c>
      <c r="M2537" s="2">
        <v>510</v>
      </c>
    </row>
    <row r="2538" spans="2:13" ht="12.75">
      <c r="B2538" s="229">
        <v>2500</v>
      </c>
      <c r="C2538" s="36" t="s">
        <v>1240</v>
      </c>
      <c r="D2538" s="15" t="s">
        <v>19</v>
      </c>
      <c r="E2538" s="1" t="s">
        <v>29</v>
      </c>
      <c r="F2538" s="30" t="s">
        <v>1239</v>
      </c>
      <c r="G2538" s="33" t="s">
        <v>242</v>
      </c>
      <c r="H2538" s="6">
        <f t="shared" si="183"/>
        <v>-5800</v>
      </c>
      <c r="I2538" s="25">
        <f t="shared" si="182"/>
        <v>4.901960784313726</v>
      </c>
      <c r="K2538" t="s">
        <v>1192</v>
      </c>
      <c r="M2538" s="2">
        <v>510</v>
      </c>
    </row>
    <row r="2539" spans="2:13" ht="12.75">
      <c r="B2539" s="223">
        <v>1000</v>
      </c>
      <c r="C2539" s="36" t="s">
        <v>28</v>
      </c>
      <c r="D2539" s="15" t="s">
        <v>19</v>
      </c>
      <c r="E2539" s="1" t="s">
        <v>29</v>
      </c>
      <c r="F2539" s="30" t="s">
        <v>1239</v>
      </c>
      <c r="G2539" s="30" t="s">
        <v>244</v>
      </c>
      <c r="H2539" s="6">
        <f t="shared" si="183"/>
        <v>-6800</v>
      </c>
      <c r="I2539" s="25">
        <f t="shared" si="182"/>
        <v>1.9607843137254901</v>
      </c>
      <c r="K2539" t="s">
        <v>1192</v>
      </c>
      <c r="M2539" s="2">
        <v>510</v>
      </c>
    </row>
    <row r="2540" spans="2:13" ht="12.75">
      <c r="B2540" s="229">
        <v>2500</v>
      </c>
      <c r="C2540" s="36" t="s">
        <v>1240</v>
      </c>
      <c r="D2540" s="15" t="s">
        <v>19</v>
      </c>
      <c r="E2540" s="1" t="s">
        <v>29</v>
      </c>
      <c r="F2540" s="30" t="s">
        <v>1239</v>
      </c>
      <c r="G2540" s="33" t="s">
        <v>279</v>
      </c>
      <c r="H2540" s="6">
        <f t="shared" si="183"/>
        <v>-9300</v>
      </c>
      <c r="I2540" s="25">
        <f t="shared" si="182"/>
        <v>4.901960784313726</v>
      </c>
      <c r="K2540" t="s">
        <v>1192</v>
      </c>
      <c r="M2540" s="2">
        <v>510</v>
      </c>
    </row>
    <row r="2541" spans="2:13" ht="12.75">
      <c r="B2541" s="223">
        <v>1200</v>
      </c>
      <c r="C2541" s="36" t="s">
        <v>28</v>
      </c>
      <c r="D2541" s="15" t="s">
        <v>19</v>
      </c>
      <c r="E2541" s="1" t="s">
        <v>29</v>
      </c>
      <c r="F2541" s="30" t="s">
        <v>1239</v>
      </c>
      <c r="G2541" s="30" t="s">
        <v>279</v>
      </c>
      <c r="H2541" s="6">
        <f t="shared" si="183"/>
        <v>-10500</v>
      </c>
      <c r="I2541" s="25">
        <f t="shared" si="182"/>
        <v>2.3529411764705883</v>
      </c>
      <c r="K2541" t="s">
        <v>1192</v>
      </c>
      <c r="M2541" s="2">
        <v>510</v>
      </c>
    </row>
    <row r="2542" spans="2:13" ht="12.75">
      <c r="B2542" s="223">
        <v>1800</v>
      </c>
      <c r="C2542" s="36" t="s">
        <v>28</v>
      </c>
      <c r="D2542" s="15" t="s">
        <v>19</v>
      </c>
      <c r="E2542" s="1" t="s">
        <v>29</v>
      </c>
      <c r="F2542" s="30" t="s">
        <v>1239</v>
      </c>
      <c r="G2542" s="30" t="s">
        <v>281</v>
      </c>
      <c r="H2542" s="6">
        <f t="shared" si="183"/>
        <v>-12300</v>
      </c>
      <c r="I2542" s="25">
        <f t="shared" si="182"/>
        <v>3.5294117647058822</v>
      </c>
      <c r="J2542" s="401"/>
      <c r="K2542" t="s">
        <v>1192</v>
      </c>
      <c r="L2542" s="401"/>
      <c r="M2542" s="2">
        <v>510</v>
      </c>
    </row>
    <row r="2543" spans="2:13" ht="12.75">
      <c r="B2543" s="223">
        <v>1500</v>
      </c>
      <c r="C2543" s="36" t="s">
        <v>28</v>
      </c>
      <c r="D2543" s="15" t="s">
        <v>19</v>
      </c>
      <c r="E2543" s="1" t="s">
        <v>29</v>
      </c>
      <c r="F2543" s="30" t="s">
        <v>1239</v>
      </c>
      <c r="G2543" s="30" t="s">
        <v>285</v>
      </c>
      <c r="H2543" s="6">
        <f t="shared" si="183"/>
        <v>-13800</v>
      </c>
      <c r="I2543" s="25">
        <f t="shared" si="182"/>
        <v>2.9411764705882355</v>
      </c>
      <c r="K2543" t="s">
        <v>1192</v>
      </c>
      <c r="M2543" s="2">
        <v>510</v>
      </c>
    </row>
    <row r="2544" spans="2:13" ht="12.75">
      <c r="B2544" s="223">
        <v>1700</v>
      </c>
      <c r="C2544" s="36" t="s">
        <v>28</v>
      </c>
      <c r="D2544" s="15" t="s">
        <v>19</v>
      </c>
      <c r="E2544" s="1" t="s">
        <v>29</v>
      </c>
      <c r="F2544" s="30" t="s">
        <v>1239</v>
      </c>
      <c r="G2544" s="30" t="s">
        <v>287</v>
      </c>
      <c r="H2544" s="6">
        <f t="shared" si="183"/>
        <v>-15500</v>
      </c>
      <c r="I2544" s="25">
        <f t="shared" si="182"/>
        <v>3.3333333333333335</v>
      </c>
      <c r="K2544" t="s">
        <v>1192</v>
      </c>
      <c r="M2544" s="2">
        <v>510</v>
      </c>
    </row>
    <row r="2545" spans="2:13" ht="12.75">
      <c r="B2545" s="223">
        <v>1500</v>
      </c>
      <c r="C2545" s="1" t="s">
        <v>28</v>
      </c>
      <c r="D2545" s="15" t="s">
        <v>19</v>
      </c>
      <c r="E2545" s="1" t="s">
        <v>29</v>
      </c>
      <c r="F2545" s="30" t="s">
        <v>1239</v>
      </c>
      <c r="G2545" s="30" t="s">
        <v>289</v>
      </c>
      <c r="H2545" s="6">
        <f t="shared" si="183"/>
        <v>-17000</v>
      </c>
      <c r="I2545" s="25">
        <f t="shared" si="182"/>
        <v>2.9411764705882355</v>
      </c>
      <c r="K2545" t="s">
        <v>1192</v>
      </c>
      <c r="M2545" s="2">
        <v>510</v>
      </c>
    </row>
    <row r="2546" spans="2:13" ht="12.75">
      <c r="B2546" s="223">
        <v>1000</v>
      </c>
      <c r="C2546" s="1" t="s">
        <v>28</v>
      </c>
      <c r="D2546" s="15" t="s">
        <v>19</v>
      </c>
      <c r="E2546" s="1" t="s">
        <v>29</v>
      </c>
      <c r="F2546" s="30" t="s">
        <v>1239</v>
      </c>
      <c r="G2546" s="30" t="s">
        <v>306</v>
      </c>
      <c r="H2546" s="6">
        <f t="shared" si="183"/>
        <v>-18000</v>
      </c>
      <c r="I2546" s="25">
        <f t="shared" si="182"/>
        <v>1.9607843137254901</v>
      </c>
      <c r="K2546" t="s">
        <v>1192</v>
      </c>
      <c r="M2546" s="2">
        <v>510</v>
      </c>
    </row>
    <row r="2547" spans="2:13" ht="12.75">
      <c r="B2547" s="223">
        <v>1200</v>
      </c>
      <c r="C2547" s="1" t="s">
        <v>28</v>
      </c>
      <c r="D2547" s="15" t="s">
        <v>19</v>
      </c>
      <c r="E2547" s="1" t="s">
        <v>29</v>
      </c>
      <c r="F2547" s="30" t="s">
        <v>1239</v>
      </c>
      <c r="G2547" s="30" t="s">
        <v>372</v>
      </c>
      <c r="H2547" s="6">
        <f t="shared" si="183"/>
        <v>-19200</v>
      </c>
      <c r="I2547" s="25">
        <f t="shared" si="182"/>
        <v>2.3529411764705883</v>
      </c>
      <c r="K2547" t="s">
        <v>1192</v>
      </c>
      <c r="M2547" s="2">
        <v>510</v>
      </c>
    </row>
    <row r="2548" spans="2:13" ht="12.75">
      <c r="B2548" s="223">
        <v>1500</v>
      </c>
      <c r="C2548" s="1" t="s">
        <v>28</v>
      </c>
      <c r="D2548" s="15" t="s">
        <v>19</v>
      </c>
      <c r="E2548" s="1" t="s">
        <v>29</v>
      </c>
      <c r="F2548" s="30" t="s">
        <v>1239</v>
      </c>
      <c r="G2548" s="30" t="s">
        <v>374</v>
      </c>
      <c r="H2548" s="6">
        <f t="shared" si="183"/>
        <v>-20700</v>
      </c>
      <c r="I2548" s="25">
        <f t="shared" si="182"/>
        <v>2.9411764705882355</v>
      </c>
      <c r="K2548" t="s">
        <v>1192</v>
      </c>
      <c r="M2548" s="2">
        <v>510</v>
      </c>
    </row>
    <row r="2549" spans="2:13" ht="12.75">
      <c r="B2549" s="223">
        <v>1000</v>
      </c>
      <c r="C2549" s="1" t="s">
        <v>28</v>
      </c>
      <c r="D2549" s="15" t="s">
        <v>19</v>
      </c>
      <c r="E2549" s="1" t="s">
        <v>29</v>
      </c>
      <c r="F2549" s="30" t="s">
        <v>1239</v>
      </c>
      <c r="G2549" s="30" t="s">
        <v>376</v>
      </c>
      <c r="H2549" s="6">
        <f t="shared" si="183"/>
        <v>-21700</v>
      </c>
      <c r="I2549" s="25">
        <f t="shared" si="182"/>
        <v>1.9607843137254901</v>
      </c>
      <c r="K2549" t="s">
        <v>1192</v>
      </c>
      <c r="M2549" s="2">
        <v>510</v>
      </c>
    </row>
    <row r="2550" spans="2:13" ht="12.75">
      <c r="B2550" s="223">
        <v>1000</v>
      </c>
      <c r="C2550" s="1" t="s">
        <v>28</v>
      </c>
      <c r="D2550" s="15" t="s">
        <v>19</v>
      </c>
      <c r="E2550" s="1" t="s">
        <v>29</v>
      </c>
      <c r="F2550" s="30" t="s">
        <v>1239</v>
      </c>
      <c r="G2550" s="30" t="s">
        <v>379</v>
      </c>
      <c r="H2550" s="6">
        <f t="shared" si="183"/>
        <v>-22700</v>
      </c>
      <c r="I2550" s="25">
        <f t="shared" si="182"/>
        <v>1.9607843137254901</v>
      </c>
      <c r="K2550" t="s">
        <v>1192</v>
      </c>
      <c r="M2550" s="2">
        <v>510</v>
      </c>
    </row>
    <row r="2551" spans="2:13" ht="12.75">
      <c r="B2551" s="223">
        <v>1200</v>
      </c>
      <c r="C2551" s="1" t="s">
        <v>28</v>
      </c>
      <c r="D2551" s="15" t="s">
        <v>19</v>
      </c>
      <c r="E2551" s="1" t="s">
        <v>29</v>
      </c>
      <c r="F2551" s="30" t="s">
        <v>1239</v>
      </c>
      <c r="G2551" s="30" t="s">
        <v>418</v>
      </c>
      <c r="H2551" s="6">
        <f t="shared" si="183"/>
        <v>-23900</v>
      </c>
      <c r="I2551" s="25">
        <f t="shared" si="182"/>
        <v>2.3529411764705883</v>
      </c>
      <c r="K2551" t="s">
        <v>1192</v>
      </c>
      <c r="M2551" s="2">
        <v>510</v>
      </c>
    </row>
    <row r="2552" spans="2:13" ht="12.75">
      <c r="B2552" s="223">
        <v>1000</v>
      </c>
      <c r="C2552" s="1" t="s">
        <v>28</v>
      </c>
      <c r="D2552" s="15" t="s">
        <v>19</v>
      </c>
      <c r="E2552" s="1" t="s">
        <v>29</v>
      </c>
      <c r="F2552" s="30" t="s">
        <v>1239</v>
      </c>
      <c r="G2552" s="30" t="s">
        <v>420</v>
      </c>
      <c r="H2552" s="6">
        <f t="shared" si="183"/>
        <v>-24900</v>
      </c>
      <c r="I2552" s="25">
        <f t="shared" si="182"/>
        <v>1.9607843137254901</v>
      </c>
      <c r="K2552" t="s">
        <v>1192</v>
      </c>
      <c r="M2552" s="2">
        <v>510</v>
      </c>
    </row>
    <row r="2553" spans="2:13" ht="12.75">
      <c r="B2553" s="223">
        <v>1400</v>
      </c>
      <c r="C2553" s="1" t="s">
        <v>28</v>
      </c>
      <c r="D2553" s="15" t="s">
        <v>19</v>
      </c>
      <c r="E2553" s="1" t="s">
        <v>29</v>
      </c>
      <c r="F2553" s="30" t="s">
        <v>1239</v>
      </c>
      <c r="G2553" s="30" t="s">
        <v>73</v>
      </c>
      <c r="H2553" s="6">
        <f t="shared" si="183"/>
        <v>-26300</v>
      </c>
      <c r="I2553" s="25">
        <f t="shared" si="182"/>
        <v>2.7450980392156863</v>
      </c>
      <c r="K2553" t="s">
        <v>1192</v>
      </c>
      <c r="M2553" s="2">
        <v>510</v>
      </c>
    </row>
    <row r="2554" spans="2:13" ht="12.75">
      <c r="B2554" s="223">
        <v>1000</v>
      </c>
      <c r="C2554" s="1" t="s">
        <v>28</v>
      </c>
      <c r="D2554" s="15" t="s">
        <v>19</v>
      </c>
      <c r="E2554" s="1" t="s">
        <v>29</v>
      </c>
      <c r="F2554" s="30" t="s">
        <v>1239</v>
      </c>
      <c r="G2554" s="30" t="s">
        <v>480</v>
      </c>
      <c r="H2554" s="6">
        <f t="shared" si="183"/>
        <v>-27300</v>
      </c>
      <c r="I2554" s="25">
        <f t="shared" si="182"/>
        <v>1.9607843137254901</v>
      </c>
      <c r="K2554" t="s">
        <v>1192</v>
      </c>
      <c r="M2554" s="2">
        <v>510</v>
      </c>
    </row>
    <row r="2555" spans="2:13" ht="12.75">
      <c r="B2555" s="223">
        <v>1800</v>
      </c>
      <c r="C2555" s="1" t="s">
        <v>28</v>
      </c>
      <c r="D2555" s="15" t="s">
        <v>19</v>
      </c>
      <c r="E2555" s="1" t="s">
        <v>29</v>
      </c>
      <c r="F2555" s="30" t="s">
        <v>1239</v>
      </c>
      <c r="G2555" s="30" t="s">
        <v>465</v>
      </c>
      <c r="H2555" s="6">
        <f t="shared" si="183"/>
        <v>-29100</v>
      </c>
      <c r="I2555" s="25">
        <f t="shared" si="182"/>
        <v>3.5294117647058822</v>
      </c>
      <c r="K2555" t="s">
        <v>1192</v>
      </c>
      <c r="M2555" s="2">
        <v>510</v>
      </c>
    </row>
    <row r="2556" spans="2:13" ht="12.75">
      <c r="B2556" s="223">
        <v>1200</v>
      </c>
      <c r="C2556" s="1" t="s">
        <v>28</v>
      </c>
      <c r="D2556" s="15" t="s">
        <v>19</v>
      </c>
      <c r="E2556" s="1" t="s">
        <v>29</v>
      </c>
      <c r="F2556" s="30" t="s">
        <v>1239</v>
      </c>
      <c r="G2556" s="30" t="s">
        <v>467</v>
      </c>
      <c r="H2556" s="6">
        <f t="shared" si="183"/>
        <v>-30300</v>
      </c>
      <c r="I2556" s="25">
        <f t="shared" si="182"/>
        <v>2.3529411764705883</v>
      </c>
      <c r="K2556" t="s">
        <v>1192</v>
      </c>
      <c r="M2556" s="2">
        <v>510</v>
      </c>
    </row>
    <row r="2557" spans="2:13" ht="12.75">
      <c r="B2557" s="223">
        <v>1600</v>
      </c>
      <c r="C2557" s="1" t="s">
        <v>28</v>
      </c>
      <c r="D2557" s="15" t="s">
        <v>19</v>
      </c>
      <c r="E2557" s="1" t="s">
        <v>29</v>
      </c>
      <c r="F2557" s="30" t="s">
        <v>1239</v>
      </c>
      <c r="G2557" s="30" t="s">
        <v>510</v>
      </c>
      <c r="H2557" s="6">
        <f t="shared" si="183"/>
        <v>-31900</v>
      </c>
      <c r="I2557" s="25">
        <f t="shared" si="182"/>
        <v>3.1372549019607843</v>
      </c>
      <c r="K2557" t="s">
        <v>1192</v>
      </c>
      <c r="M2557" s="2">
        <v>510</v>
      </c>
    </row>
    <row r="2558" spans="2:13" ht="12.75">
      <c r="B2558" s="223">
        <v>1000</v>
      </c>
      <c r="C2558" s="1" t="s">
        <v>28</v>
      </c>
      <c r="D2558" s="15" t="s">
        <v>19</v>
      </c>
      <c r="E2558" s="1" t="s">
        <v>29</v>
      </c>
      <c r="F2558" s="30" t="s">
        <v>1239</v>
      </c>
      <c r="G2558" s="30" t="s">
        <v>526</v>
      </c>
      <c r="H2558" s="6">
        <f t="shared" si="183"/>
        <v>-32900</v>
      </c>
      <c r="I2558" s="25">
        <f t="shared" si="182"/>
        <v>1.9607843137254901</v>
      </c>
      <c r="K2558" t="s">
        <v>1192</v>
      </c>
      <c r="M2558" s="2">
        <v>510</v>
      </c>
    </row>
    <row r="2559" spans="2:13" ht="12.75">
      <c r="B2559" s="229">
        <v>1500</v>
      </c>
      <c r="C2559" s="1" t="s">
        <v>28</v>
      </c>
      <c r="D2559" s="15" t="s">
        <v>19</v>
      </c>
      <c r="E2559" s="1" t="s">
        <v>29</v>
      </c>
      <c r="F2559" s="30" t="s">
        <v>1241</v>
      </c>
      <c r="G2559" s="34" t="s">
        <v>240</v>
      </c>
      <c r="H2559" s="6">
        <f t="shared" si="183"/>
        <v>-34400</v>
      </c>
      <c r="I2559" s="25">
        <f t="shared" si="182"/>
        <v>2.9411764705882355</v>
      </c>
      <c r="K2559" t="s">
        <v>1022</v>
      </c>
      <c r="M2559" s="2">
        <v>510</v>
      </c>
    </row>
    <row r="2560" spans="2:13" ht="12.75">
      <c r="B2560" s="229">
        <v>1500</v>
      </c>
      <c r="C2560" s="36" t="s">
        <v>28</v>
      </c>
      <c r="D2560" s="15" t="s">
        <v>19</v>
      </c>
      <c r="E2560" s="1" t="s">
        <v>29</v>
      </c>
      <c r="F2560" s="30" t="s">
        <v>1241</v>
      </c>
      <c r="G2560" s="34" t="s">
        <v>242</v>
      </c>
      <c r="H2560" s="6">
        <f t="shared" si="183"/>
        <v>-35900</v>
      </c>
      <c r="I2560" s="25">
        <f t="shared" si="182"/>
        <v>2.9411764705882355</v>
      </c>
      <c r="K2560" t="s">
        <v>1022</v>
      </c>
      <c r="M2560" s="2">
        <v>510</v>
      </c>
    </row>
    <row r="2561" spans="2:13" ht="12.75">
      <c r="B2561" s="229">
        <v>1200</v>
      </c>
      <c r="C2561" s="15" t="s">
        <v>28</v>
      </c>
      <c r="D2561" s="15" t="s">
        <v>19</v>
      </c>
      <c r="E2561" s="1" t="s">
        <v>29</v>
      </c>
      <c r="F2561" s="30" t="s">
        <v>1241</v>
      </c>
      <c r="G2561" s="38" t="s">
        <v>242</v>
      </c>
      <c r="H2561" s="6">
        <f t="shared" si="183"/>
        <v>-37100</v>
      </c>
      <c r="I2561" s="25">
        <f t="shared" si="182"/>
        <v>2.3529411764705883</v>
      </c>
      <c r="K2561" t="s">
        <v>1022</v>
      </c>
      <c r="M2561" s="2">
        <v>510</v>
      </c>
    </row>
    <row r="2562" spans="2:13" ht="12.75">
      <c r="B2562" s="223">
        <v>1500</v>
      </c>
      <c r="C2562" s="15" t="s">
        <v>28</v>
      </c>
      <c r="D2562" s="15" t="s">
        <v>19</v>
      </c>
      <c r="E2562" s="1" t="s">
        <v>29</v>
      </c>
      <c r="F2562" s="30" t="s">
        <v>1241</v>
      </c>
      <c r="G2562" s="30" t="s">
        <v>244</v>
      </c>
      <c r="H2562" s="6">
        <f t="shared" si="183"/>
        <v>-38600</v>
      </c>
      <c r="I2562" s="25">
        <f t="shared" si="182"/>
        <v>2.9411764705882355</v>
      </c>
      <c r="K2562" t="s">
        <v>1022</v>
      </c>
      <c r="M2562" s="2">
        <v>510</v>
      </c>
    </row>
    <row r="2563" spans="2:13" ht="12.75">
      <c r="B2563" s="223">
        <v>1400</v>
      </c>
      <c r="C2563" s="15" t="s">
        <v>28</v>
      </c>
      <c r="D2563" s="15" t="s">
        <v>19</v>
      </c>
      <c r="E2563" s="1" t="s">
        <v>29</v>
      </c>
      <c r="F2563" s="30" t="s">
        <v>1241</v>
      </c>
      <c r="G2563" s="30" t="s">
        <v>594</v>
      </c>
      <c r="H2563" s="6">
        <f t="shared" si="183"/>
        <v>-40000</v>
      </c>
      <c r="I2563" s="25">
        <f t="shared" si="182"/>
        <v>2.7450980392156863</v>
      </c>
      <c r="K2563" t="s">
        <v>1022</v>
      </c>
      <c r="M2563" s="2">
        <v>510</v>
      </c>
    </row>
    <row r="2564" spans="2:13" ht="12.75">
      <c r="B2564" s="223">
        <v>1600</v>
      </c>
      <c r="C2564" s="15" t="s">
        <v>28</v>
      </c>
      <c r="D2564" s="15" t="s">
        <v>19</v>
      </c>
      <c r="E2564" s="1" t="s">
        <v>29</v>
      </c>
      <c r="F2564" s="30" t="s">
        <v>1241</v>
      </c>
      <c r="G2564" s="30" t="s">
        <v>279</v>
      </c>
      <c r="H2564" s="6">
        <f t="shared" si="183"/>
        <v>-41600</v>
      </c>
      <c r="I2564" s="25">
        <f t="shared" si="182"/>
        <v>3.1372549019607843</v>
      </c>
      <c r="K2564" t="s">
        <v>1022</v>
      </c>
      <c r="M2564" s="2">
        <v>510</v>
      </c>
    </row>
    <row r="2565" spans="2:13" ht="12.75">
      <c r="B2565" s="223">
        <v>1700</v>
      </c>
      <c r="C2565" s="15" t="s">
        <v>28</v>
      </c>
      <c r="D2565" s="15" t="s">
        <v>19</v>
      </c>
      <c r="E2565" s="1" t="s">
        <v>29</v>
      </c>
      <c r="F2565" s="30" t="s">
        <v>1241</v>
      </c>
      <c r="G2565" s="30" t="s">
        <v>281</v>
      </c>
      <c r="H2565" s="6">
        <f t="shared" si="183"/>
        <v>-43300</v>
      </c>
      <c r="I2565" s="25">
        <f t="shared" si="182"/>
        <v>3.3333333333333335</v>
      </c>
      <c r="K2565" t="s">
        <v>1022</v>
      </c>
      <c r="M2565" s="2">
        <v>510</v>
      </c>
    </row>
    <row r="2566" spans="2:13" ht="12.75">
      <c r="B2566" s="223">
        <v>1500</v>
      </c>
      <c r="C2566" s="1" t="s">
        <v>28</v>
      </c>
      <c r="D2566" s="15" t="s">
        <v>19</v>
      </c>
      <c r="E2566" s="1" t="s">
        <v>29</v>
      </c>
      <c r="F2566" s="30" t="s">
        <v>1241</v>
      </c>
      <c r="G2566" s="30" t="s">
        <v>285</v>
      </c>
      <c r="H2566" s="6">
        <f aca="true" t="shared" si="184" ref="H2566:H2586">H2565-B2566</f>
        <v>-44800</v>
      </c>
      <c r="I2566" s="25">
        <f t="shared" si="182"/>
        <v>2.9411764705882355</v>
      </c>
      <c r="K2566" t="s">
        <v>1022</v>
      </c>
      <c r="M2566" s="2">
        <v>510</v>
      </c>
    </row>
    <row r="2567" spans="2:13" ht="12.75">
      <c r="B2567" s="223">
        <v>1600</v>
      </c>
      <c r="C2567" s="1" t="s">
        <v>28</v>
      </c>
      <c r="D2567" s="15" t="s">
        <v>19</v>
      </c>
      <c r="E2567" s="1" t="s">
        <v>29</v>
      </c>
      <c r="F2567" s="30" t="s">
        <v>1241</v>
      </c>
      <c r="G2567" s="30" t="s">
        <v>287</v>
      </c>
      <c r="H2567" s="6">
        <f t="shared" si="184"/>
        <v>-46400</v>
      </c>
      <c r="I2567" s="25">
        <f t="shared" si="182"/>
        <v>3.1372549019607843</v>
      </c>
      <c r="K2567" t="s">
        <v>1022</v>
      </c>
      <c r="M2567" s="2">
        <v>510</v>
      </c>
    </row>
    <row r="2568" spans="2:13" ht="12.75">
      <c r="B2568" s="223">
        <v>1400</v>
      </c>
      <c r="C2568" s="1" t="s">
        <v>28</v>
      </c>
      <c r="D2568" s="15" t="s">
        <v>19</v>
      </c>
      <c r="E2568" s="1" t="s">
        <v>29</v>
      </c>
      <c r="F2568" s="30" t="s">
        <v>1241</v>
      </c>
      <c r="G2568" s="30" t="s">
        <v>289</v>
      </c>
      <c r="H2568" s="6">
        <f t="shared" si="184"/>
        <v>-47800</v>
      </c>
      <c r="I2568" s="25">
        <f t="shared" si="182"/>
        <v>2.7450980392156863</v>
      </c>
      <c r="K2568" t="s">
        <v>1022</v>
      </c>
      <c r="M2568" s="2">
        <v>510</v>
      </c>
    </row>
    <row r="2569" spans="2:13" ht="12.75">
      <c r="B2569" s="223">
        <v>1200</v>
      </c>
      <c r="C2569" s="1" t="s">
        <v>28</v>
      </c>
      <c r="D2569" s="15" t="s">
        <v>19</v>
      </c>
      <c r="E2569" s="1" t="s">
        <v>29</v>
      </c>
      <c r="F2569" s="30" t="s">
        <v>1241</v>
      </c>
      <c r="G2569" s="30" t="s">
        <v>304</v>
      </c>
      <c r="H2569" s="6">
        <f t="shared" si="184"/>
        <v>-49000</v>
      </c>
      <c r="I2569" s="25">
        <f t="shared" si="182"/>
        <v>2.3529411764705883</v>
      </c>
      <c r="K2569" t="s">
        <v>1022</v>
      </c>
      <c r="M2569" s="2">
        <v>510</v>
      </c>
    </row>
    <row r="2570" spans="2:13" ht="12.75">
      <c r="B2570" s="223">
        <v>1200</v>
      </c>
      <c r="C2570" s="1" t="s">
        <v>28</v>
      </c>
      <c r="D2570" s="15" t="s">
        <v>19</v>
      </c>
      <c r="E2570" s="1" t="s">
        <v>29</v>
      </c>
      <c r="F2570" s="30" t="s">
        <v>1241</v>
      </c>
      <c r="G2570" s="30" t="s">
        <v>318</v>
      </c>
      <c r="H2570" s="6">
        <f t="shared" si="184"/>
        <v>-50200</v>
      </c>
      <c r="I2570" s="25">
        <f t="shared" si="182"/>
        <v>2.3529411764705883</v>
      </c>
      <c r="K2570" t="s">
        <v>1022</v>
      </c>
      <c r="M2570" s="2">
        <v>510</v>
      </c>
    </row>
    <row r="2571" spans="2:13" ht="12.75">
      <c r="B2571" s="223">
        <v>1600</v>
      </c>
      <c r="C2571" s="1" t="s">
        <v>28</v>
      </c>
      <c r="D2571" s="15" t="s">
        <v>19</v>
      </c>
      <c r="E2571" s="1" t="s">
        <v>29</v>
      </c>
      <c r="F2571" s="30" t="s">
        <v>1241</v>
      </c>
      <c r="G2571" s="30" t="s">
        <v>306</v>
      </c>
      <c r="H2571" s="6">
        <f t="shared" si="184"/>
        <v>-51800</v>
      </c>
      <c r="I2571" s="25">
        <f t="shared" si="182"/>
        <v>3.1372549019607843</v>
      </c>
      <c r="K2571" t="s">
        <v>1022</v>
      </c>
      <c r="M2571" s="2">
        <v>510</v>
      </c>
    </row>
    <row r="2572" spans="2:13" ht="12.75">
      <c r="B2572" s="223">
        <v>1500</v>
      </c>
      <c r="C2572" s="1" t="s">
        <v>28</v>
      </c>
      <c r="D2572" s="15" t="s">
        <v>19</v>
      </c>
      <c r="E2572" s="1" t="s">
        <v>29</v>
      </c>
      <c r="F2572" s="30" t="s">
        <v>1241</v>
      </c>
      <c r="G2572" s="30" t="s">
        <v>372</v>
      </c>
      <c r="H2572" s="6">
        <f t="shared" si="184"/>
        <v>-53300</v>
      </c>
      <c r="I2572" s="25">
        <f t="shared" si="182"/>
        <v>2.9411764705882355</v>
      </c>
      <c r="K2572" t="s">
        <v>1022</v>
      </c>
      <c r="M2572" s="2">
        <v>510</v>
      </c>
    </row>
    <row r="2573" spans="2:13" ht="12.75">
      <c r="B2573" s="223">
        <v>1700</v>
      </c>
      <c r="C2573" s="1" t="s">
        <v>28</v>
      </c>
      <c r="D2573" s="15" t="s">
        <v>19</v>
      </c>
      <c r="E2573" s="1" t="s">
        <v>29</v>
      </c>
      <c r="F2573" s="30" t="s">
        <v>1241</v>
      </c>
      <c r="G2573" s="30" t="s">
        <v>374</v>
      </c>
      <c r="H2573" s="6">
        <f t="shared" si="184"/>
        <v>-55000</v>
      </c>
      <c r="I2573" s="25">
        <f aca="true" t="shared" si="185" ref="I2573:I2636">+B2573/M2573</f>
        <v>3.3333333333333335</v>
      </c>
      <c r="K2573" t="s">
        <v>1022</v>
      </c>
      <c r="M2573" s="2">
        <v>510</v>
      </c>
    </row>
    <row r="2574" spans="2:13" ht="12.75">
      <c r="B2574" s="223">
        <v>1500</v>
      </c>
      <c r="C2574" s="1" t="s">
        <v>28</v>
      </c>
      <c r="D2574" s="15" t="s">
        <v>19</v>
      </c>
      <c r="E2574" s="1" t="s">
        <v>29</v>
      </c>
      <c r="F2574" s="30" t="s">
        <v>1241</v>
      </c>
      <c r="G2574" s="30" t="s">
        <v>379</v>
      </c>
      <c r="H2574" s="6">
        <f t="shared" si="184"/>
        <v>-56500</v>
      </c>
      <c r="I2574" s="25">
        <f t="shared" si="185"/>
        <v>2.9411764705882355</v>
      </c>
      <c r="K2574" t="s">
        <v>1022</v>
      </c>
      <c r="M2574" s="2">
        <v>510</v>
      </c>
    </row>
    <row r="2575" spans="2:13" ht="12.75">
      <c r="B2575" s="223">
        <v>1200</v>
      </c>
      <c r="C2575" s="1" t="s">
        <v>28</v>
      </c>
      <c r="D2575" s="15" t="s">
        <v>19</v>
      </c>
      <c r="E2575" s="1" t="s">
        <v>29</v>
      </c>
      <c r="F2575" s="30" t="s">
        <v>1241</v>
      </c>
      <c r="G2575" s="30" t="s">
        <v>381</v>
      </c>
      <c r="H2575" s="6">
        <f t="shared" si="184"/>
        <v>-57700</v>
      </c>
      <c r="I2575" s="25">
        <f t="shared" si="185"/>
        <v>2.3529411764705883</v>
      </c>
      <c r="K2575" t="s">
        <v>1022</v>
      </c>
      <c r="M2575" s="2">
        <v>510</v>
      </c>
    </row>
    <row r="2576" spans="2:13" ht="12.75">
      <c r="B2576" s="223">
        <v>2500</v>
      </c>
      <c r="C2576" s="1" t="s">
        <v>1242</v>
      </c>
      <c r="D2576" s="15" t="s">
        <v>19</v>
      </c>
      <c r="E2576" s="1" t="s">
        <v>29</v>
      </c>
      <c r="F2576" s="30" t="s">
        <v>1241</v>
      </c>
      <c r="G2576" s="30" t="s">
        <v>418</v>
      </c>
      <c r="H2576" s="6">
        <f t="shared" si="184"/>
        <v>-60200</v>
      </c>
      <c r="I2576" s="25">
        <f t="shared" si="185"/>
        <v>4.901960784313726</v>
      </c>
      <c r="K2576" t="s">
        <v>1022</v>
      </c>
      <c r="M2576" s="2">
        <v>510</v>
      </c>
    </row>
    <row r="2577" spans="2:13" ht="12.75">
      <c r="B2577" s="223">
        <v>1550</v>
      </c>
      <c r="C2577" s="1" t="s">
        <v>28</v>
      </c>
      <c r="D2577" s="15" t="s">
        <v>19</v>
      </c>
      <c r="E2577" s="1" t="s">
        <v>29</v>
      </c>
      <c r="F2577" s="30" t="s">
        <v>1241</v>
      </c>
      <c r="G2577" s="30" t="s">
        <v>418</v>
      </c>
      <c r="H2577" s="6">
        <f t="shared" si="184"/>
        <v>-61750</v>
      </c>
      <c r="I2577" s="25">
        <f t="shared" si="185"/>
        <v>3.0392156862745097</v>
      </c>
      <c r="K2577" t="s">
        <v>1022</v>
      </c>
      <c r="M2577" s="2">
        <v>510</v>
      </c>
    </row>
    <row r="2578" spans="2:13" ht="12.75">
      <c r="B2578" s="223">
        <v>1600</v>
      </c>
      <c r="C2578" s="1" t="s">
        <v>28</v>
      </c>
      <c r="D2578" s="15" t="s">
        <v>19</v>
      </c>
      <c r="E2578" s="1" t="s">
        <v>29</v>
      </c>
      <c r="F2578" s="30" t="s">
        <v>1241</v>
      </c>
      <c r="G2578" s="30" t="s">
        <v>420</v>
      </c>
      <c r="H2578" s="6">
        <f t="shared" si="184"/>
        <v>-63350</v>
      </c>
      <c r="I2578" s="25">
        <f t="shared" si="185"/>
        <v>3.1372549019607843</v>
      </c>
      <c r="K2578" t="s">
        <v>1022</v>
      </c>
      <c r="M2578" s="2">
        <v>510</v>
      </c>
    </row>
    <row r="2579" spans="2:13" ht="12.75">
      <c r="B2579" s="223">
        <v>1450</v>
      </c>
      <c r="C2579" s="1" t="s">
        <v>28</v>
      </c>
      <c r="D2579" s="15" t="s">
        <v>19</v>
      </c>
      <c r="E2579" s="1" t="s">
        <v>29</v>
      </c>
      <c r="F2579" s="30" t="s">
        <v>1241</v>
      </c>
      <c r="G2579" s="30" t="s">
        <v>73</v>
      </c>
      <c r="H2579" s="6">
        <f t="shared" si="184"/>
        <v>-64800</v>
      </c>
      <c r="I2579" s="25">
        <f t="shared" si="185"/>
        <v>2.843137254901961</v>
      </c>
      <c r="K2579" t="s">
        <v>1022</v>
      </c>
      <c r="M2579" s="2">
        <v>510</v>
      </c>
    </row>
    <row r="2580" spans="2:13" ht="12.75">
      <c r="B2580" s="223">
        <v>1600</v>
      </c>
      <c r="C2580" s="1" t="s">
        <v>28</v>
      </c>
      <c r="D2580" s="15" t="s">
        <v>19</v>
      </c>
      <c r="E2580" s="1" t="s">
        <v>29</v>
      </c>
      <c r="F2580" s="30" t="s">
        <v>1241</v>
      </c>
      <c r="G2580" s="30" t="s">
        <v>480</v>
      </c>
      <c r="H2580" s="6">
        <f t="shared" si="184"/>
        <v>-66400</v>
      </c>
      <c r="I2580" s="25">
        <f t="shared" si="185"/>
        <v>3.1372549019607843</v>
      </c>
      <c r="K2580" t="s">
        <v>1022</v>
      </c>
      <c r="M2580" s="2">
        <v>510</v>
      </c>
    </row>
    <row r="2581" spans="2:13" ht="12.75">
      <c r="B2581" s="223">
        <v>1400</v>
      </c>
      <c r="C2581" s="1" t="s">
        <v>28</v>
      </c>
      <c r="D2581" s="15" t="s">
        <v>19</v>
      </c>
      <c r="E2581" s="1" t="s">
        <v>29</v>
      </c>
      <c r="F2581" s="30" t="s">
        <v>1241</v>
      </c>
      <c r="G2581" s="30" t="s">
        <v>465</v>
      </c>
      <c r="H2581" s="6">
        <f t="shared" si="184"/>
        <v>-67800</v>
      </c>
      <c r="I2581" s="25">
        <f t="shared" si="185"/>
        <v>2.7450980392156863</v>
      </c>
      <c r="K2581" t="s">
        <v>1022</v>
      </c>
      <c r="M2581" s="2">
        <v>510</v>
      </c>
    </row>
    <row r="2582" spans="2:13" ht="12.75">
      <c r="B2582" s="223">
        <v>1500</v>
      </c>
      <c r="C2582" s="1" t="s">
        <v>28</v>
      </c>
      <c r="D2582" s="15" t="s">
        <v>19</v>
      </c>
      <c r="E2582" s="1" t="s">
        <v>29</v>
      </c>
      <c r="F2582" s="30" t="s">
        <v>1241</v>
      </c>
      <c r="G2582" s="30" t="s">
        <v>467</v>
      </c>
      <c r="H2582" s="6">
        <f t="shared" si="184"/>
        <v>-69300</v>
      </c>
      <c r="I2582" s="25">
        <f t="shared" si="185"/>
        <v>2.9411764705882355</v>
      </c>
      <c r="K2582" t="s">
        <v>1022</v>
      </c>
      <c r="M2582" s="2">
        <v>510</v>
      </c>
    </row>
    <row r="2583" spans="2:13" ht="12.75">
      <c r="B2583" s="223">
        <v>1600</v>
      </c>
      <c r="C2583" s="1" t="s">
        <v>28</v>
      </c>
      <c r="D2583" s="15" t="s">
        <v>19</v>
      </c>
      <c r="E2583" s="1" t="s">
        <v>29</v>
      </c>
      <c r="F2583" s="30" t="s">
        <v>1241</v>
      </c>
      <c r="G2583" s="30" t="s">
        <v>510</v>
      </c>
      <c r="H2583" s="6">
        <f t="shared" si="184"/>
        <v>-70900</v>
      </c>
      <c r="I2583" s="25">
        <f t="shared" si="185"/>
        <v>3.1372549019607843</v>
      </c>
      <c r="K2583" t="s">
        <v>1022</v>
      </c>
      <c r="M2583" s="2">
        <v>510</v>
      </c>
    </row>
    <row r="2584" spans="2:13" ht="12.75">
      <c r="B2584" s="223">
        <v>1500</v>
      </c>
      <c r="C2584" s="1" t="s">
        <v>28</v>
      </c>
      <c r="D2584" s="15" t="s">
        <v>19</v>
      </c>
      <c r="E2584" s="1" t="s">
        <v>29</v>
      </c>
      <c r="F2584" s="30" t="s">
        <v>1241</v>
      </c>
      <c r="G2584" s="30" t="s">
        <v>526</v>
      </c>
      <c r="H2584" s="6">
        <f t="shared" si="184"/>
        <v>-72400</v>
      </c>
      <c r="I2584" s="25">
        <f t="shared" si="185"/>
        <v>2.9411764705882355</v>
      </c>
      <c r="K2584" t="s">
        <v>1022</v>
      </c>
      <c r="M2584" s="2">
        <v>510</v>
      </c>
    </row>
    <row r="2585" spans="2:13" ht="12.75">
      <c r="B2585" s="223">
        <v>1400</v>
      </c>
      <c r="C2585" s="1" t="s">
        <v>28</v>
      </c>
      <c r="D2585" s="15" t="s">
        <v>19</v>
      </c>
      <c r="E2585" s="1" t="s">
        <v>29</v>
      </c>
      <c r="F2585" s="30" t="s">
        <v>1241</v>
      </c>
      <c r="G2585" s="30" t="s">
        <v>369</v>
      </c>
      <c r="H2585" s="6">
        <f t="shared" si="184"/>
        <v>-73800</v>
      </c>
      <c r="I2585" s="25">
        <f t="shared" si="185"/>
        <v>2.7450980392156863</v>
      </c>
      <c r="K2585" t="s">
        <v>1022</v>
      </c>
      <c r="M2585" s="2">
        <v>510</v>
      </c>
    </row>
    <row r="2586" spans="2:13" ht="12.75">
      <c r="B2586" s="223">
        <v>1700</v>
      </c>
      <c r="C2586" s="1" t="s">
        <v>28</v>
      </c>
      <c r="D2586" s="15" t="s">
        <v>19</v>
      </c>
      <c r="E2586" s="1" t="s">
        <v>29</v>
      </c>
      <c r="F2586" s="30" t="s">
        <v>1241</v>
      </c>
      <c r="G2586" s="30" t="s">
        <v>352</v>
      </c>
      <c r="H2586" s="6">
        <f t="shared" si="184"/>
        <v>-75500</v>
      </c>
      <c r="I2586" s="25">
        <f t="shared" si="185"/>
        <v>3.3333333333333335</v>
      </c>
      <c r="K2586" t="s">
        <v>1022</v>
      </c>
      <c r="M2586" s="2">
        <v>510</v>
      </c>
    </row>
    <row r="2587" spans="1:13" s="99" customFormat="1" ht="12.75">
      <c r="A2587" s="14"/>
      <c r="B2587" s="329">
        <f>SUM(B2536:B2586)</f>
        <v>75500</v>
      </c>
      <c r="C2587" s="14"/>
      <c r="D2587" s="14"/>
      <c r="E2587" s="14" t="s">
        <v>29</v>
      </c>
      <c r="F2587" s="21"/>
      <c r="G2587" s="21"/>
      <c r="H2587" s="97">
        <v>0</v>
      </c>
      <c r="I2587" s="98">
        <f t="shared" si="185"/>
        <v>148.0392156862745</v>
      </c>
      <c r="M2587" s="2">
        <v>510</v>
      </c>
    </row>
    <row r="2588" spans="2:13" ht="12.75">
      <c r="B2588" s="223"/>
      <c r="H2588" s="6">
        <f>H2587-B2588</f>
        <v>0</v>
      </c>
      <c r="I2588" s="25">
        <f t="shared" si="185"/>
        <v>0</v>
      </c>
      <c r="M2588" s="2">
        <v>510</v>
      </c>
    </row>
    <row r="2589" spans="2:13" ht="12.75">
      <c r="B2589" s="223"/>
      <c r="H2589" s="6">
        <f>H2588-B2589</f>
        <v>0</v>
      </c>
      <c r="I2589" s="25">
        <f t="shared" si="185"/>
        <v>0</v>
      </c>
      <c r="M2589" s="2">
        <v>510</v>
      </c>
    </row>
    <row r="2590" spans="2:13" ht="12.75">
      <c r="B2590" s="223">
        <v>5000</v>
      </c>
      <c r="C2590" s="1" t="s">
        <v>1243</v>
      </c>
      <c r="D2590" s="15" t="s">
        <v>19</v>
      </c>
      <c r="E2590" s="1" t="s">
        <v>1244</v>
      </c>
      <c r="F2590" s="70" t="s">
        <v>1245</v>
      </c>
      <c r="G2590" s="30" t="s">
        <v>374</v>
      </c>
      <c r="H2590" s="6">
        <f>H2589-B2590</f>
        <v>-5000</v>
      </c>
      <c r="I2590" s="25">
        <f t="shared" si="185"/>
        <v>9.803921568627452</v>
      </c>
      <c r="K2590" t="s">
        <v>1022</v>
      </c>
      <c r="M2590" s="2">
        <v>510</v>
      </c>
    </row>
    <row r="2591" spans="2:13" ht="12.75">
      <c r="B2591" s="223">
        <v>5000</v>
      </c>
      <c r="C2591" s="1" t="s">
        <v>571</v>
      </c>
      <c r="D2591" s="15" t="s">
        <v>19</v>
      </c>
      <c r="E2591" s="1" t="s">
        <v>1244</v>
      </c>
      <c r="F2591" s="70" t="s">
        <v>1246</v>
      </c>
      <c r="G2591" s="30" t="s">
        <v>379</v>
      </c>
      <c r="H2591" s="6">
        <f>H2590-B2591</f>
        <v>-10000</v>
      </c>
      <c r="I2591" s="25">
        <f t="shared" si="185"/>
        <v>9.803921568627452</v>
      </c>
      <c r="K2591" t="s">
        <v>1022</v>
      </c>
      <c r="M2591" s="2">
        <v>510</v>
      </c>
    </row>
    <row r="2592" spans="1:13" s="99" customFormat="1" ht="12.75">
      <c r="A2592" s="14"/>
      <c r="B2592" s="329">
        <f>SUM(B2590:B2591)</f>
        <v>10000</v>
      </c>
      <c r="C2592" s="14" t="s">
        <v>130</v>
      </c>
      <c r="D2592" s="14"/>
      <c r="E2592" s="14"/>
      <c r="F2592" s="149"/>
      <c r="G2592" s="21"/>
      <c r="H2592" s="97">
        <v>0</v>
      </c>
      <c r="I2592" s="98">
        <f t="shared" si="185"/>
        <v>19.607843137254903</v>
      </c>
      <c r="M2592" s="2">
        <v>510</v>
      </c>
    </row>
    <row r="2593" spans="4:13" ht="12.75">
      <c r="D2593" s="15"/>
      <c r="F2593" s="70"/>
      <c r="H2593" s="6">
        <f aca="true" t="shared" si="186" ref="H2593:H2624">H2592-B2593</f>
        <v>0</v>
      </c>
      <c r="I2593" s="25">
        <f t="shared" si="185"/>
        <v>0</v>
      </c>
      <c r="M2593" s="2">
        <v>510</v>
      </c>
    </row>
    <row r="2594" spans="4:13" ht="12.75">
      <c r="D2594" s="15"/>
      <c r="F2594" s="70"/>
      <c r="H2594" s="6">
        <f t="shared" si="186"/>
        <v>0</v>
      </c>
      <c r="I2594" s="25">
        <f t="shared" si="185"/>
        <v>0</v>
      </c>
      <c r="M2594" s="2">
        <v>510</v>
      </c>
    </row>
    <row r="2595" spans="2:13" ht="12.75">
      <c r="B2595" s="330">
        <v>30000</v>
      </c>
      <c r="C2595" s="36" t="s">
        <v>1247</v>
      </c>
      <c r="D2595" s="15" t="s">
        <v>19</v>
      </c>
      <c r="E2595" s="400" t="s">
        <v>19</v>
      </c>
      <c r="F2595" s="403" t="s">
        <v>1248</v>
      </c>
      <c r="G2595" s="30" t="s">
        <v>281</v>
      </c>
      <c r="H2595" s="6">
        <f t="shared" si="186"/>
        <v>-30000</v>
      </c>
      <c r="I2595" s="25">
        <f t="shared" si="185"/>
        <v>58.8235294117647</v>
      </c>
      <c r="J2595" s="401"/>
      <c r="K2595" t="s">
        <v>1192</v>
      </c>
      <c r="L2595" s="401"/>
      <c r="M2595" s="2">
        <v>510</v>
      </c>
    </row>
    <row r="2596" spans="2:13" ht="12.75">
      <c r="B2596" s="330">
        <v>775</v>
      </c>
      <c r="C2596" s="36" t="s">
        <v>1249</v>
      </c>
      <c r="D2596" s="15" t="s">
        <v>19</v>
      </c>
      <c r="E2596" s="1" t="s">
        <v>19</v>
      </c>
      <c r="F2596" s="30" t="s">
        <v>1250</v>
      </c>
      <c r="G2596" s="30" t="s">
        <v>289</v>
      </c>
      <c r="H2596" s="6">
        <f t="shared" si="186"/>
        <v>-30775</v>
      </c>
      <c r="I2596" s="25">
        <f t="shared" si="185"/>
        <v>1.5196078431372548</v>
      </c>
      <c r="K2596" t="s">
        <v>1192</v>
      </c>
      <c r="M2596" s="2">
        <v>510</v>
      </c>
    </row>
    <row r="2597" spans="2:13" ht="12.75">
      <c r="B2597" s="330">
        <v>2495</v>
      </c>
      <c r="C2597" s="36" t="s">
        <v>1251</v>
      </c>
      <c r="D2597" s="15" t="s">
        <v>19</v>
      </c>
      <c r="E2597" s="1" t="s">
        <v>19</v>
      </c>
      <c r="F2597" s="30" t="s">
        <v>1250</v>
      </c>
      <c r="G2597" s="30" t="s">
        <v>289</v>
      </c>
      <c r="H2597" s="6">
        <f t="shared" si="186"/>
        <v>-33270</v>
      </c>
      <c r="I2597" s="25">
        <f t="shared" si="185"/>
        <v>4.892156862745098</v>
      </c>
      <c r="K2597" t="s">
        <v>1192</v>
      </c>
      <c r="M2597" s="2">
        <v>510</v>
      </c>
    </row>
    <row r="2598" spans="2:13" ht="12.75">
      <c r="B2598" s="330">
        <v>450</v>
      </c>
      <c r="C2598" s="36" t="s">
        <v>1252</v>
      </c>
      <c r="D2598" s="15" t="s">
        <v>19</v>
      </c>
      <c r="E2598" s="1" t="s">
        <v>19</v>
      </c>
      <c r="F2598" s="30" t="s">
        <v>1250</v>
      </c>
      <c r="G2598" s="30" t="s">
        <v>289</v>
      </c>
      <c r="H2598" s="6">
        <f t="shared" si="186"/>
        <v>-33720</v>
      </c>
      <c r="I2598" s="25">
        <f t="shared" si="185"/>
        <v>0.8823529411764706</v>
      </c>
      <c r="K2598" t="s">
        <v>1192</v>
      </c>
      <c r="M2598" s="2">
        <v>510</v>
      </c>
    </row>
    <row r="2599" spans="1:13" ht="12.75">
      <c r="A2599" s="15"/>
      <c r="B2599" s="275">
        <v>5000</v>
      </c>
      <c r="C2599" s="36" t="s">
        <v>1253</v>
      </c>
      <c r="D2599" s="15" t="s">
        <v>19</v>
      </c>
      <c r="E2599" s="15" t="s">
        <v>19</v>
      </c>
      <c r="F2599" s="403" t="s">
        <v>1254</v>
      </c>
      <c r="G2599" s="33" t="s">
        <v>289</v>
      </c>
      <c r="H2599" s="6">
        <f t="shared" si="186"/>
        <v>-38720</v>
      </c>
      <c r="I2599" s="25">
        <f t="shared" si="185"/>
        <v>9.803921568627452</v>
      </c>
      <c r="J2599" s="18"/>
      <c r="K2599" t="s">
        <v>1192</v>
      </c>
      <c r="L2599" s="18"/>
      <c r="M2599" s="2">
        <v>510</v>
      </c>
    </row>
    <row r="2600" spans="2:13" ht="12.75">
      <c r="B2600" s="330">
        <v>5000</v>
      </c>
      <c r="C2600" s="1" t="s">
        <v>1253</v>
      </c>
      <c r="D2600" s="15" t="s">
        <v>19</v>
      </c>
      <c r="E2600" s="1" t="s">
        <v>19</v>
      </c>
      <c r="F2600" s="30" t="s">
        <v>1255</v>
      </c>
      <c r="G2600" s="30" t="s">
        <v>465</v>
      </c>
      <c r="H2600" s="6">
        <f t="shared" si="186"/>
        <v>-43720</v>
      </c>
      <c r="I2600" s="25">
        <f t="shared" si="185"/>
        <v>9.803921568627452</v>
      </c>
      <c r="K2600" t="s">
        <v>1192</v>
      </c>
      <c r="M2600" s="2">
        <v>510</v>
      </c>
    </row>
    <row r="2601" spans="2:13" ht="12.75">
      <c r="B2601" s="330">
        <v>1500</v>
      </c>
      <c r="C2601" s="1" t="s">
        <v>1249</v>
      </c>
      <c r="D2601" s="15" t="s">
        <v>19</v>
      </c>
      <c r="E2601" s="1" t="s">
        <v>19</v>
      </c>
      <c r="F2601" s="30" t="s">
        <v>1256</v>
      </c>
      <c r="G2601" s="30" t="s">
        <v>465</v>
      </c>
      <c r="H2601" s="6">
        <f t="shared" si="186"/>
        <v>-45220</v>
      </c>
      <c r="I2601" s="25">
        <f t="shared" si="185"/>
        <v>2.9411764705882355</v>
      </c>
      <c r="K2601" t="s">
        <v>1192</v>
      </c>
      <c r="M2601" s="2">
        <v>510</v>
      </c>
    </row>
    <row r="2602" spans="2:13" ht="12.75">
      <c r="B2602" s="330">
        <v>2500</v>
      </c>
      <c r="C2602" s="1" t="s">
        <v>1257</v>
      </c>
      <c r="D2602" s="15" t="s">
        <v>19</v>
      </c>
      <c r="E2602" s="1" t="s">
        <v>19</v>
      </c>
      <c r="F2602" s="30" t="s">
        <v>1256</v>
      </c>
      <c r="G2602" s="30" t="s">
        <v>465</v>
      </c>
      <c r="H2602" s="6">
        <f t="shared" si="186"/>
        <v>-47720</v>
      </c>
      <c r="I2602" s="25">
        <f t="shared" si="185"/>
        <v>4.901960784313726</v>
      </c>
      <c r="K2602" t="s">
        <v>1192</v>
      </c>
      <c r="M2602" s="2">
        <v>510</v>
      </c>
    </row>
    <row r="2603" spans="2:13" ht="12.75">
      <c r="B2603" s="330">
        <v>2000</v>
      </c>
      <c r="C2603" s="1" t="s">
        <v>1258</v>
      </c>
      <c r="D2603" s="15" t="s">
        <v>19</v>
      </c>
      <c r="E2603" s="1" t="s">
        <v>19</v>
      </c>
      <c r="F2603" s="30" t="s">
        <v>1259</v>
      </c>
      <c r="G2603" s="30" t="s">
        <v>510</v>
      </c>
      <c r="H2603" s="6">
        <f t="shared" si="186"/>
        <v>-49720</v>
      </c>
      <c r="I2603" s="25">
        <f t="shared" si="185"/>
        <v>3.9215686274509802</v>
      </c>
      <c r="K2603" t="s">
        <v>1192</v>
      </c>
      <c r="M2603" s="2">
        <v>510</v>
      </c>
    </row>
    <row r="2604" spans="2:13" ht="12.75">
      <c r="B2604" s="330">
        <v>1550</v>
      </c>
      <c r="C2604" s="1" t="s">
        <v>1260</v>
      </c>
      <c r="D2604" s="15" t="s">
        <v>19</v>
      </c>
      <c r="E2604" s="1" t="s">
        <v>19</v>
      </c>
      <c r="F2604" s="30" t="s">
        <v>1261</v>
      </c>
      <c r="G2604" s="30" t="s">
        <v>352</v>
      </c>
      <c r="H2604" s="6">
        <f t="shared" si="186"/>
        <v>-51270</v>
      </c>
      <c r="I2604" s="25">
        <f t="shared" si="185"/>
        <v>3.0392156862745097</v>
      </c>
      <c r="K2604" t="s">
        <v>1192</v>
      </c>
      <c r="M2604" s="2">
        <v>510</v>
      </c>
    </row>
    <row r="2605" spans="2:13" ht="12.75">
      <c r="B2605" s="330">
        <v>600</v>
      </c>
      <c r="C2605" s="1" t="s">
        <v>1262</v>
      </c>
      <c r="D2605" s="15" t="s">
        <v>19</v>
      </c>
      <c r="E2605" s="1" t="s">
        <v>19</v>
      </c>
      <c r="F2605" s="30" t="s">
        <v>1261</v>
      </c>
      <c r="G2605" s="30" t="s">
        <v>352</v>
      </c>
      <c r="H2605" s="6">
        <f t="shared" si="186"/>
        <v>-51870</v>
      </c>
      <c r="I2605" s="25">
        <f t="shared" si="185"/>
        <v>1.1764705882352942</v>
      </c>
      <c r="K2605" t="s">
        <v>1192</v>
      </c>
      <c r="M2605" s="2">
        <v>510</v>
      </c>
    </row>
    <row r="2606" spans="2:13" ht="12.75">
      <c r="B2606" s="330">
        <v>15000</v>
      </c>
      <c r="C2606" s="1" t="s">
        <v>1263</v>
      </c>
      <c r="D2606" s="15" t="s">
        <v>19</v>
      </c>
      <c r="E2606" s="1" t="s">
        <v>19</v>
      </c>
      <c r="F2606" s="30" t="s">
        <v>1264</v>
      </c>
      <c r="G2606" s="30" t="s">
        <v>281</v>
      </c>
      <c r="H2606" s="6">
        <f t="shared" si="186"/>
        <v>-66870</v>
      </c>
      <c r="I2606" s="25">
        <f t="shared" si="185"/>
        <v>29.41176470588235</v>
      </c>
      <c r="K2606" t="s">
        <v>1022</v>
      </c>
      <c r="M2606" s="2">
        <v>510</v>
      </c>
    </row>
    <row r="2607" spans="2:13" ht="12.75">
      <c r="B2607" s="330">
        <v>7500</v>
      </c>
      <c r="C2607" s="1" t="s">
        <v>1265</v>
      </c>
      <c r="D2607" s="15" t="s">
        <v>19</v>
      </c>
      <c r="E2607" s="1" t="s">
        <v>19</v>
      </c>
      <c r="F2607" s="30" t="s">
        <v>1264</v>
      </c>
      <c r="G2607" s="30" t="s">
        <v>281</v>
      </c>
      <c r="H2607" s="6">
        <f t="shared" si="186"/>
        <v>-74370</v>
      </c>
      <c r="I2607" s="25">
        <f t="shared" si="185"/>
        <v>14.705882352941176</v>
      </c>
      <c r="K2607" t="s">
        <v>1022</v>
      </c>
      <c r="M2607" s="2">
        <v>510</v>
      </c>
    </row>
    <row r="2608" spans="2:13" ht="12.75">
      <c r="B2608" s="330">
        <v>1250</v>
      </c>
      <c r="C2608" s="400" t="s">
        <v>1266</v>
      </c>
      <c r="D2608" s="15" t="s">
        <v>19</v>
      </c>
      <c r="E2608" s="400" t="s">
        <v>19</v>
      </c>
      <c r="F2608" s="30" t="s">
        <v>1264</v>
      </c>
      <c r="G2608" s="30" t="s">
        <v>281</v>
      </c>
      <c r="H2608" s="6">
        <f t="shared" si="186"/>
        <v>-75620</v>
      </c>
      <c r="I2608" s="25">
        <f t="shared" si="185"/>
        <v>2.450980392156863</v>
      </c>
      <c r="J2608" s="401"/>
      <c r="K2608" t="s">
        <v>1022</v>
      </c>
      <c r="L2608" s="401"/>
      <c r="M2608" s="2">
        <v>510</v>
      </c>
    </row>
    <row r="2609" spans="2:13" ht="12.75">
      <c r="B2609" s="330">
        <v>1800</v>
      </c>
      <c r="C2609" s="1" t="s">
        <v>1267</v>
      </c>
      <c r="D2609" s="15" t="s">
        <v>19</v>
      </c>
      <c r="E2609" s="1" t="s">
        <v>19</v>
      </c>
      <c r="F2609" s="30" t="s">
        <v>1264</v>
      </c>
      <c r="G2609" s="30" t="s">
        <v>281</v>
      </c>
      <c r="H2609" s="6">
        <f t="shared" si="186"/>
        <v>-77420</v>
      </c>
      <c r="I2609" s="25">
        <f t="shared" si="185"/>
        <v>3.5294117647058822</v>
      </c>
      <c r="K2609" t="s">
        <v>1022</v>
      </c>
      <c r="M2609" s="2">
        <v>510</v>
      </c>
    </row>
    <row r="2610" spans="2:13" ht="12.75">
      <c r="B2610" s="330">
        <v>5000</v>
      </c>
      <c r="C2610" s="1" t="s">
        <v>1268</v>
      </c>
      <c r="D2610" s="15" t="s">
        <v>19</v>
      </c>
      <c r="E2610" s="1" t="s">
        <v>19</v>
      </c>
      <c r="F2610" s="30" t="s">
        <v>1264</v>
      </c>
      <c r="G2610" s="30" t="s">
        <v>281</v>
      </c>
      <c r="H2610" s="6">
        <f t="shared" si="186"/>
        <v>-82420</v>
      </c>
      <c r="I2610" s="25">
        <f t="shared" si="185"/>
        <v>9.803921568627452</v>
      </c>
      <c r="K2610" t="s">
        <v>1022</v>
      </c>
      <c r="M2610" s="2">
        <v>510</v>
      </c>
    </row>
    <row r="2611" spans="2:13" ht="12.75">
      <c r="B2611" s="330">
        <v>2400</v>
      </c>
      <c r="C2611" s="1" t="s">
        <v>1269</v>
      </c>
      <c r="D2611" s="15" t="s">
        <v>19</v>
      </c>
      <c r="E2611" s="1" t="s">
        <v>19</v>
      </c>
      <c r="F2611" s="30" t="s">
        <v>1264</v>
      </c>
      <c r="G2611" s="30" t="s">
        <v>281</v>
      </c>
      <c r="H2611" s="6">
        <f t="shared" si="186"/>
        <v>-84820</v>
      </c>
      <c r="I2611" s="25">
        <f t="shared" si="185"/>
        <v>4.705882352941177</v>
      </c>
      <c r="K2611" t="s">
        <v>1022</v>
      </c>
      <c r="M2611" s="2">
        <v>510</v>
      </c>
    </row>
    <row r="2612" spans="2:13" ht="12.75">
      <c r="B2612" s="330">
        <v>5000</v>
      </c>
      <c r="C2612" s="1" t="s">
        <v>1270</v>
      </c>
      <c r="D2612" s="15" t="s">
        <v>19</v>
      </c>
      <c r="E2612" s="1" t="s">
        <v>19</v>
      </c>
      <c r="F2612" s="30" t="s">
        <v>1271</v>
      </c>
      <c r="G2612" s="30" t="s">
        <v>285</v>
      </c>
      <c r="H2612" s="6">
        <f t="shared" si="186"/>
        <v>-89820</v>
      </c>
      <c r="I2612" s="25">
        <f t="shared" si="185"/>
        <v>9.803921568627452</v>
      </c>
      <c r="K2612" t="s">
        <v>1022</v>
      </c>
      <c r="M2612" s="2">
        <v>510</v>
      </c>
    </row>
    <row r="2613" spans="2:13" ht="12.75">
      <c r="B2613" s="330">
        <v>5000</v>
      </c>
      <c r="C2613" s="1" t="s">
        <v>1272</v>
      </c>
      <c r="D2613" s="15" t="s">
        <v>19</v>
      </c>
      <c r="E2613" s="1" t="s">
        <v>19</v>
      </c>
      <c r="F2613" s="30" t="s">
        <v>1273</v>
      </c>
      <c r="G2613" s="30" t="s">
        <v>285</v>
      </c>
      <c r="H2613" s="6">
        <f t="shared" si="186"/>
        <v>-94820</v>
      </c>
      <c r="I2613" s="25">
        <f t="shared" si="185"/>
        <v>9.803921568627452</v>
      </c>
      <c r="K2613" t="s">
        <v>1022</v>
      </c>
      <c r="M2613" s="2">
        <v>510</v>
      </c>
    </row>
    <row r="2614" spans="2:13" ht="12.75">
      <c r="B2614" s="330">
        <v>2500</v>
      </c>
      <c r="C2614" s="1" t="s">
        <v>1274</v>
      </c>
      <c r="D2614" s="15" t="s">
        <v>19</v>
      </c>
      <c r="E2614" s="1" t="s">
        <v>19</v>
      </c>
      <c r="F2614" s="30" t="s">
        <v>1275</v>
      </c>
      <c r="G2614" s="30" t="s">
        <v>306</v>
      </c>
      <c r="H2614" s="6">
        <f t="shared" si="186"/>
        <v>-97320</v>
      </c>
      <c r="I2614" s="25">
        <f t="shared" si="185"/>
        <v>4.901960784313726</v>
      </c>
      <c r="K2614" t="s">
        <v>1022</v>
      </c>
      <c r="M2614" s="2">
        <v>510</v>
      </c>
    </row>
    <row r="2615" spans="2:13" ht="12.75">
      <c r="B2615" s="330">
        <v>5000</v>
      </c>
      <c r="C2615" s="1" t="s">
        <v>1253</v>
      </c>
      <c r="D2615" s="15" t="s">
        <v>19</v>
      </c>
      <c r="E2615" s="1" t="s">
        <v>19</v>
      </c>
      <c r="F2615" s="30" t="s">
        <v>1276</v>
      </c>
      <c r="G2615" s="30" t="s">
        <v>374</v>
      </c>
      <c r="H2615" s="6">
        <f t="shared" si="186"/>
        <v>-102320</v>
      </c>
      <c r="I2615" s="25">
        <f t="shared" si="185"/>
        <v>9.803921568627452</v>
      </c>
      <c r="K2615" t="s">
        <v>1022</v>
      </c>
      <c r="M2615" s="2">
        <v>510</v>
      </c>
    </row>
    <row r="2616" spans="2:13" ht="12.75">
      <c r="B2616" s="330">
        <v>2150</v>
      </c>
      <c r="C2616" s="1" t="s">
        <v>1277</v>
      </c>
      <c r="D2616" s="15" t="s">
        <v>19</v>
      </c>
      <c r="E2616" s="1" t="s">
        <v>19</v>
      </c>
      <c r="F2616" s="30" t="s">
        <v>1278</v>
      </c>
      <c r="G2616" s="30" t="s">
        <v>374</v>
      </c>
      <c r="H2616" s="6">
        <f t="shared" si="186"/>
        <v>-104470</v>
      </c>
      <c r="I2616" s="25">
        <f t="shared" si="185"/>
        <v>4.215686274509804</v>
      </c>
      <c r="K2616" t="s">
        <v>1022</v>
      </c>
      <c r="M2616" s="2">
        <v>510</v>
      </c>
    </row>
    <row r="2617" spans="2:13" ht="12.75">
      <c r="B2617" s="330">
        <v>1500</v>
      </c>
      <c r="C2617" s="1" t="s">
        <v>1279</v>
      </c>
      <c r="D2617" s="15" t="s">
        <v>19</v>
      </c>
      <c r="E2617" s="1" t="s">
        <v>19</v>
      </c>
      <c r="F2617" s="30" t="s">
        <v>1241</v>
      </c>
      <c r="G2617" s="30" t="s">
        <v>374</v>
      </c>
      <c r="H2617" s="6">
        <f t="shared" si="186"/>
        <v>-105970</v>
      </c>
      <c r="I2617" s="25">
        <f t="shared" si="185"/>
        <v>2.9411764705882355</v>
      </c>
      <c r="K2617" t="s">
        <v>1022</v>
      </c>
      <c r="M2617" s="2">
        <v>510</v>
      </c>
    </row>
    <row r="2618" spans="2:13" ht="12.75">
      <c r="B2618" s="330">
        <v>23850</v>
      </c>
      <c r="C2618" s="1" t="s">
        <v>1280</v>
      </c>
      <c r="D2618" s="15" t="s">
        <v>19</v>
      </c>
      <c r="E2618" s="1" t="s">
        <v>19</v>
      </c>
      <c r="F2618" s="30" t="s">
        <v>1281</v>
      </c>
      <c r="G2618" s="30" t="s">
        <v>465</v>
      </c>
      <c r="H2618" s="6">
        <f t="shared" si="186"/>
        <v>-129820</v>
      </c>
      <c r="I2618" s="25">
        <f t="shared" si="185"/>
        <v>46.76470588235294</v>
      </c>
      <c r="K2618" t="s">
        <v>1022</v>
      </c>
      <c r="M2618" s="2">
        <v>510</v>
      </c>
    </row>
    <row r="2619" spans="2:13" ht="12.75">
      <c r="B2619" s="330">
        <v>70000</v>
      </c>
      <c r="C2619" s="1" t="s">
        <v>1282</v>
      </c>
      <c r="D2619" s="15" t="s">
        <v>19</v>
      </c>
      <c r="E2619" s="1" t="s">
        <v>19</v>
      </c>
      <c r="F2619" s="403" t="s">
        <v>1283</v>
      </c>
      <c r="G2619" s="30" t="s">
        <v>526</v>
      </c>
      <c r="H2619" s="6">
        <f t="shared" si="186"/>
        <v>-199820</v>
      </c>
      <c r="I2619" s="25">
        <f t="shared" si="185"/>
        <v>137.2549019607843</v>
      </c>
      <c r="K2619" t="s">
        <v>1022</v>
      </c>
      <c r="M2619" s="2">
        <v>510</v>
      </c>
    </row>
    <row r="2620" spans="2:13" ht="12.75">
      <c r="B2620" s="330">
        <v>25000</v>
      </c>
      <c r="C2620" s="1" t="s">
        <v>1284</v>
      </c>
      <c r="D2620" s="15" t="s">
        <v>19</v>
      </c>
      <c r="E2620" s="1" t="s">
        <v>19</v>
      </c>
      <c r="F2620" s="30" t="s">
        <v>1285</v>
      </c>
      <c r="G2620" s="30" t="s">
        <v>531</v>
      </c>
      <c r="H2620" s="6">
        <f t="shared" si="186"/>
        <v>-224820</v>
      </c>
      <c r="I2620" s="25">
        <f t="shared" si="185"/>
        <v>49.01960784313726</v>
      </c>
      <c r="K2620" t="s">
        <v>1022</v>
      </c>
      <c r="M2620" s="2">
        <v>510</v>
      </c>
    </row>
    <row r="2621" spans="2:13" ht="12.75">
      <c r="B2621" s="330">
        <v>5000</v>
      </c>
      <c r="C2621" s="1" t="s">
        <v>1253</v>
      </c>
      <c r="D2621" s="15" t="s">
        <v>19</v>
      </c>
      <c r="E2621" s="1" t="s">
        <v>19</v>
      </c>
      <c r="F2621" s="30" t="s">
        <v>1286</v>
      </c>
      <c r="G2621" s="30" t="s">
        <v>531</v>
      </c>
      <c r="H2621" s="6">
        <f t="shared" si="186"/>
        <v>-229820</v>
      </c>
      <c r="I2621" s="25">
        <f t="shared" si="185"/>
        <v>9.803921568627452</v>
      </c>
      <c r="K2621" t="s">
        <v>1022</v>
      </c>
      <c r="M2621" s="2">
        <v>510</v>
      </c>
    </row>
    <row r="2622" spans="2:13" ht="12.75">
      <c r="B2622" s="330">
        <v>1225</v>
      </c>
      <c r="C2622" s="1" t="s">
        <v>1287</v>
      </c>
      <c r="D2622" s="15" t="s">
        <v>19</v>
      </c>
      <c r="E2622" s="1" t="s">
        <v>19</v>
      </c>
      <c r="F2622" s="30" t="s">
        <v>1288</v>
      </c>
      <c r="G2622" s="30" t="s">
        <v>531</v>
      </c>
      <c r="H2622" s="6">
        <f t="shared" si="186"/>
        <v>-231045</v>
      </c>
      <c r="I2622" s="25">
        <f t="shared" si="185"/>
        <v>2.4019607843137254</v>
      </c>
      <c r="K2622" t="s">
        <v>1022</v>
      </c>
      <c r="M2622" s="2">
        <v>510</v>
      </c>
    </row>
    <row r="2623" spans="2:13" ht="12.75">
      <c r="B2623" s="330">
        <v>1550</v>
      </c>
      <c r="C2623" s="1" t="s">
        <v>1289</v>
      </c>
      <c r="D2623" s="15" t="s">
        <v>19</v>
      </c>
      <c r="E2623" s="1" t="s">
        <v>19</v>
      </c>
      <c r="F2623" s="30" t="s">
        <v>1288</v>
      </c>
      <c r="G2623" s="30" t="s">
        <v>531</v>
      </c>
      <c r="H2623" s="6">
        <f t="shared" si="186"/>
        <v>-232595</v>
      </c>
      <c r="I2623" s="25">
        <f t="shared" si="185"/>
        <v>3.0392156862745097</v>
      </c>
      <c r="K2623" t="s">
        <v>1022</v>
      </c>
      <c r="M2623" s="2">
        <v>510</v>
      </c>
    </row>
    <row r="2624" spans="2:13" ht="12.75">
      <c r="B2624" s="330">
        <v>4300</v>
      </c>
      <c r="C2624" s="1" t="s">
        <v>1290</v>
      </c>
      <c r="D2624" s="15" t="s">
        <v>19</v>
      </c>
      <c r="E2624" s="1" t="s">
        <v>19</v>
      </c>
      <c r="F2624" s="30" t="s">
        <v>1288</v>
      </c>
      <c r="G2624" s="30" t="s">
        <v>531</v>
      </c>
      <c r="H2624" s="6">
        <f t="shared" si="186"/>
        <v>-236895</v>
      </c>
      <c r="I2624" s="25">
        <f t="shared" si="185"/>
        <v>8.431372549019608</v>
      </c>
      <c r="K2624" t="s">
        <v>1022</v>
      </c>
      <c r="M2624" s="2">
        <v>510</v>
      </c>
    </row>
    <row r="2625" spans="1:13" s="99" customFormat="1" ht="12.75">
      <c r="A2625" s="14"/>
      <c r="B2625" s="331">
        <f>SUM(B2595:B2624)</f>
        <v>236895</v>
      </c>
      <c r="C2625" s="14"/>
      <c r="D2625" s="14"/>
      <c r="E2625" s="14" t="s">
        <v>19</v>
      </c>
      <c r="F2625" s="21"/>
      <c r="G2625" s="21"/>
      <c r="H2625" s="97">
        <v>0</v>
      </c>
      <c r="I2625" s="98">
        <f t="shared" si="185"/>
        <v>464.5</v>
      </c>
      <c r="M2625" s="2">
        <v>510</v>
      </c>
    </row>
    <row r="2626" spans="2:13" ht="12.75">
      <c r="B2626" s="330"/>
      <c r="H2626" s="6">
        <f aca="true" t="shared" si="187" ref="H2626:H2650">H2625-B2626</f>
        <v>0</v>
      </c>
      <c r="I2626" s="25">
        <f t="shared" si="185"/>
        <v>0</v>
      </c>
      <c r="M2626" s="2">
        <v>510</v>
      </c>
    </row>
    <row r="2627" spans="2:13" ht="12.75">
      <c r="B2627" s="330"/>
      <c r="H2627" s="6">
        <f t="shared" si="187"/>
        <v>0</v>
      </c>
      <c r="I2627" s="25">
        <f t="shared" si="185"/>
        <v>0</v>
      </c>
      <c r="M2627" s="2">
        <v>510</v>
      </c>
    </row>
    <row r="2628" spans="2:13" ht="12.75">
      <c r="B2628" s="330">
        <v>475</v>
      </c>
      <c r="C2628" s="36" t="s">
        <v>159</v>
      </c>
      <c r="D2628" s="15" t="s">
        <v>19</v>
      </c>
      <c r="E2628" s="1" t="s">
        <v>1291</v>
      </c>
      <c r="F2628" s="30" t="s">
        <v>1292</v>
      </c>
      <c r="G2628" s="30" t="s">
        <v>287</v>
      </c>
      <c r="H2628" s="6">
        <f t="shared" si="187"/>
        <v>-475</v>
      </c>
      <c r="I2628" s="25">
        <f t="shared" si="185"/>
        <v>0.9313725490196079</v>
      </c>
      <c r="K2628" t="s">
        <v>1192</v>
      </c>
      <c r="M2628" s="2">
        <v>510</v>
      </c>
    </row>
    <row r="2629" spans="2:13" ht="12.75">
      <c r="B2629" s="330">
        <v>475</v>
      </c>
      <c r="C2629" s="36" t="s">
        <v>159</v>
      </c>
      <c r="D2629" s="15" t="s">
        <v>19</v>
      </c>
      <c r="E2629" s="1" t="s">
        <v>1291</v>
      </c>
      <c r="F2629" s="30" t="s">
        <v>1293</v>
      </c>
      <c r="G2629" s="30" t="s">
        <v>287</v>
      </c>
      <c r="H2629" s="6">
        <f t="shared" si="187"/>
        <v>-950</v>
      </c>
      <c r="I2629" s="25">
        <f t="shared" si="185"/>
        <v>0.9313725490196079</v>
      </c>
      <c r="K2629" t="s">
        <v>1192</v>
      </c>
      <c r="M2629" s="2">
        <v>510</v>
      </c>
    </row>
    <row r="2630" spans="2:13" ht="12.75">
      <c r="B2630" s="330">
        <v>475</v>
      </c>
      <c r="C2630" s="36" t="s">
        <v>159</v>
      </c>
      <c r="D2630" s="15" t="s">
        <v>19</v>
      </c>
      <c r="E2630" s="1" t="s">
        <v>1291</v>
      </c>
      <c r="F2630" s="30" t="s">
        <v>1294</v>
      </c>
      <c r="G2630" s="30" t="s">
        <v>287</v>
      </c>
      <c r="H2630" s="6">
        <f t="shared" si="187"/>
        <v>-1425</v>
      </c>
      <c r="I2630" s="25">
        <f t="shared" si="185"/>
        <v>0.9313725490196079</v>
      </c>
      <c r="K2630" t="s">
        <v>1192</v>
      </c>
      <c r="M2630" s="2">
        <v>510</v>
      </c>
    </row>
    <row r="2631" spans="2:13" ht="12.75">
      <c r="B2631" s="330">
        <v>475</v>
      </c>
      <c r="C2631" s="36" t="s">
        <v>159</v>
      </c>
      <c r="D2631" s="15" t="s">
        <v>19</v>
      </c>
      <c r="E2631" s="1" t="s">
        <v>1291</v>
      </c>
      <c r="F2631" s="30" t="s">
        <v>1295</v>
      </c>
      <c r="G2631" s="30" t="s">
        <v>287</v>
      </c>
      <c r="H2631" s="6">
        <f t="shared" si="187"/>
        <v>-1900</v>
      </c>
      <c r="I2631" s="25">
        <f t="shared" si="185"/>
        <v>0.9313725490196079</v>
      </c>
      <c r="K2631" t="s">
        <v>1192</v>
      </c>
      <c r="M2631" s="2">
        <v>510</v>
      </c>
    </row>
    <row r="2632" spans="2:13" ht="12.75">
      <c r="B2632" s="330">
        <v>475</v>
      </c>
      <c r="C2632" s="36" t="s">
        <v>159</v>
      </c>
      <c r="D2632" s="15" t="s">
        <v>19</v>
      </c>
      <c r="E2632" s="1" t="s">
        <v>1291</v>
      </c>
      <c r="F2632" s="30" t="s">
        <v>1296</v>
      </c>
      <c r="G2632" s="30" t="s">
        <v>289</v>
      </c>
      <c r="H2632" s="6">
        <f t="shared" si="187"/>
        <v>-2375</v>
      </c>
      <c r="I2632" s="25">
        <f t="shared" si="185"/>
        <v>0.9313725490196079</v>
      </c>
      <c r="K2632" t="s">
        <v>1192</v>
      </c>
      <c r="M2632" s="2">
        <v>510</v>
      </c>
    </row>
    <row r="2633" spans="2:13" ht="12.75">
      <c r="B2633" s="330">
        <v>875</v>
      </c>
      <c r="C2633" s="36" t="s">
        <v>159</v>
      </c>
      <c r="D2633" s="15" t="s">
        <v>19</v>
      </c>
      <c r="E2633" s="1" t="s">
        <v>1291</v>
      </c>
      <c r="F2633" s="30" t="s">
        <v>1297</v>
      </c>
      <c r="G2633" s="30" t="s">
        <v>480</v>
      </c>
      <c r="H2633" s="6">
        <f t="shared" si="187"/>
        <v>-3250</v>
      </c>
      <c r="I2633" s="25">
        <f t="shared" si="185"/>
        <v>1.7156862745098038</v>
      </c>
      <c r="K2633" t="s">
        <v>1192</v>
      </c>
      <c r="M2633" s="2">
        <v>510</v>
      </c>
    </row>
    <row r="2634" spans="2:13" ht="12.75">
      <c r="B2634" s="330">
        <v>724</v>
      </c>
      <c r="C2634" s="36" t="s">
        <v>159</v>
      </c>
      <c r="D2634" s="15" t="s">
        <v>19</v>
      </c>
      <c r="E2634" s="1" t="s">
        <v>1291</v>
      </c>
      <c r="F2634" s="30" t="s">
        <v>1298</v>
      </c>
      <c r="G2634" s="30" t="s">
        <v>480</v>
      </c>
      <c r="H2634" s="6">
        <f t="shared" si="187"/>
        <v>-3974</v>
      </c>
      <c r="I2634" s="25">
        <f t="shared" si="185"/>
        <v>1.419607843137255</v>
      </c>
      <c r="K2634" t="s">
        <v>1192</v>
      </c>
      <c r="M2634" s="2">
        <v>510</v>
      </c>
    </row>
    <row r="2635" spans="2:13" ht="12.75">
      <c r="B2635" s="275">
        <v>30273</v>
      </c>
      <c r="C2635" s="36" t="s">
        <v>159</v>
      </c>
      <c r="D2635" s="15" t="s">
        <v>19</v>
      </c>
      <c r="E2635" s="37" t="s">
        <v>1299</v>
      </c>
      <c r="F2635" s="30" t="s">
        <v>1300</v>
      </c>
      <c r="G2635" s="38" t="s">
        <v>242</v>
      </c>
      <c r="H2635" s="6">
        <f t="shared" si="187"/>
        <v>-34247</v>
      </c>
      <c r="I2635" s="25">
        <f t="shared" si="185"/>
        <v>59.358823529411765</v>
      </c>
      <c r="K2635" t="s">
        <v>1192</v>
      </c>
      <c r="M2635" s="2">
        <v>510</v>
      </c>
    </row>
    <row r="2636" spans="2:13" ht="12.75">
      <c r="B2636" s="275">
        <v>14906</v>
      </c>
      <c r="C2636" s="36" t="s">
        <v>159</v>
      </c>
      <c r="D2636" s="15" t="s">
        <v>19</v>
      </c>
      <c r="E2636" s="37" t="s">
        <v>1299</v>
      </c>
      <c r="F2636" s="30" t="s">
        <v>1301</v>
      </c>
      <c r="G2636" s="38" t="s">
        <v>73</v>
      </c>
      <c r="H2636" s="6">
        <f t="shared" si="187"/>
        <v>-49153</v>
      </c>
      <c r="I2636" s="25">
        <f t="shared" si="185"/>
        <v>29.227450980392156</v>
      </c>
      <c r="K2636" t="s">
        <v>1192</v>
      </c>
      <c r="M2636" s="2">
        <v>510</v>
      </c>
    </row>
    <row r="2637" spans="2:13" ht="12.75">
      <c r="B2637" s="330">
        <v>3100</v>
      </c>
      <c r="C2637" s="1" t="s">
        <v>159</v>
      </c>
      <c r="D2637" s="15" t="s">
        <v>19</v>
      </c>
      <c r="E2637" s="1" t="s">
        <v>1291</v>
      </c>
      <c r="F2637" s="30" t="s">
        <v>1302</v>
      </c>
      <c r="G2637" s="30" t="s">
        <v>306</v>
      </c>
      <c r="H2637" s="6">
        <f t="shared" si="187"/>
        <v>-52253</v>
      </c>
      <c r="I2637" s="25">
        <f aca="true" t="shared" si="188" ref="I2637:I2653">+B2637/M2637</f>
        <v>6.078431372549019</v>
      </c>
      <c r="K2637" t="s">
        <v>1022</v>
      </c>
      <c r="M2637" s="2">
        <v>510</v>
      </c>
    </row>
    <row r="2638" spans="2:13" ht="12.75">
      <c r="B2638" s="330">
        <v>1475</v>
      </c>
      <c r="C2638" s="1" t="s">
        <v>159</v>
      </c>
      <c r="D2638" s="15" t="s">
        <v>19</v>
      </c>
      <c r="E2638" s="1" t="s">
        <v>1291</v>
      </c>
      <c r="F2638" s="30" t="s">
        <v>1303</v>
      </c>
      <c r="G2638" s="30" t="s">
        <v>306</v>
      </c>
      <c r="H2638" s="6">
        <f t="shared" si="187"/>
        <v>-53728</v>
      </c>
      <c r="I2638" s="25">
        <f t="shared" si="188"/>
        <v>2.892156862745098</v>
      </c>
      <c r="K2638" t="s">
        <v>1022</v>
      </c>
      <c r="M2638" s="2">
        <v>510</v>
      </c>
    </row>
    <row r="2639" spans="2:13" ht="12.75">
      <c r="B2639" s="330">
        <v>725</v>
      </c>
      <c r="C2639" s="1" t="s">
        <v>159</v>
      </c>
      <c r="D2639" s="15" t="s">
        <v>19</v>
      </c>
      <c r="E2639" s="1" t="s">
        <v>1291</v>
      </c>
      <c r="F2639" s="30" t="s">
        <v>1304</v>
      </c>
      <c r="G2639" s="30" t="s">
        <v>372</v>
      </c>
      <c r="H2639" s="6">
        <f t="shared" si="187"/>
        <v>-54453</v>
      </c>
      <c r="I2639" s="25">
        <f t="shared" si="188"/>
        <v>1.4215686274509804</v>
      </c>
      <c r="K2639" t="s">
        <v>1022</v>
      </c>
      <c r="M2639" s="2">
        <v>510</v>
      </c>
    </row>
    <row r="2640" spans="2:13" ht="12.75">
      <c r="B2640" s="330">
        <v>875</v>
      </c>
      <c r="C2640" s="1" t="s">
        <v>159</v>
      </c>
      <c r="D2640" s="15" t="s">
        <v>19</v>
      </c>
      <c r="E2640" s="1" t="s">
        <v>1291</v>
      </c>
      <c r="F2640" s="30" t="s">
        <v>1305</v>
      </c>
      <c r="G2640" s="30" t="s">
        <v>372</v>
      </c>
      <c r="H2640" s="6">
        <f t="shared" si="187"/>
        <v>-55328</v>
      </c>
      <c r="I2640" s="25">
        <f t="shared" si="188"/>
        <v>1.7156862745098038</v>
      </c>
      <c r="K2640" t="s">
        <v>1022</v>
      </c>
      <c r="M2640" s="2">
        <v>510</v>
      </c>
    </row>
    <row r="2641" spans="2:13" ht="12.75">
      <c r="B2641" s="330">
        <v>725</v>
      </c>
      <c r="C2641" s="1" t="s">
        <v>159</v>
      </c>
      <c r="D2641" s="15" t="s">
        <v>19</v>
      </c>
      <c r="E2641" s="1" t="s">
        <v>1291</v>
      </c>
      <c r="F2641" s="30" t="s">
        <v>1306</v>
      </c>
      <c r="G2641" s="30" t="s">
        <v>374</v>
      </c>
      <c r="H2641" s="6">
        <f t="shared" si="187"/>
        <v>-56053</v>
      </c>
      <c r="I2641" s="25">
        <f t="shared" si="188"/>
        <v>1.4215686274509804</v>
      </c>
      <c r="K2641" t="s">
        <v>1022</v>
      </c>
      <c r="M2641" s="2">
        <v>510</v>
      </c>
    </row>
    <row r="2642" spans="2:13" ht="12.75">
      <c r="B2642" s="330">
        <v>475</v>
      </c>
      <c r="C2642" s="1" t="s">
        <v>159</v>
      </c>
      <c r="D2642" s="15" t="s">
        <v>19</v>
      </c>
      <c r="E2642" s="1" t="s">
        <v>1291</v>
      </c>
      <c r="F2642" s="30" t="s">
        <v>1307</v>
      </c>
      <c r="G2642" s="30" t="s">
        <v>374</v>
      </c>
      <c r="H2642" s="6">
        <f t="shared" si="187"/>
        <v>-56528</v>
      </c>
      <c r="I2642" s="25">
        <f t="shared" si="188"/>
        <v>0.9313725490196079</v>
      </c>
      <c r="K2642" t="s">
        <v>1022</v>
      </c>
      <c r="M2642" s="2">
        <v>510</v>
      </c>
    </row>
    <row r="2643" spans="2:13" ht="12.75">
      <c r="B2643" s="330">
        <v>1175</v>
      </c>
      <c r="C2643" s="1" t="s">
        <v>159</v>
      </c>
      <c r="D2643" s="15" t="s">
        <v>19</v>
      </c>
      <c r="E2643" s="1" t="s">
        <v>1291</v>
      </c>
      <c r="F2643" s="30" t="s">
        <v>1308</v>
      </c>
      <c r="G2643" s="30" t="s">
        <v>376</v>
      </c>
      <c r="H2643" s="6">
        <f t="shared" si="187"/>
        <v>-57703</v>
      </c>
      <c r="I2643" s="25">
        <f t="shared" si="188"/>
        <v>2.303921568627451</v>
      </c>
      <c r="K2643" t="s">
        <v>1022</v>
      </c>
      <c r="M2643" s="2">
        <v>510</v>
      </c>
    </row>
    <row r="2644" spans="2:13" ht="12.75">
      <c r="B2644" s="330">
        <v>725</v>
      </c>
      <c r="C2644" s="1" t="s">
        <v>159</v>
      </c>
      <c r="D2644" s="15" t="s">
        <v>19</v>
      </c>
      <c r="E2644" s="1" t="s">
        <v>1291</v>
      </c>
      <c r="F2644" s="30" t="s">
        <v>1309</v>
      </c>
      <c r="G2644" s="30" t="s">
        <v>376</v>
      </c>
      <c r="H2644" s="6">
        <f t="shared" si="187"/>
        <v>-58428</v>
      </c>
      <c r="I2644" s="25">
        <f t="shared" si="188"/>
        <v>1.4215686274509804</v>
      </c>
      <c r="K2644" t="s">
        <v>1022</v>
      </c>
      <c r="M2644" s="2">
        <v>510</v>
      </c>
    </row>
    <row r="2645" spans="2:13" ht="12.75">
      <c r="B2645" s="330">
        <v>1200</v>
      </c>
      <c r="C2645" s="1" t="s">
        <v>159</v>
      </c>
      <c r="D2645" s="15" t="s">
        <v>19</v>
      </c>
      <c r="E2645" s="1" t="s">
        <v>1291</v>
      </c>
      <c r="F2645" s="30" t="s">
        <v>1310</v>
      </c>
      <c r="G2645" s="30" t="s">
        <v>376</v>
      </c>
      <c r="H2645" s="6">
        <f t="shared" si="187"/>
        <v>-59628</v>
      </c>
      <c r="I2645" s="25">
        <f t="shared" si="188"/>
        <v>2.3529411764705883</v>
      </c>
      <c r="K2645" t="s">
        <v>1022</v>
      </c>
      <c r="M2645" s="2">
        <v>510</v>
      </c>
    </row>
    <row r="2646" spans="2:13" ht="12.75">
      <c r="B2646" s="330">
        <v>725</v>
      </c>
      <c r="C2646" s="1" t="s">
        <v>159</v>
      </c>
      <c r="D2646" s="15" t="s">
        <v>19</v>
      </c>
      <c r="E2646" s="1" t="s">
        <v>1291</v>
      </c>
      <c r="F2646" s="30" t="s">
        <v>1311</v>
      </c>
      <c r="G2646" s="30" t="s">
        <v>467</v>
      </c>
      <c r="H2646" s="6">
        <f t="shared" si="187"/>
        <v>-60353</v>
      </c>
      <c r="I2646" s="25">
        <f t="shared" si="188"/>
        <v>1.4215686274509804</v>
      </c>
      <c r="K2646" t="s">
        <v>1022</v>
      </c>
      <c r="M2646" s="2">
        <v>510</v>
      </c>
    </row>
    <row r="2647" spans="1:13" ht="12.75">
      <c r="A2647" s="37"/>
      <c r="B2647" s="275">
        <v>475</v>
      </c>
      <c r="C2647" s="36" t="s">
        <v>159</v>
      </c>
      <c r="D2647" s="37" t="s">
        <v>19</v>
      </c>
      <c r="E2647" s="37" t="s">
        <v>1291</v>
      </c>
      <c r="F2647" s="403" t="s">
        <v>1312</v>
      </c>
      <c r="G2647" s="38" t="s">
        <v>369</v>
      </c>
      <c r="H2647" s="6">
        <f t="shared" si="187"/>
        <v>-60828</v>
      </c>
      <c r="I2647" s="25">
        <f t="shared" si="188"/>
        <v>0.9313725490196079</v>
      </c>
      <c r="J2647" s="451"/>
      <c r="K2647" t="s">
        <v>1022</v>
      </c>
      <c r="L2647" s="451"/>
      <c r="M2647" s="2">
        <v>510</v>
      </c>
    </row>
    <row r="2648" spans="2:13" ht="12.75">
      <c r="B2648" s="330">
        <v>475</v>
      </c>
      <c r="C2648" s="36" t="s">
        <v>159</v>
      </c>
      <c r="D2648" s="15" t="s">
        <v>19</v>
      </c>
      <c r="E2648" s="1" t="s">
        <v>1291</v>
      </c>
      <c r="F2648" s="403" t="s">
        <v>1313</v>
      </c>
      <c r="G2648" s="30" t="s">
        <v>369</v>
      </c>
      <c r="H2648" s="6">
        <f t="shared" si="187"/>
        <v>-61303</v>
      </c>
      <c r="I2648" s="25">
        <f t="shared" si="188"/>
        <v>0.9313725490196079</v>
      </c>
      <c r="K2648" t="s">
        <v>1022</v>
      </c>
      <c r="M2648" s="2">
        <v>510</v>
      </c>
    </row>
    <row r="2649" spans="2:13" ht="12.75">
      <c r="B2649" s="330">
        <v>3200</v>
      </c>
      <c r="C2649" s="1" t="s">
        <v>159</v>
      </c>
      <c r="D2649" s="15" t="s">
        <v>19</v>
      </c>
      <c r="E2649" s="1" t="s">
        <v>1291</v>
      </c>
      <c r="F2649" s="30" t="s">
        <v>1314</v>
      </c>
      <c r="G2649" s="30" t="s">
        <v>352</v>
      </c>
      <c r="H2649" s="6">
        <f t="shared" si="187"/>
        <v>-64503</v>
      </c>
      <c r="I2649" s="25">
        <f t="shared" si="188"/>
        <v>6.2745098039215685</v>
      </c>
      <c r="K2649" t="s">
        <v>1022</v>
      </c>
      <c r="M2649" s="2">
        <v>510</v>
      </c>
    </row>
    <row r="2650" spans="2:13" ht="12.75">
      <c r="B2650" s="330">
        <v>475</v>
      </c>
      <c r="C2650" s="1" t="s">
        <v>159</v>
      </c>
      <c r="D2650" s="15" t="s">
        <v>19</v>
      </c>
      <c r="E2650" s="1" t="s">
        <v>1291</v>
      </c>
      <c r="F2650" s="30" t="s">
        <v>1315</v>
      </c>
      <c r="G2650" s="30" t="s">
        <v>531</v>
      </c>
      <c r="H2650" s="6">
        <f t="shared" si="187"/>
        <v>-64978</v>
      </c>
      <c r="I2650" s="25">
        <f t="shared" si="188"/>
        <v>0.9313725490196079</v>
      </c>
      <c r="K2650" t="s">
        <v>1022</v>
      </c>
      <c r="M2650" s="2">
        <v>510</v>
      </c>
    </row>
    <row r="2651" spans="1:13" s="99" customFormat="1" ht="12.75">
      <c r="A2651" s="14"/>
      <c r="B2651" s="282">
        <f>SUM(B2628:B2650)</f>
        <v>64978</v>
      </c>
      <c r="C2651" s="14" t="s">
        <v>159</v>
      </c>
      <c r="D2651" s="14"/>
      <c r="E2651" s="14"/>
      <c r="F2651" s="21"/>
      <c r="G2651" s="21"/>
      <c r="H2651" s="97">
        <v>0</v>
      </c>
      <c r="I2651" s="98">
        <f t="shared" si="188"/>
        <v>127.4078431372549</v>
      </c>
      <c r="M2651" s="2">
        <v>510</v>
      </c>
    </row>
    <row r="2652" spans="8:13" ht="12.75">
      <c r="H2652" s="6">
        <f>H2651-B2652</f>
        <v>0</v>
      </c>
      <c r="I2652" s="25">
        <f t="shared" si="188"/>
        <v>0</v>
      </c>
      <c r="M2652" s="2">
        <v>510</v>
      </c>
    </row>
    <row r="2653" spans="8:13" ht="12.75">
      <c r="H2653" s="6">
        <f>H2652-B2653</f>
        <v>0</v>
      </c>
      <c r="I2653" s="25">
        <f t="shared" si="188"/>
        <v>0</v>
      </c>
      <c r="M2653" s="2">
        <v>510</v>
      </c>
    </row>
    <row r="2654" spans="1:13" s="85" customFormat="1" ht="12.75">
      <c r="A2654" s="36"/>
      <c r="B2654" s="174">
        <v>4578</v>
      </c>
      <c r="C2654" s="36" t="s">
        <v>160</v>
      </c>
      <c r="D2654" s="36" t="s">
        <v>19</v>
      </c>
      <c r="E2654" s="36" t="s">
        <v>1316</v>
      </c>
      <c r="F2654" s="56" t="s">
        <v>613</v>
      </c>
      <c r="G2654" s="34" t="s">
        <v>531</v>
      </c>
      <c r="H2654" s="40">
        <f>H2653-B2654</f>
        <v>-4578</v>
      </c>
      <c r="I2654" s="83">
        <f>+B2654/M2653</f>
        <v>8.976470588235294</v>
      </c>
      <c r="J2654" s="110"/>
      <c r="K2654" s="110"/>
      <c r="L2654" s="110"/>
      <c r="M2654" s="2">
        <v>510</v>
      </c>
    </row>
    <row r="2655" spans="1:13" s="85" customFormat="1" ht="12.75">
      <c r="A2655" s="36"/>
      <c r="B2655" s="174">
        <v>9541</v>
      </c>
      <c r="C2655" s="36" t="s">
        <v>160</v>
      </c>
      <c r="D2655" s="36" t="s">
        <v>19</v>
      </c>
      <c r="E2655" s="36" t="s">
        <v>1317</v>
      </c>
      <c r="F2655" s="56" t="s">
        <v>613</v>
      </c>
      <c r="G2655" s="34" t="s">
        <v>531</v>
      </c>
      <c r="H2655" s="40">
        <f>H2654-B2655</f>
        <v>-14119</v>
      </c>
      <c r="I2655" s="83">
        <f>+B2655/M2654</f>
        <v>18.7078431372549</v>
      </c>
      <c r="J2655" s="110"/>
      <c r="K2655" s="110"/>
      <c r="L2655" s="110"/>
      <c r="M2655" s="2">
        <v>510</v>
      </c>
    </row>
    <row r="2656" spans="1:13" s="110" customFormat="1" ht="12.75">
      <c r="A2656" s="112"/>
      <c r="B2656" s="344">
        <f>SUM(B2654:B2655)</f>
        <v>14119</v>
      </c>
      <c r="C2656" s="112" t="s">
        <v>160</v>
      </c>
      <c r="D2656" s="112"/>
      <c r="E2656" s="112"/>
      <c r="F2656" s="123"/>
      <c r="G2656" s="113"/>
      <c r="H2656" s="90">
        <v>0</v>
      </c>
      <c r="I2656" s="134">
        <f>+B2656/M2655</f>
        <v>27.684313725490195</v>
      </c>
      <c r="J2656" s="114"/>
      <c r="K2656" s="114"/>
      <c r="L2656" s="114"/>
      <c r="M2656" s="2">
        <v>510</v>
      </c>
    </row>
    <row r="2657" spans="2:13" ht="12.75">
      <c r="B2657" s="127"/>
      <c r="H2657" s="6">
        <f>H2656-B2657</f>
        <v>0</v>
      </c>
      <c r="I2657" s="25">
        <f>+B2657/M2657</f>
        <v>0</v>
      </c>
      <c r="M2657" s="2">
        <v>510</v>
      </c>
    </row>
    <row r="2658" spans="2:13" ht="12.75">
      <c r="B2658" s="127"/>
      <c r="H2658" s="6">
        <f>H2657-B2658</f>
        <v>0</v>
      </c>
      <c r="I2658" s="25">
        <f>+B2658/M2658</f>
        <v>0</v>
      </c>
      <c r="M2658" s="2">
        <v>510</v>
      </c>
    </row>
    <row r="2659" spans="2:13" ht="12.75">
      <c r="B2659" s="127">
        <v>12216</v>
      </c>
      <c r="C2659" s="1" t="s">
        <v>1318</v>
      </c>
      <c r="D2659" s="15" t="s">
        <v>19</v>
      </c>
      <c r="E2659" s="1" t="s">
        <v>1319</v>
      </c>
      <c r="F2659" s="70" t="s">
        <v>1320</v>
      </c>
      <c r="G2659" s="30" t="s">
        <v>374</v>
      </c>
      <c r="H2659" s="6">
        <f>H2658-B2659</f>
        <v>-12216</v>
      </c>
      <c r="I2659" s="25">
        <f>+B2659/M2659</f>
        <v>23.95294117647059</v>
      </c>
      <c r="K2659" t="s">
        <v>1022</v>
      </c>
      <c r="M2659" s="2">
        <v>510</v>
      </c>
    </row>
    <row r="2660" spans="2:13" ht="12.75">
      <c r="B2660" s="127">
        <v>48500</v>
      </c>
      <c r="C2660" s="1" t="s">
        <v>1321</v>
      </c>
      <c r="D2660" s="15" t="s">
        <v>19</v>
      </c>
      <c r="E2660" s="1" t="s">
        <v>1319</v>
      </c>
      <c r="F2660" s="30" t="s">
        <v>1322</v>
      </c>
      <c r="G2660" s="30" t="s">
        <v>240</v>
      </c>
      <c r="H2660" s="6">
        <v>-50100</v>
      </c>
      <c r="I2660" s="25">
        <v>97</v>
      </c>
      <c r="K2660" t="s">
        <v>1192</v>
      </c>
      <c r="M2660" s="2">
        <v>510</v>
      </c>
    </row>
    <row r="2661" spans="2:13" ht="12.75">
      <c r="B2661" s="127">
        <v>38000</v>
      </c>
      <c r="C2661" s="15" t="s">
        <v>1321</v>
      </c>
      <c r="D2661" s="15" t="s">
        <v>19</v>
      </c>
      <c r="E2661" s="1" t="s">
        <v>1319</v>
      </c>
      <c r="F2661" s="30" t="s">
        <v>1323</v>
      </c>
      <c r="G2661" s="30" t="s">
        <v>287</v>
      </c>
      <c r="H2661" s="6">
        <f>H2660-B2661</f>
        <v>-88100</v>
      </c>
      <c r="I2661" s="25">
        <f>+B2661/M2661</f>
        <v>74.50980392156863</v>
      </c>
      <c r="K2661" t="s">
        <v>1022</v>
      </c>
      <c r="M2661" s="2">
        <v>510</v>
      </c>
    </row>
    <row r="2662" spans="1:13" s="99" customFormat="1" ht="12.75">
      <c r="A2662" s="1"/>
      <c r="B2662" s="127">
        <v>200000</v>
      </c>
      <c r="C2662" s="1" t="s">
        <v>1324</v>
      </c>
      <c r="D2662" s="15" t="s">
        <v>19</v>
      </c>
      <c r="E2662" s="1" t="s">
        <v>161</v>
      </c>
      <c r="F2662" s="30" t="s">
        <v>1325</v>
      </c>
      <c r="G2662" s="30" t="s">
        <v>467</v>
      </c>
      <c r="H2662" s="6">
        <v>-384473</v>
      </c>
      <c r="I2662" s="25">
        <v>400</v>
      </c>
      <c r="J2662"/>
      <c r="K2662" t="s">
        <v>1192</v>
      </c>
      <c r="L2662"/>
      <c r="M2662" s="2">
        <v>510</v>
      </c>
    </row>
    <row r="2663" spans="1:13" ht="12.75">
      <c r="A2663" s="14"/>
      <c r="B2663" s="344">
        <f>SUM(B2659:B2662)</f>
        <v>298716</v>
      </c>
      <c r="C2663" s="14"/>
      <c r="D2663" s="14"/>
      <c r="E2663" s="14" t="s">
        <v>161</v>
      </c>
      <c r="F2663" s="21"/>
      <c r="G2663" s="21"/>
      <c r="H2663" s="97">
        <v>0</v>
      </c>
      <c r="I2663" s="98">
        <f aca="true" t="shared" si="189" ref="I2663:I2693">+B2663/M2663</f>
        <v>585.7176470588236</v>
      </c>
      <c r="J2663" s="99"/>
      <c r="K2663" s="99"/>
      <c r="L2663" s="99"/>
      <c r="M2663" s="2">
        <v>510</v>
      </c>
    </row>
    <row r="2664" spans="2:13" ht="12.75">
      <c r="B2664" s="40"/>
      <c r="H2664" s="6">
        <f aca="true" t="shared" si="190" ref="H2664:H2675">H2663-B2664</f>
        <v>0</v>
      </c>
      <c r="I2664" s="25">
        <f t="shared" si="189"/>
        <v>0</v>
      </c>
      <c r="M2664" s="2">
        <v>510</v>
      </c>
    </row>
    <row r="2665" spans="1:13" s="85" customFormat="1" ht="12.75">
      <c r="A2665" s="1"/>
      <c r="B2665" s="40"/>
      <c r="C2665" s="1"/>
      <c r="D2665" s="1"/>
      <c r="E2665" s="1"/>
      <c r="F2665" s="30"/>
      <c r="G2665" s="30"/>
      <c r="H2665" s="6">
        <f t="shared" si="190"/>
        <v>0</v>
      </c>
      <c r="I2665" s="25">
        <f t="shared" si="189"/>
        <v>0</v>
      </c>
      <c r="J2665"/>
      <c r="K2665"/>
      <c r="L2665"/>
      <c r="M2665" s="2">
        <v>510</v>
      </c>
    </row>
    <row r="2666" spans="1:13" s="85" customFormat="1" ht="12.75">
      <c r="A2666" s="36"/>
      <c r="B2666" s="229">
        <v>280000</v>
      </c>
      <c r="C2666" s="80" t="s">
        <v>1192</v>
      </c>
      <c r="D2666" s="80" t="s">
        <v>19</v>
      </c>
      <c r="E2666" s="80"/>
      <c r="F2666" s="81" t="s">
        <v>613</v>
      </c>
      <c r="G2666" s="34" t="s">
        <v>287</v>
      </c>
      <c r="H2666" s="6">
        <f t="shared" si="190"/>
        <v>-280000</v>
      </c>
      <c r="I2666" s="25">
        <f t="shared" si="189"/>
        <v>549.0196078431372</v>
      </c>
      <c r="M2666" s="2">
        <v>510</v>
      </c>
    </row>
    <row r="2667" spans="1:13" s="85" customFormat="1" ht="12.75">
      <c r="A2667" s="36"/>
      <c r="B2667" s="229">
        <v>36260</v>
      </c>
      <c r="C2667" s="80" t="s">
        <v>1192</v>
      </c>
      <c r="D2667" s="80" t="s">
        <v>19</v>
      </c>
      <c r="E2667" s="80" t="s">
        <v>614</v>
      </c>
      <c r="F2667" s="81"/>
      <c r="G2667" s="34" t="s">
        <v>287</v>
      </c>
      <c r="H2667" s="6">
        <f t="shared" si="190"/>
        <v>-316260</v>
      </c>
      <c r="I2667" s="25">
        <f t="shared" si="189"/>
        <v>71.09803921568627</v>
      </c>
      <c r="M2667" s="2">
        <v>510</v>
      </c>
    </row>
    <row r="2668" spans="1:13" s="85" customFormat="1" ht="12.75">
      <c r="A2668" s="36"/>
      <c r="B2668" s="229">
        <v>7000</v>
      </c>
      <c r="C2668" s="36" t="s">
        <v>1192</v>
      </c>
      <c r="D2668" s="80" t="s">
        <v>19</v>
      </c>
      <c r="E2668" s="80"/>
      <c r="F2668" s="81"/>
      <c r="G2668" s="34" t="s">
        <v>287</v>
      </c>
      <c r="H2668" s="6">
        <f t="shared" si="190"/>
        <v>-323260</v>
      </c>
      <c r="I2668" s="25">
        <f t="shared" si="189"/>
        <v>13.72549019607843</v>
      </c>
      <c r="M2668" s="2">
        <v>510</v>
      </c>
    </row>
    <row r="2669" spans="1:13" s="110" customFormat="1" ht="12.75">
      <c r="A2669" s="36"/>
      <c r="B2669" s="229">
        <v>7000</v>
      </c>
      <c r="C2669" s="36" t="s">
        <v>1192</v>
      </c>
      <c r="D2669" s="80" t="s">
        <v>19</v>
      </c>
      <c r="E2669" s="36" t="s">
        <v>615</v>
      </c>
      <c r="F2669" s="56"/>
      <c r="G2669" s="34" t="s">
        <v>287</v>
      </c>
      <c r="H2669" s="6">
        <f t="shared" si="190"/>
        <v>-330260</v>
      </c>
      <c r="I2669" s="25">
        <f t="shared" si="189"/>
        <v>13.72549019607843</v>
      </c>
      <c r="M2669" s="2">
        <v>510</v>
      </c>
    </row>
    <row r="2670" spans="1:13" s="110" customFormat="1" ht="12.75">
      <c r="A2670" s="36"/>
      <c r="B2670" s="229">
        <v>7000</v>
      </c>
      <c r="C2670" s="36" t="s">
        <v>1192</v>
      </c>
      <c r="D2670" s="80" t="s">
        <v>19</v>
      </c>
      <c r="E2670" s="36" t="s">
        <v>615</v>
      </c>
      <c r="F2670" s="56"/>
      <c r="G2670" s="34" t="s">
        <v>287</v>
      </c>
      <c r="H2670" s="6">
        <f t="shared" si="190"/>
        <v>-337260</v>
      </c>
      <c r="I2670" s="25">
        <f t="shared" si="189"/>
        <v>13.72549019607843</v>
      </c>
      <c r="M2670" s="2">
        <v>510</v>
      </c>
    </row>
    <row r="2671" spans="1:13" s="85" customFormat="1" ht="12.75">
      <c r="A2671" s="36"/>
      <c r="B2671" s="229">
        <v>290000</v>
      </c>
      <c r="C2671" s="36" t="s">
        <v>1022</v>
      </c>
      <c r="D2671" s="80" t="s">
        <v>19</v>
      </c>
      <c r="E2671" s="80"/>
      <c r="F2671" s="81" t="s">
        <v>613</v>
      </c>
      <c r="G2671" s="34" t="s">
        <v>287</v>
      </c>
      <c r="H2671" s="6">
        <f t="shared" si="190"/>
        <v>-627260</v>
      </c>
      <c r="I2671" s="25">
        <f t="shared" si="189"/>
        <v>568.6274509803922</v>
      </c>
      <c r="M2671" s="2">
        <v>510</v>
      </c>
    </row>
    <row r="2672" spans="1:13" s="85" customFormat="1" ht="12.75">
      <c r="A2672" s="36"/>
      <c r="B2672" s="229">
        <v>37555</v>
      </c>
      <c r="C2672" s="36" t="s">
        <v>1022</v>
      </c>
      <c r="D2672" s="80" t="s">
        <v>19</v>
      </c>
      <c r="E2672" s="80" t="s">
        <v>614</v>
      </c>
      <c r="F2672" s="81"/>
      <c r="G2672" s="34" t="s">
        <v>287</v>
      </c>
      <c r="H2672" s="6">
        <f t="shared" si="190"/>
        <v>-664815</v>
      </c>
      <c r="I2672" s="25">
        <f t="shared" si="189"/>
        <v>73.63725490196079</v>
      </c>
      <c r="M2672" s="2">
        <v>510</v>
      </c>
    </row>
    <row r="2673" spans="1:13" s="85" customFormat="1" ht="12.75">
      <c r="A2673" s="36"/>
      <c r="B2673" s="229">
        <v>24500</v>
      </c>
      <c r="C2673" s="36" t="s">
        <v>1022</v>
      </c>
      <c r="D2673" s="80" t="s">
        <v>19</v>
      </c>
      <c r="E2673" s="80"/>
      <c r="F2673" s="81"/>
      <c r="G2673" s="34" t="s">
        <v>287</v>
      </c>
      <c r="H2673" s="6">
        <f t="shared" si="190"/>
        <v>-689315</v>
      </c>
      <c r="I2673" s="25">
        <f t="shared" si="189"/>
        <v>48.03921568627451</v>
      </c>
      <c r="M2673" s="2">
        <v>510</v>
      </c>
    </row>
    <row r="2674" spans="1:13" s="110" customFormat="1" ht="12.75">
      <c r="A2674" s="36"/>
      <c r="B2674" s="229">
        <v>7250</v>
      </c>
      <c r="C2674" s="36" t="s">
        <v>1022</v>
      </c>
      <c r="D2674" s="80" t="s">
        <v>19</v>
      </c>
      <c r="E2674" s="36" t="s">
        <v>615</v>
      </c>
      <c r="F2674" s="56"/>
      <c r="G2674" s="34" t="s">
        <v>287</v>
      </c>
      <c r="H2674" s="6">
        <f t="shared" si="190"/>
        <v>-696565</v>
      </c>
      <c r="I2674" s="25">
        <f t="shared" si="189"/>
        <v>14.215686274509803</v>
      </c>
      <c r="M2674" s="2">
        <v>510</v>
      </c>
    </row>
    <row r="2675" spans="1:13" s="110" customFormat="1" ht="12.75">
      <c r="A2675" s="36"/>
      <c r="B2675" s="229">
        <v>7250</v>
      </c>
      <c r="C2675" s="36" t="s">
        <v>1022</v>
      </c>
      <c r="D2675" s="80" t="s">
        <v>19</v>
      </c>
      <c r="E2675" s="36" t="s">
        <v>615</v>
      </c>
      <c r="F2675" s="56"/>
      <c r="G2675" s="34" t="s">
        <v>287</v>
      </c>
      <c r="H2675" s="6">
        <f t="shared" si="190"/>
        <v>-703815</v>
      </c>
      <c r="I2675" s="25">
        <f t="shared" si="189"/>
        <v>14.215686274509803</v>
      </c>
      <c r="M2675" s="2">
        <v>510</v>
      </c>
    </row>
    <row r="2676" spans="1:13" ht="12.75">
      <c r="A2676" s="112"/>
      <c r="B2676" s="329">
        <f>SUM(B2666:B2675)</f>
        <v>703815</v>
      </c>
      <c r="C2676" s="112" t="s">
        <v>121</v>
      </c>
      <c r="D2676" s="112"/>
      <c r="E2676" s="112"/>
      <c r="F2676" s="123"/>
      <c r="G2676" s="113"/>
      <c r="H2676" s="90">
        <v>0</v>
      </c>
      <c r="I2676" s="134">
        <f t="shared" si="189"/>
        <v>1380.0294117647059</v>
      </c>
      <c r="J2676" s="114"/>
      <c r="K2676" s="114"/>
      <c r="L2676" s="114"/>
      <c r="M2676" s="2">
        <v>510</v>
      </c>
    </row>
    <row r="2677" spans="2:13" ht="12.75">
      <c r="B2677" s="40"/>
      <c r="H2677" s="6">
        <f>H2676-B2677</f>
        <v>0</v>
      </c>
      <c r="I2677" s="25">
        <f t="shared" si="189"/>
        <v>0</v>
      </c>
      <c r="M2677" s="2">
        <v>510</v>
      </c>
    </row>
    <row r="2678" spans="2:13" ht="12.75">
      <c r="B2678" s="40"/>
      <c r="H2678" s="6">
        <f>H2677-B2678</f>
        <v>0</v>
      </c>
      <c r="I2678" s="25">
        <f t="shared" si="189"/>
        <v>0</v>
      </c>
      <c r="M2678" s="2">
        <v>510</v>
      </c>
    </row>
    <row r="2679" spans="8:13" ht="12.75">
      <c r="H2679" s="6">
        <f>H2678-B2679</f>
        <v>0</v>
      </c>
      <c r="I2679" s="25">
        <f t="shared" si="189"/>
        <v>0</v>
      </c>
      <c r="M2679" s="2">
        <v>510</v>
      </c>
    </row>
    <row r="2680" spans="8:13" ht="12.75">
      <c r="H2680" s="6">
        <f>H2679-B2680</f>
        <v>0</v>
      </c>
      <c r="I2680" s="25">
        <f t="shared" si="189"/>
        <v>0</v>
      </c>
      <c r="M2680" s="2">
        <v>510</v>
      </c>
    </row>
    <row r="2681" spans="1:13" ht="13.5" thickBot="1">
      <c r="A2681" s="76"/>
      <c r="B2681" s="369">
        <f>+B2686+B2690</f>
        <v>62500</v>
      </c>
      <c r="C2681" s="76"/>
      <c r="D2681" s="75" t="s">
        <v>20</v>
      </c>
      <c r="E2681" s="128"/>
      <c r="F2681" s="128"/>
      <c r="G2681" s="77"/>
      <c r="H2681" s="129"/>
      <c r="I2681" s="130">
        <f t="shared" si="189"/>
        <v>122.54901960784314</v>
      </c>
      <c r="J2681" s="126"/>
      <c r="K2681" s="126"/>
      <c r="L2681" s="126"/>
      <c r="M2681" s="2">
        <v>510</v>
      </c>
    </row>
    <row r="2682" spans="2:13" ht="12.75">
      <c r="B2682" s="127"/>
      <c r="H2682" s="6">
        <f>H2681-B2682</f>
        <v>0</v>
      </c>
      <c r="I2682" s="25">
        <f t="shared" si="189"/>
        <v>0</v>
      </c>
      <c r="M2682" s="2">
        <v>510</v>
      </c>
    </row>
    <row r="2683" spans="2:13" ht="12.75">
      <c r="B2683" s="127"/>
      <c r="H2683" s="6">
        <f>H2682-B2683</f>
        <v>0</v>
      </c>
      <c r="I2683" s="25">
        <f t="shared" si="189"/>
        <v>0</v>
      </c>
      <c r="M2683" s="2">
        <v>510</v>
      </c>
    </row>
    <row r="2684" spans="1:13" s="99" customFormat="1" ht="12.75">
      <c r="A2684" s="1"/>
      <c r="B2684" s="127">
        <v>12500</v>
      </c>
      <c r="C2684" s="1" t="s">
        <v>1326</v>
      </c>
      <c r="D2684" s="15" t="s">
        <v>1327</v>
      </c>
      <c r="E2684" s="1" t="s">
        <v>162</v>
      </c>
      <c r="F2684" s="30" t="s">
        <v>1328</v>
      </c>
      <c r="G2684" s="30" t="s">
        <v>285</v>
      </c>
      <c r="H2684" s="6">
        <f>H2683-B2684</f>
        <v>-12500</v>
      </c>
      <c r="I2684" s="25">
        <f t="shared" si="189"/>
        <v>24.50980392156863</v>
      </c>
      <c r="J2684"/>
      <c r="K2684" t="s">
        <v>962</v>
      </c>
      <c r="L2684"/>
      <c r="M2684" s="2">
        <v>510</v>
      </c>
    </row>
    <row r="2685" spans="2:13" ht="12.75">
      <c r="B2685" s="127">
        <v>45000</v>
      </c>
      <c r="C2685" s="1" t="s">
        <v>1329</v>
      </c>
      <c r="D2685" s="15" t="s">
        <v>1327</v>
      </c>
      <c r="E2685" s="1" t="s">
        <v>162</v>
      </c>
      <c r="F2685" s="30" t="s">
        <v>1328</v>
      </c>
      <c r="G2685" s="30" t="s">
        <v>285</v>
      </c>
      <c r="H2685" s="6">
        <f>H2684-B2685</f>
        <v>-57500</v>
      </c>
      <c r="I2685" s="25">
        <f t="shared" si="189"/>
        <v>88.23529411764706</v>
      </c>
      <c r="K2685" t="s">
        <v>962</v>
      </c>
      <c r="M2685" s="2">
        <v>510</v>
      </c>
    </row>
    <row r="2686" spans="1:13" s="99" customFormat="1" ht="12.75">
      <c r="A2686" s="14"/>
      <c r="B2686" s="344">
        <f>SUM(B2684:B2685)</f>
        <v>57500</v>
      </c>
      <c r="C2686" s="14"/>
      <c r="D2686" s="14"/>
      <c r="E2686" s="14" t="s">
        <v>162</v>
      </c>
      <c r="F2686" s="21"/>
      <c r="G2686" s="21"/>
      <c r="H2686" s="97">
        <v>0</v>
      </c>
      <c r="I2686" s="98">
        <f t="shared" si="189"/>
        <v>112.74509803921569</v>
      </c>
      <c r="M2686" s="2">
        <v>510</v>
      </c>
    </row>
    <row r="2687" spans="2:13" ht="12.75">
      <c r="B2687" s="127"/>
      <c r="D2687" s="15"/>
      <c r="H2687" s="6">
        <f>H2686-B2687</f>
        <v>0</v>
      </c>
      <c r="I2687" s="25">
        <f t="shared" si="189"/>
        <v>0</v>
      </c>
      <c r="M2687" s="2">
        <v>510</v>
      </c>
    </row>
    <row r="2688" spans="2:13" ht="12.75">
      <c r="B2688" s="127"/>
      <c r="H2688" s="6">
        <f>H2687-B2688</f>
        <v>0</v>
      </c>
      <c r="I2688" s="25">
        <f t="shared" si="189"/>
        <v>0</v>
      </c>
      <c r="M2688" s="2">
        <v>510</v>
      </c>
    </row>
    <row r="2689" spans="1:13" s="110" customFormat="1" ht="12.75">
      <c r="A2689" s="15"/>
      <c r="B2689" s="127">
        <v>5000</v>
      </c>
      <c r="C2689" s="1" t="s">
        <v>1330</v>
      </c>
      <c r="D2689" s="1" t="s">
        <v>13</v>
      </c>
      <c r="E2689" s="80" t="s">
        <v>162</v>
      </c>
      <c r="F2689" s="30" t="s">
        <v>1331</v>
      </c>
      <c r="G2689" s="30" t="s">
        <v>244</v>
      </c>
      <c r="H2689" s="40">
        <f>H1700-B2689</f>
        <v>-10550</v>
      </c>
      <c r="I2689" s="83">
        <f t="shared" si="189"/>
        <v>9.803921568627452</v>
      </c>
      <c r="J2689" s="32"/>
      <c r="K2689" s="110" t="s">
        <v>626</v>
      </c>
      <c r="L2689" s="18"/>
      <c r="M2689" s="2">
        <v>510</v>
      </c>
    </row>
    <row r="2690" spans="1:13" s="99" customFormat="1" ht="12.75">
      <c r="A2690" s="14"/>
      <c r="B2690" s="344">
        <f>SUM(B2689)</f>
        <v>5000</v>
      </c>
      <c r="C2690" s="14"/>
      <c r="D2690" s="14"/>
      <c r="E2690" s="14" t="s">
        <v>162</v>
      </c>
      <c r="F2690" s="21"/>
      <c r="G2690" s="21"/>
      <c r="H2690" s="97">
        <v>0</v>
      </c>
      <c r="I2690" s="98">
        <f t="shared" si="189"/>
        <v>9.803921568627452</v>
      </c>
      <c r="M2690" s="2">
        <v>510</v>
      </c>
    </row>
    <row r="2691" spans="8:13" ht="12.75">
      <c r="H2691" s="6">
        <f>H2690-B2691</f>
        <v>0</v>
      </c>
      <c r="I2691" s="25">
        <f t="shared" si="189"/>
        <v>0</v>
      </c>
      <c r="M2691" s="2">
        <v>510</v>
      </c>
    </row>
    <row r="2692" spans="8:13" ht="12.75">
      <c r="H2692" s="6">
        <f>H2691-B2692</f>
        <v>0</v>
      </c>
      <c r="I2692" s="25">
        <f t="shared" si="189"/>
        <v>0</v>
      </c>
      <c r="M2692" s="2">
        <v>510</v>
      </c>
    </row>
    <row r="2693" spans="8:13" ht="12.75">
      <c r="H2693" s="6">
        <f>H2692-B2693</f>
        <v>0</v>
      </c>
      <c r="I2693" s="25">
        <f t="shared" si="189"/>
        <v>0</v>
      </c>
      <c r="M2693" s="2">
        <v>510</v>
      </c>
    </row>
    <row r="2694" spans="1:13" s="152" customFormat="1" ht="13.5" thickBot="1">
      <c r="A2694" s="63"/>
      <c r="B2694" s="61">
        <f>+B19</f>
        <v>13852273</v>
      </c>
      <c r="C2694" s="75" t="s">
        <v>23</v>
      </c>
      <c r="D2694" s="63"/>
      <c r="E2694" s="60"/>
      <c r="F2694" s="128"/>
      <c r="G2694" s="150"/>
      <c r="H2694" s="129"/>
      <c r="I2694" s="130"/>
      <c r="J2694" s="151"/>
      <c r="K2694" s="68"/>
      <c r="L2694" s="68"/>
      <c r="M2694" s="2">
        <v>510</v>
      </c>
    </row>
    <row r="2695" spans="1:13" s="152" customFormat="1" ht="12.75">
      <c r="A2695" s="1"/>
      <c r="B2695" s="35"/>
      <c r="C2695" s="15"/>
      <c r="D2695" s="15"/>
      <c r="E2695" s="37"/>
      <c r="F2695" s="81"/>
      <c r="G2695" s="153"/>
      <c r="H2695" s="6"/>
      <c r="I2695" s="25"/>
      <c r="J2695" s="25"/>
      <c r="K2695" s="2">
        <v>510</v>
      </c>
      <c r="L2695"/>
      <c r="M2695" s="2">
        <v>510</v>
      </c>
    </row>
    <row r="2696" spans="1:13" s="152" customFormat="1" ht="12.75">
      <c r="A2696" s="15"/>
      <c r="B2696" s="154" t="s">
        <v>186</v>
      </c>
      <c r="C2696" s="155" t="s">
        <v>187</v>
      </c>
      <c r="D2696" s="155"/>
      <c r="E2696" s="155"/>
      <c r="F2696" s="156"/>
      <c r="G2696" s="157"/>
      <c r="H2696" s="158"/>
      <c r="I2696" s="159" t="s">
        <v>188</v>
      </c>
      <c r="J2696" s="160"/>
      <c r="K2696" s="2">
        <v>510</v>
      </c>
      <c r="L2696"/>
      <c r="M2696" s="2">
        <v>510</v>
      </c>
    </row>
    <row r="2697" spans="1:13" s="99" customFormat="1" ht="12.75">
      <c r="A2697" s="161"/>
      <c r="B2697" s="162">
        <f>+B2676+B2592+B2587+B2533+B2429+B2403+B2376+B1860+B1855+B1705+B1695+B1633+B1603+B1498+B1448</f>
        <v>3215815</v>
      </c>
      <c r="C2697" s="163" t="s">
        <v>189</v>
      </c>
      <c r="D2697" s="163" t="s">
        <v>190</v>
      </c>
      <c r="E2697" s="163" t="s">
        <v>224</v>
      </c>
      <c r="F2697" s="156"/>
      <c r="G2697" s="164"/>
      <c r="H2697" s="158">
        <f>H2696-B2697</f>
        <v>-3215815</v>
      </c>
      <c r="I2697" s="159">
        <f aca="true" t="shared" si="191" ref="I2697:I2705">+B2697/M2697</f>
        <v>6305.519607843137</v>
      </c>
      <c r="J2697" s="160"/>
      <c r="K2697" s="2">
        <v>510</v>
      </c>
      <c r="L2697"/>
      <c r="M2697" s="2">
        <v>510</v>
      </c>
    </row>
    <row r="2698" spans="1:13" s="173" customFormat="1" ht="12.75">
      <c r="A2698" s="165"/>
      <c r="B2698" s="166">
        <f>+B2331+B2326+B2307+B2288+B2281+B2271+B2013+B2023</f>
        <v>1124200</v>
      </c>
      <c r="C2698" s="167" t="s">
        <v>191</v>
      </c>
      <c r="D2698" s="167" t="s">
        <v>190</v>
      </c>
      <c r="E2698" s="167" t="s">
        <v>224</v>
      </c>
      <c r="F2698" s="168"/>
      <c r="G2698" s="168"/>
      <c r="H2698" s="169">
        <f>H2697-B2698</f>
        <v>-4340015</v>
      </c>
      <c r="I2698" s="170">
        <f t="shared" si="191"/>
        <v>2204.3137254901962</v>
      </c>
      <c r="J2698" s="171"/>
      <c r="K2698" s="2">
        <v>510</v>
      </c>
      <c r="L2698" s="172"/>
      <c r="M2698" s="2">
        <v>510</v>
      </c>
    </row>
    <row r="2699" spans="1:13" s="181" customFormat="1" ht="12.75">
      <c r="A2699" s="174"/>
      <c r="B2699" s="175">
        <f>+B2424+B2408+B2344+B2340+B2335+B2218+B2681+B2663+B2656+B2050</f>
        <v>1140020</v>
      </c>
      <c r="C2699" s="176" t="s">
        <v>192</v>
      </c>
      <c r="D2699" s="176" t="s">
        <v>190</v>
      </c>
      <c r="E2699" s="176" t="s">
        <v>224</v>
      </c>
      <c r="F2699" s="177"/>
      <c r="G2699" s="177"/>
      <c r="H2699" s="178">
        <f>H2698-B2699</f>
        <v>-5480035</v>
      </c>
      <c r="I2699" s="179">
        <f t="shared" si="191"/>
        <v>2235.3333333333335</v>
      </c>
      <c r="J2699" s="180"/>
      <c r="K2699" s="2">
        <v>510</v>
      </c>
      <c r="M2699" s="2">
        <v>510</v>
      </c>
    </row>
    <row r="2700" spans="1:13" s="189" customFormat="1" ht="12.75">
      <c r="A2700" s="182"/>
      <c r="B2700" s="183">
        <f>+B2005+B1993+B1983+B1909+B1799</f>
        <v>1855295</v>
      </c>
      <c r="C2700" s="184" t="s">
        <v>193</v>
      </c>
      <c r="D2700" s="184" t="s">
        <v>190</v>
      </c>
      <c r="E2700" s="184" t="s">
        <v>224</v>
      </c>
      <c r="F2700" s="185"/>
      <c r="G2700" s="185"/>
      <c r="H2700" s="186">
        <f>H2699-B2700</f>
        <v>-7335330</v>
      </c>
      <c r="I2700" s="187">
        <f t="shared" si="191"/>
        <v>3637.8333333333335</v>
      </c>
      <c r="J2700" s="188"/>
      <c r="K2700" s="2">
        <v>510</v>
      </c>
      <c r="M2700" s="2">
        <v>510</v>
      </c>
    </row>
    <row r="2701" spans="1:13" s="196" customFormat="1" ht="12.75">
      <c r="A2701" s="190"/>
      <c r="B2701" s="191">
        <f>+B2069</f>
        <v>898900</v>
      </c>
      <c r="C2701" s="192" t="s">
        <v>194</v>
      </c>
      <c r="D2701" s="192" t="s">
        <v>190</v>
      </c>
      <c r="E2701" s="192" t="s">
        <v>224</v>
      </c>
      <c r="F2701" s="193"/>
      <c r="G2701" s="193"/>
      <c r="H2701" s="178">
        <f>H2700-B2701</f>
        <v>-8234230</v>
      </c>
      <c r="I2701" s="194">
        <f t="shared" si="191"/>
        <v>1762.549019607843</v>
      </c>
      <c r="J2701" s="195"/>
      <c r="K2701" s="2">
        <v>510</v>
      </c>
      <c r="M2701" s="2">
        <v>510</v>
      </c>
    </row>
    <row r="2702" spans="1:13" s="204" customFormat="1" ht="12.75">
      <c r="A2702" s="197"/>
      <c r="B2702" s="198">
        <f>+B2033</f>
        <v>691800</v>
      </c>
      <c r="C2702" s="199" t="s">
        <v>195</v>
      </c>
      <c r="D2702" s="199" t="s">
        <v>190</v>
      </c>
      <c r="E2702" s="199" t="s">
        <v>224</v>
      </c>
      <c r="F2702" s="200"/>
      <c r="G2702" s="200"/>
      <c r="H2702" s="201">
        <f>H2700-B2702</f>
        <v>-8027130</v>
      </c>
      <c r="I2702" s="202">
        <f t="shared" si="191"/>
        <v>1356.4705882352941</v>
      </c>
      <c r="J2702" s="203"/>
      <c r="K2702" s="2">
        <v>510</v>
      </c>
      <c r="M2702" s="2">
        <v>510</v>
      </c>
    </row>
    <row r="2703" spans="1:13" s="378" customFormat="1" ht="12.75">
      <c r="A2703" s="370"/>
      <c r="B2703" s="371">
        <f>+B1200</f>
        <v>854500</v>
      </c>
      <c r="C2703" s="372" t="s">
        <v>196</v>
      </c>
      <c r="D2703" s="372" t="s">
        <v>190</v>
      </c>
      <c r="E2703" s="372" t="s">
        <v>224</v>
      </c>
      <c r="F2703" s="373"/>
      <c r="G2703" s="373"/>
      <c r="H2703" s="374">
        <f>H2700-B2703</f>
        <v>-8189830</v>
      </c>
      <c r="I2703" s="375">
        <f t="shared" si="191"/>
        <v>1675.4901960784314</v>
      </c>
      <c r="J2703" s="376"/>
      <c r="K2703" s="377">
        <v>510</v>
      </c>
      <c r="M2703" s="377">
        <v>510</v>
      </c>
    </row>
    <row r="2704" spans="1:13" s="212" customFormat="1" ht="12.75">
      <c r="A2704" s="206"/>
      <c r="B2704" s="207">
        <f>+B22+B2651+B2625+B2420+B2415+B1960+B1913+B1708</f>
        <v>4071743</v>
      </c>
      <c r="C2704" s="208" t="s">
        <v>197</v>
      </c>
      <c r="D2704" s="208" t="s">
        <v>190</v>
      </c>
      <c r="E2704" s="208" t="s">
        <v>224</v>
      </c>
      <c r="F2704" s="209"/>
      <c r="G2704" s="209"/>
      <c r="H2704" s="205">
        <f>H2701-B2704</f>
        <v>-12305973</v>
      </c>
      <c r="I2704" s="210">
        <f t="shared" si="191"/>
        <v>7983.809803921568</v>
      </c>
      <c r="J2704" s="211"/>
      <c r="K2704" s="2">
        <v>510</v>
      </c>
      <c r="M2704" s="2">
        <v>510</v>
      </c>
    </row>
    <row r="2705" spans="1:13" ht="12.75">
      <c r="A2705" s="15"/>
      <c r="B2705" s="52">
        <f>SUM(B2697:B2704)</f>
        <v>13852273</v>
      </c>
      <c r="C2705" s="213" t="s">
        <v>199</v>
      </c>
      <c r="D2705" s="214"/>
      <c r="E2705" s="214"/>
      <c r="F2705" s="156"/>
      <c r="G2705" s="215"/>
      <c r="H2705" s="205">
        <f>H2702-B2705</f>
        <v>-21879403</v>
      </c>
      <c r="I2705" s="210">
        <f t="shared" si="191"/>
        <v>27161.319607843136</v>
      </c>
      <c r="J2705" s="216"/>
      <c r="K2705" s="2">
        <v>510</v>
      </c>
      <c r="M2705" s="2">
        <v>510</v>
      </c>
    </row>
    <row r="2706" spans="1:13" ht="12.75">
      <c r="A2706" s="15"/>
      <c r="B2706" s="133"/>
      <c r="C2706" s="217"/>
      <c r="D2706" s="218"/>
      <c r="E2706" s="218"/>
      <c r="F2706" s="139"/>
      <c r="G2706" s="219"/>
      <c r="H2706" s="220"/>
      <c r="I2706" s="160"/>
      <c r="J2706" s="216"/>
      <c r="K2706" s="39"/>
      <c r="M2706" s="2">
        <v>510</v>
      </c>
    </row>
    <row r="2707" spans="1:13" ht="12.75">
      <c r="A2707" s="15"/>
      <c r="B2707" s="133"/>
      <c r="C2707" s="217"/>
      <c r="D2707" s="218"/>
      <c r="E2707" s="218"/>
      <c r="F2707" s="139"/>
      <c r="G2707" s="219"/>
      <c r="H2707" s="220"/>
      <c r="I2707" s="160"/>
      <c r="J2707" s="216"/>
      <c r="K2707" s="2"/>
      <c r="M2707" s="2">
        <v>510</v>
      </c>
    </row>
    <row r="2708" spans="2:13" ht="12.75">
      <c r="B2708" s="40"/>
      <c r="F2708" s="70"/>
      <c r="G2708" s="70"/>
      <c r="H2708" s="221"/>
      <c r="I2708" s="160"/>
      <c r="K2708" s="2"/>
      <c r="M2708" s="2">
        <v>510</v>
      </c>
    </row>
    <row r="2709" spans="8:13" ht="12.75">
      <c r="H2709" s="6">
        <f aca="true" t="shared" si="192" ref="H2709:H2721">H2708-B2709</f>
        <v>0</v>
      </c>
      <c r="I2709" s="25">
        <f aca="true" t="shared" si="193" ref="I2709:I2722">+B2709/M2709</f>
        <v>0</v>
      </c>
      <c r="M2709" s="2">
        <v>510</v>
      </c>
    </row>
    <row r="2710" spans="1:13" s="228" customFormat="1" ht="12.75">
      <c r="A2710" s="222"/>
      <c r="B2710" s="223">
        <v>-45498577</v>
      </c>
      <c r="C2710" s="224" t="s">
        <v>200</v>
      </c>
      <c r="D2710" s="224" t="s">
        <v>201</v>
      </c>
      <c r="E2710" s="222"/>
      <c r="F2710" s="225"/>
      <c r="G2710" s="225"/>
      <c r="H2710" s="221">
        <f t="shared" si="192"/>
        <v>45498577</v>
      </c>
      <c r="I2710" s="226">
        <f t="shared" si="193"/>
        <v>-90997.154</v>
      </c>
      <c r="J2710" s="227"/>
      <c r="K2710" s="2">
        <v>500</v>
      </c>
      <c r="M2710" s="2">
        <v>500</v>
      </c>
    </row>
    <row r="2711" spans="1:13" s="18" customFormat="1" ht="12.75">
      <c r="A2711" s="15"/>
      <c r="B2711" s="229">
        <v>2284420</v>
      </c>
      <c r="C2711" s="222" t="s">
        <v>200</v>
      </c>
      <c r="D2711" s="222" t="s">
        <v>202</v>
      </c>
      <c r="E2711" s="230"/>
      <c r="F2711" s="56"/>
      <c r="G2711" s="231"/>
      <c r="H2711" s="221">
        <f t="shared" si="192"/>
        <v>43214157</v>
      </c>
      <c r="I2711" s="226">
        <f t="shared" si="193"/>
        <v>4568.84</v>
      </c>
      <c r="J2711" s="58"/>
      <c r="K2711" s="2">
        <v>500</v>
      </c>
      <c r="M2711" s="2">
        <v>500</v>
      </c>
    </row>
    <row r="2712" spans="1:13" s="18" customFormat="1" ht="12.75">
      <c r="A2712" s="15"/>
      <c r="B2712" s="229">
        <v>4054070</v>
      </c>
      <c r="C2712" s="222" t="s">
        <v>200</v>
      </c>
      <c r="D2712" s="222" t="s">
        <v>203</v>
      </c>
      <c r="E2712" s="230"/>
      <c r="F2712" s="56"/>
      <c r="G2712" s="231"/>
      <c r="H2712" s="221">
        <f t="shared" si="192"/>
        <v>39160087</v>
      </c>
      <c r="I2712" s="226">
        <f t="shared" si="193"/>
        <v>8190.040404040404</v>
      </c>
      <c r="J2712" s="58"/>
      <c r="K2712" s="39">
        <v>495</v>
      </c>
      <c r="M2712" s="39">
        <v>495</v>
      </c>
    </row>
    <row r="2713" spans="1:13" s="18" customFormat="1" ht="12.75">
      <c r="A2713" s="15"/>
      <c r="B2713" s="229">
        <v>1909530</v>
      </c>
      <c r="C2713" s="222" t="s">
        <v>200</v>
      </c>
      <c r="D2713" s="222" t="s">
        <v>204</v>
      </c>
      <c r="E2713" s="230"/>
      <c r="F2713" s="56"/>
      <c r="G2713" s="231"/>
      <c r="H2713" s="221">
        <f t="shared" si="192"/>
        <v>37250557</v>
      </c>
      <c r="I2713" s="226">
        <f t="shared" si="193"/>
        <v>3857.6363636363635</v>
      </c>
      <c r="J2713" s="58"/>
      <c r="K2713" s="39">
        <v>495</v>
      </c>
      <c r="M2713" s="39">
        <v>495</v>
      </c>
    </row>
    <row r="2714" spans="1:13" s="18" customFormat="1" ht="12.75">
      <c r="A2714" s="15"/>
      <c r="B2714" s="229">
        <v>1363300</v>
      </c>
      <c r="C2714" s="222" t="s">
        <v>200</v>
      </c>
      <c r="D2714" s="222" t="s">
        <v>205</v>
      </c>
      <c r="E2714" s="230"/>
      <c r="F2714" s="56"/>
      <c r="G2714" s="231"/>
      <c r="H2714" s="221">
        <f t="shared" si="192"/>
        <v>35887257</v>
      </c>
      <c r="I2714" s="226">
        <f t="shared" si="193"/>
        <v>2726.6</v>
      </c>
      <c r="J2714" s="58"/>
      <c r="K2714" s="39">
        <v>500</v>
      </c>
      <c r="M2714" s="39">
        <v>500</v>
      </c>
    </row>
    <row r="2715" spans="1:13" s="18" customFormat="1" ht="12.75">
      <c r="A2715" s="15"/>
      <c r="B2715" s="229">
        <v>1926430</v>
      </c>
      <c r="C2715" s="222" t="s">
        <v>200</v>
      </c>
      <c r="D2715" s="222" t="s">
        <v>206</v>
      </c>
      <c r="E2715" s="230"/>
      <c r="F2715" s="56"/>
      <c r="G2715" s="231"/>
      <c r="H2715" s="221">
        <f t="shared" si="192"/>
        <v>33960827</v>
      </c>
      <c r="I2715" s="226">
        <f t="shared" si="193"/>
        <v>3669.390476190476</v>
      </c>
      <c r="J2715" s="58"/>
      <c r="K2715" s="39">
        <v>525</v>
      </c>
      <c r="M2715" s="39">
        <v>525</v>
      </c>
    </row>
    <row r="2716" spans="1:13" s="18" customFormat="1" ht="12.75">
      <c r="A2716" s="15"/>
      <c r="B2716" s="229">
        <v>1221523</v>
      </c>
      <c r="C2716" s="222" t="s">
        <v>200</v>
      </c>
      <c r="D2716" s="222" t="s">
        <v>207</v>
      </c>
      <c r="E2716" s="230"/>
      <c r="F2716" s="56"/>
      <c r="G2716" s="231"/>
      <c r="H2716" s="221">
        <f t="shared" si="192"/>
        <v>32739304</v>
      </c>
      <c r="I2716" s="226">
        <f t="shared" si="193"/>
        <v>2326.710476190476</v>
      </c>
      <c r="J2716" s="58"/>
      <c r="K2716" s="39">
        <v>525</v>
      </c>
      <c r="M2716" s="39">
        <v>525</v>
      </c>
    </row>
    <row r="2717" spans="1:13" s="18" customFormat="1" ht="12.75">
      <c r="A2717" s="15"/>
      <c r="B2717" s="229">
        <v>2894380</v>
      </c>
      <c r="C2717" s="222" t="s">
        <v>200</v>
      </c>
      <c r="D2717" s="222" t="s">
        <v>208</v>
      </c>
      <c r="E2717" s="230"/>
      <c r="F2717" s="56"/>
      <c r="G2717" s="231"/>
      <c r="H2717" s="221">
        <f t="shared" si="192"/>
        <v>29844924</v>
      </c>
      <c r="I2717" s="226">
        <f t="shared" si="193"/>
        <v>5410.056074766355</v>
      </c>
      <c r="J2717" s="58"/>
      <c r="K2717" s="39">
        <v>535</v>
      </c>
      <c r="M2717" s="39">
        <v>535</v>
      </c>
    </row>
    <row r="2718" spans="1:13" s="18" customFormat="1" ht="12.75">
      <c r="A2718" s="15"/>
      <c r="B2718" s="229">
        <v>2659145</v>
      </c>
      <c r="C2718" s="222" t="s">
        <v>200</v>
      </c>
      <c r="D2718" s="222" t="s">
        <v>209</v>
      </c>
      <c r="E2718" s="230"/>
      <c r="F2718" s="56"/>
      <c r="G2718" s="231"/>
      <c r="H2718" s="221">
        <f t="shared" si="192"/>
        <v>27185779</v>
      </c>
      <c r="I2718" s="226">
        <f t="shared" si="193"/>
        <v>5017.254716981132</v>
      </c>
      <c r="J2718" s="58"/>
      <c r="K2718" s="39">
        <v>530</v>
      </c>
      <c r="M2718" s="39">
        <v>530</v>
      </c>
    </row>
    <row r="2719" spans="1:13" s="18" customFormat="1" ht="12.75">
      <c r="A2719" s="15"/>
      <c r="B2719" s="229">
        <v>3014290</v>
      </c>
      <c r="C2719" s="222" t="s">
        <v>200</v>
      </c>
      <c r="D2719" s="222" t="s">
        <v>210</v>
      </c>
      <c r="E2719" s="230"/>
      <c r="F2719" s="56"/>
      <c r="G2719" s="231"/>
      <c r="H2719" s="221">
        <f t="shared" si="192"/>
        <v>24171489</v>
      </c>
      <c r="I2719" s="226">
        <f t="shared" si="193"/>
        <v>5796.711538461538</v>
      </c>
      <c r="J2719" s="58"/>
      <c r="K2719" s="39">
        <v>505</v>
      </c>
      <c r="M2719" s="39">
        <v>520</v>
      </c>
    </row>
    <row r="2720" spans="1:13" s="18" customFormat="1" ht="12.75">
      <c r="A2720" s="15"/>
      <c r="B2720" s="229">
        <v>2674570</v>
      </c>
      <c r="C2720" s="222" t="s">
        <v>200</v>
      </c>
      <c r="D2720" s="222" t="s">
        <v>211</v>
      </c>
      <c r="E2720" s="230"/>
      <c r="F2720" s="56"/>
      <c r="G2720" s="231"/>
      <c r="H2720" s="221">
        <f t="shared" si="192"/>
        <v>21496919</v>
      </c>
      <c r="I2720" s="226">
        <f t="shared" si="193"/>
        <v>5296.178217821782</v>
      </c>
      <c r="J2720" s="58"/>
      <c r="K2720" s="39">
        <v>505</v>
      </c>
      <c r="M2720" s="39">
        <v>505</v>
      </c>
    </row>
    <row r="2721" spans="1:13" s="18" customFormat="1" ht="12.75">
      <c r="A2721" s="15"/>
      <c r="B2721" s="229">
        <f>+B2697</f>
        <v>3215815</v>
      </c>
      <c r="C2721" s="222" t="s">
        <v>200</v>
      </c>
      <c r="D2721" s="222" t="s">
        <v>222</v>
      </c>
      <c r="E2721" s="230"/>
      <c r="F2721" s="56"/>
      <c r="G2721" s="231"/>
      <c r="H2721" s="221">
        <f t="shared" si="192"/>
        <v>18281104</v>
      </c>
      <c r="I2721" s="226">
        <f t="shared" si="193"/>
        <v>6305.519607843137</v>
      </c>
      <c r="J2721" s="58"/>
      <c r="K2721" s="39">
        <v>510</v>
      </c>
      <c r="M2721" s="39">
        <v>510</v>
      </c>
    </row>
    <row r="2722" spans="1:13" s="18" customFormat="1" ht="12.75">
      <c r="A2722" s="14"/>
      <c r="B2722" s="232">
        <f>SUM(B2710:B2721)</f>
        <v>-18281104</v>
      </c>
      <c r="C2722" s="233" t="s">
        <v>200</v>
      </c>
      <c r="D2722" s="233" t="s">
        <v>226</v>
      </c>
      <c r="E2722" s="234"/>
      <c r="F2722" s="123"/>
      <c r="G2722" s="235"/>
      <c r="H2722" s="236">
        <f>H2711-B2722</f>
        <v>61495261</v>
      </c>
      <c r="I2722" s="237">
        <f t="shared" si="193"/>
        <v>-35845.301960784316</v>
      </c>
      <c r="J2722" s="238"/>
      <c r="K2722" s="239">
        <v>510</v>
      </c>
      <c r="L2722" s="239"/>
      <c r="M2722" s="39">
        <v>510</v>
      </c>
    </row>
    <row r="2723" spans="1:13" s="18" customFormat="1" ht="12.75">
      <c r="A2723" s="15"/>
      <c r="B2723" s="35"/>
      <c r="C2723" s="240"/>
      <c r="D2723" s="240"/>
      <c r="E2723" s="240"/>
      <c r="F2723" s="56"/>
      <c r="G2723" s="241"/>
      <c r="H2723" s="32"/>
      <c r="I2723" s="58"/>
      <c r="J2723" s="58"/>
      <c r="K2723" s="39"/>
      <c r="M2723" s="39"/>
    </row>
    <row r="2724" spans="1:13" s="18" customFormat="1" ht="12.75">
      <c r="A2724" s="15"/>
      <c r="B2724" s="35"/>
      <c r="C2724" s="240"/>
      <c r="D2724" s="240"/>
      <c r="E2724" s="240"/>
      <c r="F2724" s="56"/>
      <c r="G2724" s="241"/>
      <c r="H2724" s="32"/>
      <c r="I2724" s="58"/>
      <c r="J2724" s="58"/>
      <c r="K2724" s="39"/>
      <c r="M2724" s="2"/>
    </row>
    <row r="2725" spans="2:13" ht="12.75">
      <c r="B2725" s="40"/>
      <c r="F2725" s="81"/>
      <c r="G2725" s="70"/>
      <c r="M2725" s="2"/>
    </row>
    <row r="2726" spans="1:13" s="247" customFormat="1" ht="12.75">
      <c r="A2726" s="242"/>
      <c r="B2726" s="243">
        <v>-19197023.1</v>
      </c>
      <c r="C2726" s="242" t="s">
        <v>212</v>
      </c>
      <c r="D2726" s="242" t="s">
        <v>201</v>
      </c>
      <c r="E2726" s="242"/>
      <c r="F2726" s="244"/>
      <c r="G2726" s="244"/>
      <c r="H2726" s="221">
        <f aca="true" t="shared" si="194" ref="H2726:H2737">H2725-B2726</f>
        <v>19197023.1</v>
      </c>
      <c r="I2726" s="226">
        <f aca="true" t="shared" si="195" ref="I2726:I2738">+B2726/M2726</f>
        <v>-38394.046200000004</v>
      </c>
      <c r="J2726" s="245"/>
      <c r="K2726" s="246">
        <v>500</v>
      </c>
      <c r="M2726" s="246">
        <v>500</v>
      </c>
    </row>
    <row r="2727" spans="1:13" s="247" customFormat="1" ht="12.75">
      <c r="A2727" s="242"/>
      <c r="B2727" s="243">
        <v>375535</v>
      </c>
      <c r="C2727" s="242" t="s">
        <v>212</v>
      </c>
      <c r="D2727" s="165" t="s">
        <v>213</v>
      </c>
      <c r="E2727" s="242"/>
      <c r="F2727" s="244"/>
      <c r="G2727" s="244"/>
      <c r="H2727" s="221">
        <f t="shared" si="194"/>
        <v>18821488.1</v>
      </c>
      <c r="I2727" s="226">
        <f t="shared" si="195"/>
        <v>751.07</v>
      </c>
      <c r="J2727" s="245"/>
      <c r="K2727" s="246">
        <v>500</v>
      </c>
      <c r="M2727" s="246">
        <v>500</v>
      </c>
    </row>
    <row r="2728" spans="1:13" s="247" customFormat="1" ht="12.75">
      <c r="A2728" s="242"/>
      <c r="B2728" s="243">
        <v>518000</v>
      </c>
      <c r="C2728" s="242" t="s">
        <v>212</v>
      </c>
      <c r="D2728" s="165" t="s">
        <v>203</v>
      </c>
      <c r="E2728" s="242"/>
      <c r="F2728" s="244"/>
      <c r="G2728" s="244"/>
      <c r="H2728" s="221">
        <f t="shared" si="194"/>
        <v>18303488.1</v>
      </c>
      <c r="I2728" s="226">
        <f t="shared" si="195"/>
        <v>1046.4646464646464</v>
      </c>
      <c r="J2728" s="245"/>
      <c r="K2728" s="246">
        <v>495</v>
      </c>
      <c r="M2728" s="246">
        <v>495</v>
      </c>
    </row>
    <row r="2729" spans="1:13" s="247" customFormat="1" ht="12.75">
      <c r="A2729" s="242"/>
      <c r="B2729" s="243">
        <v>199400</v>
      </c>
      <c r="C2729" s="242" t="s">
        <v>212</v>
      </c>
      <c r="D2729" s="165" t="s">
        <v>204</v>
      </c>
      <c r="E2729" s="242"/>
      <c r="F2729" s="244"/>
      <c r="G2729" s="244"/>
      <c r="H2729" s="221">
        <f t="shared" si="194"/>
        <v>18104088.1</v>
      </c>
      <c r="I2729" s="226">
        <f t="shared" si="195"/>
        <v>402.82828282828285</v>
      </c>
      <c r="J2729" s="245"/>
      <c r="K2729" s="246">
        <v>495</v>
      </c>
      <c r="M2729" s="246">
        <v>495</v>
      </c>
    </row>
    <row r="2730" spans="1:13" s="247" customFormat="1" ht="12.75">
      <c r="A2730" s="242"/>
      <c r="B2730" s="243">
        <v>289600</v>
      </c>
      <c r="C2730" s="242" t="s">
        <v>212</v>
      </c>
      <c r="D2730" s="165" t="s">
        <v>205</v>
      </c>
      <c r="E2730" s="242"/>
      <c r="F2730" s="244"/>
      <c r="G2730" s="244"/>
      <c r="H2730" s="221">
        <f t="shared" si="194"/>
        <v>17814488.1</v>
      </c>
      <c r="I2730" s="226">
        <f t="shared" si="195"/>
        <v>579.2</v>
      </c>
      <c r="J2730" s="245"/>
      <c r="K2730" s="246">
        <v>500</v>
      </c>
      <c r="M2730" s="246">
        <v>500</v>
      </c>
    </row>
    <row r="2731" spans="1:13" s="247" customFormat="1" ht="12.75">
      <c r="A2731" s="242"/>
      <c r="B2731" s="243">
        <v>115900</v>
      </c>
      <c r="C2731" s="242" t="s">
        <v>212</v>
      </c>
      <c r="D2731" s="165" t="s">
        <v>206</v>
      </c>
      <c r="E2731" s="242"/>
      <c r="F2731" s="244"/>
      <c r="G2731" s="244"/>
      <c r="H2731" s="221">
        <f t="shared" si="194"/>
        <v>17698588.1</v>
      </c>
      <c r="I2731" s="226">
        <f t="shared" si="195"/>
        <v>220.76190476190476</v>
      </c>
      <c r="J2731" s="245"/>
      <c r="K2731" s="246">
        <v>525</v>
      </c>
      <c r="M2731" s="246">
        <v>525</v>
      </c>
    </row>
    <row r="2732" spans="1:13" s="247" customFormat="1" ht="12.75">
      <c r="A2732" s="242"/>
      <c r="B2732" s="243">
        <v>1189218</v>
      </c>
      <c r="C2732" s="242" t="s">
        <v>212</v>
      </c>
      <c r="D2732" s="165" t="s">
        <v>207</v>
      </c>
      <c r="E2732" s="242"/>
      <c r="F2732" s="244"/>
      <c r="G2732" s="244"/>
      <c r="H2732" s="221">
        <f t="shared" si="194"/>
        <v>16509370.100000001</v>
      </c>
      <c r="I2732" s="226">
        <f t="shared" si="195"/>
        <v>2265.177142857143</v>
      </c>
      <c r="J2732" s="245"/>
      <c r="K2732" s="246">
        <v>525</v>
      </c>
      <c r="M2732" s="246">
        <v>525</v>
      </c>
    </row>
    <row r="2733" spans="1:13" s="247" customFormat="1" ht="12.75">
      <c r="A2733" s="242"/>
      <c r="B2733" s="243">
        <v>246374</v>
      </c>
      <c r="C2733" s="242" t="s">
        <v>212</v>
      </c>
      <c r="D2733" s="165" t="s">
        <v>208</v>
      </c>
      <c r="E2733" s="242"/>
      <c r="F2733" s="244"/>
      <c r="G2733" s="244"/>
      <c r="H2733" s="221">
        <f t="shared" si="194"/>
        <v>16262996.100000001</v>
      </c>
      <c r="I2733" s="226">
        <f t="shared" si="195"/>
        <v>460.5121495327103</v>
      </c>
      <c r="J2733" s="245"/>
      <c r="K2733" s="246">
        <v>535</v>
      </c>
      <c r="M2733" s="246">
        <v>535</v>
      </c>
    </row>
    <row r="2734" spans="1:13" s="247" customFormat="1" ht="12.75">
      <c r="A2734" s="242"/>
      <c r="B2734" s="243">
        <v>511600</v>
      </c>
      <c r="C2734" s="242" t="s">
        <v>212</v>
      </c>
      <c r="D2734" s="165" t="s">
        <v>209</v>
      </c>
      <c r="E2734" s="242"/>
      <c r="F2734" s="244"/>
      <c r="G2734" s="244"/>
      <c r="H2734" s="221">
        <f t="shared" si="194"/>
        <v>15751396.100000001</v>
      </c>
      <c r="I2734" s="226">
        <f t="shared" si="195"/>
        <v>965.2830188679245</v>
      </c>
      <c r="J2734" s="245"/>
      <c r="K2734" s="246">
        <v>530</v>
      </c>
      <c r="M2734" s="246">
        <v>530</v>
      </c>
    </row>
    <row r="2735" spans="1:13" s="247" customFormat="1" ht="12.75">
      <c r="A2735" s="242"/>
      <c r="B2735" s="243">
        <v>271002</v>
      </c>
      <c r="C2735" s="242" t="s">
        <v>212</v>
      </c>
      <c r="D2735" s="165" t="s">
        <v>210</v>
      </c>
      <c r="E2735" s="242"/>
      <c r="F2735" s="244"/>
      <c r="G2735" s="244"/>
      <c r="H2735" s="221">
        <f t="shared" si="194"/>
        <v>15480394.100000001</v>
      </c>
      <c r="I2735" s="226">
        <f t="shared" si="195"/>
        <v>521.1576923076923</v>
      </c>
      <c r="J2735" s="245"/>
      <c r="K2735" s="246">
        <v>520</v>
      </c>
      <c r="M2735" s="246">
        <v>520</v>
      </c>
    </row>
    <row r="2736" spans="1:13" s="247" customFormat="1" ht="12.75">
      <c r="A2736" s="242"/>
      <c r="B2736" s="243">
        <v>604570</v>
      </c>
      <c r="C2736" s="242" t="s">
        <v>212</v>
      </c>
      <c r="D2736" s="165" t="s">
        <v>211</v>
      </c>
      <c r="E2736" s="242"/>
      <c r="F2736" s="244"/>
      <c r="G2736" s="244"/>
      <c r="H2736" s="221">
        <f t="shared" si="194"/>
        <v>14875824.100000001</v>
      </c>
      <c r="I2736" s="226">
        <f t="shared" si="195"/>
        <v>1197.1683168316831</v>
      </c>
      <c r="J2736" s="245"/>
      <c r="K2736" s="246">
        <v>505</v>
      </c>
      <c r="M2736" s="246">
        <v>505</v>
      </c>
    </row>
    <row r="2737" spans="1:13" s="247" customFormat="1" ht="12.75">
      <c r="A2737" s="242"/>
      <c r="B2737" s="243">
        <f>+B2698</f>
        <v>1124200</v>
      </c>
      <c r="C2737" s="242" t="s">
        <v>212</v>
      </c>
      <c r="D2737" s="165" t="s">
        <v>222</v>
      </c>
      <c r="E2737" s="242"/>
      <c r="F2737" s="244"/>
      <c r="G2737" s="244"/>
      <c r="H2737" s="221">
        <f t="shared" si="194"/>
        <v>13751624.100000001</v>
      </c>
      <c r="I2737" s="226">
        <f t="shared" si="195"/>
        <v>2204.3137254901962</v>
      </c>
      <c r="J2737" s="245"/>
      <c r="K2737" s="246">
        <v>510</v>
      </c>
      <c r="M2737" s="246">
        <v>510</v>
      </c>
    </row>
    <row r="2738" spans="1:13" s="247" customFormat="1" ht="12.75">
      <c r="A2738" s="248"/>
      <c r="B2738" s="249">
        <f>SUM(B2726:B2737)</f>
        <v>-13751624.100000001</v>
      </c>
      <c r="C2738" s="248" t="s">
        <v>212</v>
      </c>
      <c r="D2738" s="248" t="s">
        <v>227</v>
      </c>
      <c r="E2738" s="248"/>
      <c r="F2738" s="250"/>
      <c r="G2738" s="250"/>
      <c r="H2738" s="236">
        <f>H2727-B2738</f>
        <v>32573112.200000003</v>
      </c>
      <c r="I2738" s="237">
        <f t="shared" si="195"/>
        <v>-26963.968823529416</v>
      </c>
      <c r="J2738" s="237"/>
      <c r="K2738" s="251">
        <v>510</v>
      </c>
      <c r="L2738" s="251"/>
      <c r="M2738" s="251">
        <v>510</v>
      </c>
    </row>
    <row r="2739" spans="2:13" ht="12.75">
      <c r="B2739" s="40"/>
      <c r="F2739" s="81"/>
      <c r="G2739" s="70"/>
      <c r="M2739" s="2"/>
    </row>
    <row r="2740" spans="2:13" ht="12.75">
      <c r="B2740" s="40"/>
      <c r="F2740" s="81"/>
      <c r="G2740" s="70"/>
      <c r="M2740" s="2"/>
    </row>
    <row r="2741" spans="1:13" s="247" customFormat="1" ht="12.75" hidden="1">
      <c r="A2741" s="242"/>
      <c r="B2741" s="243"/>
      <c r="C2741" s="242"/>
      <c r="D2741" s="242"/>
      <c r="E2741" s="242"/>
      <c r="F2741" s="244"/>
      <c r="G2741" s="244"/>
      <c r="H2741" s="243"/>
      <c r="I2741" s="226"/>
      <c r="K2741" s="39"/>
      <c r="L2741" s="18"/>
      <c r="M2741" s="2"/>
    </row>
    <row r="2742" spans="1:13" s="247" customFormat="1" ht="12.75" hidden="1">
      <c r="A2742" s="242"/>
      <c r="B2742" s="243"/>
      <c r="C2742" s="242"/>
      <c r="D2742" s="242"/>
      <c r="E2742" s="242"/>
      <c r="F2742" s="244"/>
      <c r="G2742" s="244"/>
      <c r="H2742" s="243"/>
      <c r="I2742" s="226"/>
      <c r="K2742" s="39"/>
      <c r="L2742" s="18"/>
      <c r="M2742" s="2"/>
    </row>
    <row r="2743" spans="1:13" ht="12.75" hidden="1">
      <c r="A2743" s="15"/>
      <c r="B2743" s="10"/>
      <c r="F2743" s="70"/>
      <c r="G2743" s="70"/>
      <c r="H2743" s="243"/>
      <c r="I2743" s="25" t="e">
        <f aca="true" t="shared" si="196" ref="I2743:I2774">+B2743/M2743</f>
        <v>#DIV/0!</v>
      </c>
      <c r="M2743" s="2"/>
    </row>
    <row r="2744" spans="1:13" ht="12.75" hidden="1">
      <c r="A2744" s="15"/>
      <c r="B2744" s="10"/>
      <c r="F2744" s="70"/>
      <c r="G2744" s="70"/>
      <c r="H2744" s="243"/>
      <c r="I2744" s="25" t="e">
        <f t="shared" si="196"/>
        <v>#DIV/0!</v>
      </c>
      <c r="M2744" s="2"/>
    </row>
    <row r="2745" spans="1:13" ht="12.75" hidden="1">
      <c r="A2745" s="15"/>
      <c r="B2745" s="10"/>
      <c r="F2745" s="70"/>
      <c r="G2745" s="70"/>
      <c r="H2745" s="6">
        <f aca="true" t="shared" si="197" ref="H2745:H2776">H2744-B2745</f>
        <v>0</v>
      </c>
      <c r="I2745" s="25" t="e">
        <f t="shared" si="196"/>
        <v>#DIV/0!</v>
      </c>
      <c r="M2745" s="2"/>
    </row>
    <row r="2746" spans="1:13" ht="12.75" hidden="1">
      <c r="A2746" s="15"/>
      <c r="B2746" s="10"/>
      <c r="F2746" s="70"/>
      <c r="G2746" s="70"/>
      <c r="H2746" s="6">
        <f t="shared" si="197"/>
        <v>0</v>
      </c>
      <c r="I2746" s="25" t="e">
        <f t="shared" si="196"/>
        <v>#DIV/0!</v>
      </c>
      <c r="M2746" s="2"/>
    </row>
    <row r="2747" spans="1:13" ht="12.75" hidden="1">
      <c r="A2747" s="15"/>
      <c r="B2747" s="10"/>
      <c r="F2747" s="70"/>
      <c r="G2747" s="70"/>
      <c r="H2747" s="6">
        <f t="shared" si="197"/>
        <v>0</v>
      </c>
      <c r="I2747" s="25" t="e">
        <f t="shared" si="196"/>
        <v>#DIV/0!</v>
      </c>
      <c r="M2747" s="2"/>
    </row>
    <row r="2748" spans="1:13" ht="12.75" hidden="1">
      <c r="A2748" s="15"/>
      <c r="B2748" s="10"/>
      <c r="F2748" s="70"/>
      <c r="G2748" s="70"/>
      <c r="H2748" s="6">
        <f t="shared" si="197"/>
        <v>0</v>
      </c>
      <c r="I2748" s="25" t="e">
        <f t="shared" si="196"/>
        <v>#DIV/0!</v>
      </c>
      <c r="M2748" s="2"/>
    </row>
    <row r="2749" spans="1:13" ht="12.75" hidden="1">
      <c r="A2749" s="15"/>
      <c r="B2749" s="10"/>
      <c r="F2749" s="70"/>
      <c r="G2749" s="70"/>
      <c r="H2749" s="6">
        <f t="shared" si="197"/>
        <v>0</v>
      </c>
      <c r="I2749" s="25" t="e">
        <f t="shared" si="196"/>
        <v>#DIV/0!</v>
      </c>
      <c r="M2749" s="2"/>
    </row>
    <row r="2750" spans="1:13" ht="12.75" hidden="1">
      <c r="A2750" s="15"/>
      <c r="B2750" s="10"/>
      <c r="F2750" s="70"/>
      <c r="G2750" s="70"/>
      <c r="H2750" s="6">
        <f t="shared" si="197"/>
        <v>0</v>
      </c>
      <c r="I2750" s="25" t="e">
        <f t="shared" si="196"/>
        <v>#DIV/0!</v>
      </c>
      <c r="M2750" s="2"/>
    </row>
    <row r="2751" spans="1:13" ht="12.75" hidden="1">
      <c r="A2751" s="15"/>
      <c r="B2751" s="10"/>
      <c r="F2751" s="70"/>
      <c r="G2751" s="70"/>
      <c r="H2751" s="6">
        <f t="shared" si="197"/>
        <v>0</v>
      </c>
      <c r="I2751" s="25" t="e">
        <f t="shared" si="196"/>
        <v>#DIV/0!</v>
      </c>
      <c r="M2751" s="2"/>
    </row>
    <row r="2752" spans="1:13" ht="12.75" hidden="1">
      <c r="A2752" s="15"/>
      <c r="B2752" s="10"/>
      <c r="F2752" s="70"/>
      <c r="G2752" s="70"/>
      <c r="H2752" s="6">
        <f t="shared" si="197"/>
        <v>0</v>
      </c>
      <c r="I2752" s="25" t="e">
        <f t="shared" si="196"/>
        <v>#DIV/0!</v>
      </c>
      <c r="M2752" s="2"/>
    </row>
    <row r="2753" spans="1:13" ht="12.75" hidden="1">
      <c r="A2753" s="15"/>
      <c r="B2753" s="10"/>
      <c r="F2753" s="70"/>
      <c r="G2753" s="70"/>
      <c r="H2753" s="6">
        <f t="shared" si="197"/>
        <v>0</v>
      </c>
      <c r="I2753" s="25" t="e">
        <f t="shared" si="196"/>
        <v>#DIV/0!</v>
      </c>
      <c r="M2753" s="2"/>
    </row>
    <row r="2754" spans="1:13" ht="12.75" hidden="1">
      <c r="A2754" s="15"/>
      <c r="B2754" s="10"/>
      <c r="F2754" s="70"/>
      <c r="G2754" s="70"/>
      <c r="H2754" s="6">
        <f t="shared" si="197"/>
        <v>0</v>
      </c>
      <c r="I2754" s="25" t="e">
        <f t="shared" si="196"/>
        <v>#DIV/0!</v>
      </c>
      <c r="M2754" s="2"/>
    </row>
    <row r="2755" spans="1:13" ht="12.75" hidden="1">
      <c r="A2755" s="15"/>
      <c r="B2755" s="10"/>
      <c r="F2755" s="70"/>
      <c r="G2755" s="70"/>
      <c r="H2755" s="6">
        <f t="shared" si="197"/>
        <v>0</v>
      </c>
      <c r="I2755" s="25" t="e">
        <f t="shared" si="196"/>
        <v>#DIV/0!</v>
      </c>
      <c r="M2755" s="2"/>
    </row>
    <row r="2756" spans="1:13" ht="12.75" hidden="1">
      <c r="A2756" s="15"/>
      <c r="B2756" s="10"/>
      <c r="F2756" s="70"/>
      <c r="G2756" s="70"/>
      <c r="H2756" s="6">
        <f t="shared" si="197"/>
        <v>0</v>
      </c>
      <c r="I2756" s="25" t="e">
        <f t="shared" si="196"/>
        <v>#DIV/0!</v>
      </c>
      <c r="M2756" s="2"/>
    </row>
    <row r="2757" spans="1:13" ht="12.75" hidden="1">
      <c r="A2757" s="15"/>
      <c r="F2757" s="70"/>
      <c r="G2757" s="70"/>
      <c r="H2757" s="6">
        <f t="shared" si="197"/>
        <v>0</v>
      </c>
      <c r="I2757" s="25" t="e">
        <f t="shared" si="196"/>
        <v>#DIV/0!</v>
      </c>
      <c r="M2757" s="2"/>
    </row>
    <row r="2758" spans="1:13" ht="12.75" hidden="1">
      <c r="A2758" s="15"/>
      <c r="B2758" s="8"/>
      <c r="F2758" s="70"/>
      <c r="G2758" s="70"/>
      <c r="H2758" s="6">
        <f t="shared" si="197"/>
        <v>0</v>
      </c>
      <c r="I2758" s="25" t="e">
        <f t="shared" si="196"/>
        <v>#DIV/0!</v>
      </c>
      <c r="M2758" s="2"/>
    </row>
    <row r="2759" spans="1:13" ht="12.75" hidden="1">
      <c r="A2759" s="15"/>
      <c r="F2759" s="70"/>
      <c r="G2759" s="70"/>
      <c r="H2759" s="6">
        <f t="shared" si="197"/>
        <v>0</v>
      </c>
      <c r="I2759" s="25" t="e">
        <f t="shared" si="196"/>
        <v>#DIV/0!</v>
      </c>
      <c r="M2759" s="2"/>
    </row>
    <row r="2760" spans="1:13" ht="12.75" hidden="1">
      <c r="A2760" s="15"/>
      <c r="F2760" s="70"/>
      <c r="G2760" s="70"/>
      <c r="H2760" s="6">
        <f t="shared" si="197"/>
        <v>0</v>
      </c>
      <c r="I2760" s="25" t="e">
        <f t="shared" si="196"/>
        <v>#DIV/0!</v>
      </c>
      <c r="M2760" s="2"/>
    </row>
    <row r="2761" spans="1:13" ht="12.75" hidden="1">
      <c r="A2761" s="15"/>
      <c r="F2761" s="70"/>
      <c r="G2761" s="70"/>
      <c r="H2761" s="6">
        <f t="shared" si="197"/>
        <v>0</v>
      </c>
      <c r="I2761" s="25" t="e">
        <f t="shared" si="196"/>
        <v>#DIV/0!</v>
      </c>
      <c r="M2761" s="2"/>
    </row>
    <row r="2762" spans="1:13" ht="12.75" hidden="1">
      <c r="A2762" s="15"/>
      <c r="F2762" s="70"/>
      <c r="G2762" s="70"/>
      <c r="H2762" s="6">
        <f t="shared" si="197"/>
        <v>0</v>
      </c>
      <c r="I2762" s="25" t="e">
        <f t="shared" si="196"/>
        <v>#DIV/0!</v>
      </c>
      <c r="M2762" s="2"/>
    </row>
    <row r="2763" spans="1:13" ht="12.75" hidden="1">
      <c r="A2763" s="15"/>
      <c r="F2763" s="70"/>
      <c r="G2763" s="70"/>
      <c r="H2763" s="6">
        <f t="shared" si="197"/>
        <v>0</v>
      </c>
      <c r="I2763" s="25" t="e">
        <f t="shared" si="196"/>
        <v>#DIV/0!</v>
      </c>
      <c r="M2763" s="2"/>
    </row>
    <row r="2764" spans="1:13" ht="12.75" hidden="1">
      <c r="A2764" s="15"/>
      <c r="F2764" s="70"/>
      <c r="G2764" s="70"/>
      <c r="H2764" s="6">
        <f t="shared" si="197"/>
        <v>0</v>
      </c>
      <c r="I2764" s="25" t="e">
        <f t="shared" si="196"/>
        <v>#DIV/0!</v>
      </c>
      <c r="M2764" s="2"/>
    </row>
    <row r="2765" spans="1:13" ht="12.75" hidden="1">
      <c r="A2765" s="15"/>
      <c r="F2765" s="70"/>
      <c r="G2765" s="70"/>
      <c r="H2765" s="6">
        <f t="shared" si="197"/>
        <v>0</v>
      </c>
      <c r="I2765" s="25" t="e">
        <f t="shared" si="196"/>
        <v>#DIV/0!</v>
      </c>
      <c r="M2765" s="2"/>
    </row>
    <row r="2766" spans="1:13" ht="12.75" hidden="1">
      <c r="A2766" s="15"/>
      <c r="F2766" s="70"/>
      <c r="G2766" s="70"/>
      <c r="H2766" s="6">
        <f t="shared" si="197"/>
        <v>0</v>
      </c>
      <c r="I2766" s="25" t="e">
        <f t="shared" si="196"/>
        <v>#DIV/0!</v>
      </c>
      <c r="M2766" s="2"/>
    </row>
    <row r="2767" spans="1:13" ht="12.75" hidden="1">
      <c r="A2767" s="15"/>
      <c r="F2767" s="70"/>
      <c r="G2767" s="70"/>
      <c r="H2767" s="6">
        <f t="shared" si="197"/>
        <v>0</v>
      </c>
      <c r="I2767" s="25" t="e">
        <f t="shared" si="196"/>
        <v>#DIV/0!</v>
      </c>
      <c r="M2767" s="2"/>
    </row>
    <row r="2768" spans="1:13" ht="12.75" hidden="1">
      <c r="A2768" s="15"/>
      <c r="F2768" s="70"/>
      <c r="G2768" s="70"/>
      <c r="H2768" s="6">
        <f t="shared" si="197"/>
        <v>0</v>
      </c>
      <c r="I2768" s="25" t="e">
        <f t="shared" si="196"/>
        <v>#DIV/0!</v>
      </c>
      <c r="M2768" s="2"/>
    </row>
    <row r="2769" spans="1:13" ht="12.75" hidden="1">
      <c r="A2769" s="15"/>
      <c r="F2769" s="70"/>
      <c r="G2769" s="70"/>
      <c r="H2769" s="6">
        <f t="shared" si="197"/>
        <v>0</v>
      </c>
      <c r="I2769" s="25" t="e">
        <f t="shared" si="196"/>
        <v>#DIV/0!</v>
      </c>
      <c r="M2769" s="2"/>
    </row>
    <row r="2770" spans="1:13" ht="12.75" hidden="1">
      <c r="A2770" s="15"/>
      <c r="F2770" s="70"/>
      <c r="G2770" s="70"/>
      <c r="H2770" s="6">
        <f t="shared" si="197"/>
        <v>0</v>
      </c>
      <c r="I2770" s="25" t="e">
        <f t="shared" si="196"/>
        <v>#DIV/0!</v>
      </c>
      <c r="M2770" s="2"/>
    </row>
    <row r="2771" spans="1:13" ht="12.75" hidden="1">
      <c r="A2771" s="15"/>
      <c r="F2771" s="70"/>
      <c r="G2771" s="70"/>
      <c r="H2771" s="6">
        <f t="shared" si="197"/>
        <v>0</v>
      </c>
      <c r="I2771" s="25" t="e">
        <f t="shared" si="196"/>
        <v>#DIV/0!</v>
      </c>
      <c r="M2771" s="2"/>
    </row>
    <row r="2772" spans="1:13" ht="12.75" hidden="1">
      <c r="A2772" s="15"/>
      <c r="F2772" s="70"/>
      <c r="G2772" s="70"/>
      <c r="H2772" s="6">
        <f t="shared" si="197"/>
        <v>0</v>
      </c>
      <c r="I2772" s="25" t="e">
        <f t="shared" si="196"/>
        <v>#DIV/0!</v>
      </c>
      <c r="M2772" s="2"/>
    </row>
    <row r="2773" spans="1:13" ht="12.75" hidden="1">
      <c r="A2773" s="15"/>
      <c r="F2773" s="70"/>
      <c r="G2773" s="70"/>
      <c r="H2773" s="6">
        <f t="shared" si="197"/>
        <v>0</v>
      </c>
      <c r="I2773" s="25" t="e">
        <f t="shared" si="196"/>
        <v>#DIV/0!</v>
      </c>
      <c r="M2773" s="2"/>
    </row>
    <row r="2774" spans="1:13" ht="12.75" hidden="1">
      <c r="A2774" s="15"/>
      <c r="F2774" s="70"/>
      <c r="G2774" s="70"/>
      <c r="H2774" s="6">
        <f t="shared" si="197"/>
        <v>0</v>
      </c>
      <c r="I2774" s="25" t="e">
        <f t="shared" si="196"/>
        <v>#DIV/0!</v>
      </c>
      <c r="M2774" s="2"/>
    </row>
    <row r="2775" spans="1:13" ht="12.75" hidden="1">
      <c r="A2775" s="15"/>
      <c r="F2775" s="70"/>
      <c r="G2775" s="70"/>
      <c r="H2775" s="6">
        <f t="shared" si="197"/>
        <v>0</v>
      </c>
      <c r="I2775" s="25" t="e">
        <f aca="true" t="shared" si="198" ref="I2775:I2806">+B2775/M2775</f>
        <v>#DIV/0!</v>
      </c>
      <c r="M2775" s="2"/>
    </row>
    <row r="2776" spans="1:13" ht="12.75" hidden="1">
      <c r="A2776" s="15"/>
      <c r="F2776" s="70"/>
      <c r="G2776" s="70"/>
      <c r="H2776" s="6">
        <f t="shared" si="197"/>
        <v>0</v>
      </c>
      <c r="I2776" s="25" t="e">
        <f t="shared" si="198"/>
        <v>#DIV/0!</v>
      </c>
      <c r="M2776" s="2"/>
    </row>
    <row r="2777" spans="1:13" ht="12.75" hidden="1">
      <c r="A2777" s="15"/>
      <c r="F2777" s="70"/>
      <c r="G2777" s="70"/>
      <c r="H2777" s="6">
        <f aca="true" t="shared" si="199" ref="H2777:H2808">H2776-B2777</f>
        <v>0</v>
      </c>
      <c r="I2777" s="25" t="e">
        <f t="shared" si="198"/>
        <v>#DIV/0!</v>
      </c>
      <c r="M2777" s="2"/>
    </row>
    <row r="2778" spans="1:13" ht="12.75" hidden="1">
      <c r="A2778" s="15"/>
      <c r="F2778" s="70"/>
      <c r="G2778" s="70"/>
      <c r="H2778" s="6">
        <f t="shared" si="199"/>
        <v>0</v>
      </c>
      <c r="I2778" s="25" t="e">
        <f t="shared" si="198"/>
        <v>#DIV/0!</v>
      </c>
      <c r="M2778" s="2"/>
    </row>
    <row r="2779" spans="1:13" ht="12.75" hidden="1">
      <c r="A2779" s="15"/>
      <c r="F2779" s="70"/>
      <c r="G2779" s="70"/>
      <c r="H2779" s="6">
        <f t="shared" si="199"/>
        <v>0</v>
      </c>
      <c r="I2779" s="25" t="e">
        <f t="shared" si="198"/>
        <v>#DIV/0!</v>
      </c>
      <c r="M2779" s="2"/>
    </row>
    <row r="2780" spans="1:13" ht="12.75" hidden="1">
      <c r="A2780" s="15"/>
      <c r="F2780" s="70"/>
      <c r="G2780" s="70"/>
      <c r="H2780" s="6">
        <f t="shared" si="199"/>
        <v>0</v>
      </c>
      <c r="I2780" s="25" t="e">
        <f t="shared" si="198"/>
        <v>#DIV/0!</v>
      </c>
      <c r="M2780" s="2"/>
    </row>
    <row r="2781" spans="1:13" ht="12.75" hidden="1">
      <c r="A2781" s="15"/>
      <c r="F2781" s="70"/>
      <c r="G2781" s="70"/>
      <c r="H2781" s="6">
        <f t="shared" si="199"/>
        <v>0</v>
      </c>
      <c r="I2781" s="25" t="e">
        <f t="shared" si="198"/>
        <v>#DIV/0!</v>
      </c>
      <c r="M2781" s="2"/>
    </row>
    <row r="2782" spans="1:13" ht="12.75" hidden="1">
      <c r="A2782" s="15"/>
      <c r="F2782" s="70"/>
      <c r="G2782" s="70"/>
      <c r="H2782" s="6">
        <f t="shared" si="199"/>
        <v>0</v>
      </c>
      <c r="I2782" s="25" t="e">
        <f t="shared" si="198"/>
        <v>#DIV/0!</v>
      </c>
      <c r="M2782" s="2"/>
    </row>
    <row r="2783" spans="1:13" ht="12.75" hidden="1">
      <c r="A2783" s="15"/>
      <c r="F2783" s="70"/>
      <c r="G2783" s="70"/>
      <c r="H2783" s="6">
        <f t="shared" si="199"/>
        <v>0</v>
      </c>
      <c r="I2783" s="25" t="e">
        <f t="shared" si="198"/>
        <v>#DIV/0!</v>
      </c>
      <c r="M2783" s="2"/>
    </row>
    <row r="2784" spans="1:13" ht="12.75" hidden="1">
      <c r="A2784" s="15"/>
      <c r="F2784" s="70"/>
      <c r="G2784" s="70"/>
      <c r="H2784" s="6">
        <f t="shared" si="199"/>
        <v>0</v>
      </c>
      <c r="I2784" s="25" t="e">
        <f t="shared" si="198"/>
        <v>#DIV/0!</v>
      </c>
      <c r="M2784" s="2"/>
    </row>
    <row r="2785" spans="1:13" ht="12.75" hidden="1">
      <c r="A2785" s="15"/>
      <c r="F2785" s="70"/>
      <c r="G2785" s="70"/>
      <c r="H2785" s="6">
        <f t="shared" si="199"/>
        <v>0</v>
      </c>
      <c r="I2785" s="25" t="e">
        <f t="shared" si="198"/>
        <v>#DIV/0!</v>
      </c>
      <c r="M2785" s="2"/>
    </row>
    <row r="2786" spans="1:13" ht="12.75" hidden="1">
      <c r="A2786" s="15"/>
      <c r="F2786" s="70"/>
      <c r="G2786" s="70"/>
      <c r="H2786" s="6">
        <f t="shared" si="199"/>
        <v>0</v>
      </c>
      <c r="I2786" s="25" t="e">
        <f t="shared" si="198"/>
        <v>#DIV/0!</v>
      </c>
      <c r="M2786" s="2"/>
    </row>
    <row r="2787" spans="1:13" ht="12.75" hidden="1">
      <c r="A2787" s="15"/>
      <c r="F2787" s="70"/>
      <c r="G2787" s="70"/>
      <c r="H2787" s="6">
        <f t="shared" si="199"/>
        <v>0</v>
      </c>
      <c r="I2787" s="25" t="e">
        <f t="shared" si="198"/>
        <v>#DIV/0!</v>
      </c>
      <c r="M2787" s="2"/>
    </row>
    <row r="2788" spans="1:13" ht="12.75" hidden="1">
      <c r="A2788" s="15"/>
      <c r="F2788" s="70"/>
      <c r="G2788" s="70"/>
      <c r="H2788" s="6">
        <f t="shared" si="199"/>
        <v>0</v>
      </c>
      <c r="I2788" s="25" t="e">
        <f t="shared" si="198"/>
        <v>#DIV/0!</v>
      </c>
      <c r="M2788" s="2"/>
    </row>
    <row r="2789" spans="1:13" ht="12.75" hidden="1">
      <c r="A2789" s="15"/>
      <c r="F2789" s="70"/>
      <c r="G2789" s="70"/>
      <c r="H2789" s="6">
        <f t="shared" si="199"/>
        <v>0</v>
      </c>
      <c r="I2789" s="25" t="e">
        <f t="shared" si="198"/>
        <v>#DIV/0!</v>
      </c>
      <c r="M2789" s="2"/>
    </row>
    <row r="2790" spans="1:13" ht="12.75" hidden="1">
      <c r="A2790" s="15"/>
      <c r="F2790" s="70"/>
      <c r="G2790" s="70"/>
      <c r="H2790" s="6">
        <f t="shared" si="199"/>
        <v>0</v>
      </c>
      <c r="I2790" s="25" t="e">
        <f t="shared" si="198"/>
        <v>#DIV/0!</v>
      </c>
      <c r="M2790" s="2"/>
    </row>
    <row r="2791" spans="1:13" ht="12.75" hidden="1">
      <c r="A2791" s="15"/>
      <c r="F2791" s="70"/>
      <c r="G2791" s="70"/>
      <c r="H2791" s="6">
        <f t="shared" si="199"/>
        <v>0</v>
      </c>
      <c r="I2791" s="25" t="e">
        <f t="shared" si="198"/>
        <v>#DIV/0!</v>
      </c>
      <c r="M2791" s="2"/>
    </row>
    <row r="2792" spans="1:13" ht="12.75" hidden="1">
      <c r="A2792" s="15"/>
      <c r="F2792" s="70"/>
      <c r="G2792" s="70"/>
      <c r="H2792" s="6">
        <f t="shared" si="199"/>
        <v>0</v>
      </c>
      <c r="I2792" s="25" t="e">
        <f t="shared" si="198"/>
        <v>#DIV/0!</v>
      </c>
      <c r="M2792" s="2"/>
    </row>
    <row r="2793" spans="1:13" ht="12.75" hidden="1">
      <c r="A2793" s="15"/>
      <c r="F2793" s="70"/>
      <c r="G2793" s="70"/>
      <c r="H2793" s="6">
        <f t="shared" si="199"/>
        <v>0</v>
      </c>
      <c r="I2793" s="25" t="e">
        <f t="shared" si="198"/>
        <v>#DIV/0!</v>
      </c>
      <c r="M2793" s="2"/>
    </row>
    <row r="2794" spans="1:13" ht="12.75" hidden="1">
      <c r="A2794" s="15"/>
      <c r="F2794" s="70"/>
      <c r="G2794" s="70"/>
      <c r="H2794" s="6">
        <f t="shared" si="199"/>
        <v>0</v>
      </c>
      <c r="I2794" s="25" t="e">
        <f t="shared" si="198"/>
        <v>#DIV/0!</v>
      </c>
      <c r="M2794" s="2"/>
    </row>
    <row r="2795" spans="1:13" ht="12.75" hidden="1">
      <c r="A2795" s="15"/>
      <c r="F2795" s="70"/>
      <c r="G2795" s="70"/>
      <c r="H2795" s="6">
        <f t="shared" si="199"/>
        <v>0</v>
      </c>
      <c r="I2795" s="25" t="e">
        <f t="shared" si="198"/>
        <v>#DIV/0!</v>
      </c>
      <c r="M2795" s="2"/>
    </row>
    <row r="2796" spans="1:13" ht="12.75" hidden="1">
      <c r="A2796" s="15"/>
      <c r="F2796" s="70"/>
      <c r="G2796" s="70"/>
      <c r="H2796" s="6">
        <f t="shared" si="199"/>
        <v>0</v>
      </c>
      <c r="I2796" s="25" t="e">
        <f t="shared" si="198"/>
        <v>#DIV/0!</v>
      </c>
      <c r="M2796" s="2"/>
    </row>
    <row r="2797" spans="1:13" ht="12.75" hidden="1">
      <c r="A2797" s="15"/>
      <c r="F2797" s="70"/>
      <c r="G2797" s="70"/>
      <c r="H2797" s="6">
        <f t="shared" si="199"/>
        <v>0</v>
      </c>
      <c r="I2797" s="25" t="e">
        <f t="shared" si="198"/>
        <v>#DIV/0!</v>
      </c>
      <c r="M2797" s="2"/>
    </row>
    <row r="2798" spans="1:13" ht="12.75" hidden="1">
      <c r="A2798" s="15"/>
      <c r="F2798" s="70"/>
      <c r="G2798" s="70"/>
      <c r="H2798" s="6">
        <f t="shared" si="199"/>
        <v>0</v>
      </c>
      <c r="I2798" s="25" t="e">
        <f t="shared" si="198"/>
        <v>#DIV/0!</v>
      </c>
      <c r="M2798" s="2"/>
    </row>
    <row r="2799" spans="1:13" ht="12.75" hidden="1">
      <c r="A2799" s="15"/>
      <c r="F2799" s="70"/>
      <c r="G2799" s="70"/>
      <c r="H2799" s="6">
        <f t="shared" si="199"/>
        <v>0</v>
      </c>
      <c r="I2799" s="25" t="e">
        <f t="shared" si="198"/>
        <v>#DIV/0!</v>
      </c>
      <c r="M2799" s="2"/>
    </row>
    <row r="2800" spans="1:13" ht="12.75" hidden="1">
      <c r="A2800" s="15"/>
      <c r="F2800" s="70"/>
      <c r="G2800" s="70"/>
      <c r="H2800" s="6">
        <f t="shared" si="199"/>
        <v>0</v>
      </c>
      <c r="I2800" s="25" t="e">
        <f t="shared" si="198"/>
        <v>#DIV/0!</v>
      </c>
      <c r="M2800" s="2"/>
    </row>
    <row r="2801" spans="1:13" ht="12.75" hidden="1">
      <c r="A2801" s="15"/>
      <c r="F2801" s="70"/>
      <c r="G2801" s="70"/>
      <c r="H2801" s="6">
        <f t="shared" si="199"/>
        <v>0</v>
      </c>
      <c r="I2801" s="25" t="e">
        <f t="shared" si="198"/>
        <v>#DIV/0!</v>
      </c>
      <c r="M2801" s="2"/>
    </row>
    <row r="2802" spans="1:13" ht="12.75" hidden="1">
      <c r="A2802" s="15"/>
      <c r="F2802" s="70"/>
      <c r="G2802" s="70"/>
      <c r="H2802" s="6">
        <f t="shared" si="199"/>
        <v>0</v>
      </c>
      <c r="I2802" s="25" t="e">
        <f t="shared" si="198"/>
        <v>#DIV/0!</v>
      </c>
      <c r="M2802" s="2"/>
    </row>
    <row r="2803" spans="1:13" ht="12.75" hidden="1">
      <c r="A2803" s="15"/>
      <c r="F2803" s="70"/>
      <c r="G2803" s="70"/>
      <c r="H2803" s="6">
        <f t="shared" si="199"/>
        <v>0</v>
      </c>
      <c r="I2803" s="25" t="e">
        <f t="shared" si="198"/>
        <v>#DIV/0!</v>
      </c>
      <c r="M2803" s="2"/>
    </row>
    <row r="2804" spans="1:13" ht="12.75" hidden="1">
      <c r="A2804" s="15"/>
      <c r="F2804" s="70"/>
      <c r="G2804" s="70"/>
      <c r="H2804" s="6">
        <f t="shared" si="199"/>
        <v>0</v>
      </c>
      <c r="I2804" s="25" t="e">
        <f t="shared" si="198"/>
        <v>#DIV/0!</v>
      </c>
      <c r="M2804" s="2"/>
    </row>
    <row r="2805" spans="1:13" ht="12.75" hidden="1">
      <c r="A2805" s="15"/>
      <c r="F2805" s="70"/>
      <c r="G2805" s="70"/>
      <c r="H2805" s="6">
        <f t="shared" si="199"/>
        <v>0</v>
      </c>
      <c r="I2805" s="25" t="e">
        <f t="shared" si="198"/>
        <v>#DIV/0!</v>
      </c>
      <c r="M2805" s="2"/>
    </row>
    <row r="2806" spans="1:13" ht="12.75" hidden="1">
      <c r="A2806" s="15"/>
      <c r="F2806" s="70"/>
      <c r="G2806" s="70"/>
      <c r="H2806" s="6">
        <f t="shared" si="199"/>
        <v>0</v>
      </c>
      <c r="I2806" s="25" t="e">
        <f t="shared" si="198"/>
        <v>#DIV/0!</v>
      </c>
      <c r="M2806" s="2"/>
    </row>
    <row r="2807" spans="1:13" ht="12.75" hidden="1">
      <c r="A2807" s="15"/>
      <c r="F2807" s="70"/>
      <c r="G2807" s="70"/>
      <c r="H2807" s="6">
        <f t="shared" si="199"/>
        <v>0</v>
      </c>
      <c r="I2807" s="25" t="e">
        <f aca="true" t="shared" si="200" ref="I2807:I2838">+B2807/M2807</f>
        <v>#DIV/0!</v>
      </c>
      <c r="M2807" s="2"/>
    </row>
    <row r="2808" spans="1:13" ht="12.75" hidden="1">
      <c r="A2808" s="15"/>
      <c r="F2808" s="70"/>
      <c r="G2808" s="70"/>
      <c r="H2808" s="6">
        <f t="shared" si="199"/>
        <v>0</v>
      </c>
      <c r="I2808" s="25" t="e">
        <f t="shared" si="200"/>
        <v>#DIV/0!</v>
      </c>
      <c r="M2808" s="2"/>
    </row>
    <row r="2809" spans="1:13" ht="12.75" hidden="1">
      <c r="A2809" s="15"/>
      <c r="F2809" s="70"/>
      <c r="G2809" s="70"/>
      <c r="H2809" s="6">
        <f aca="true" t="shared" si="201" ref="H2809:H2840">H2808-B2809</f>
        <v>0</v>
      </c>
      <c r="I2809" s="25" t="e">
        <f t="shared" si="200"/>
        <v>#DIV/0!</v>
      </c>
      <c r="M2809" s="2"/>
    </row>
    <row r="2810" spans="1:13" ht="12.75" hidden="1">
      <c r="A2810" s="15"/>
      <c r="F2810" s="70"/>
      <c r="G2810" s="70"/>
      <c r="H2810" s="6">
        <f t="shared" si="201"/>
        <v>0</v>
      </c>
      <c r="I2810" s="25" t="e">
        <f t="shared" si="200"/>
        <v>#DIV/0!</v>
      </c>
      <c r="M2810" s="2"/>
    </row>
    <row r="2811" spans="1:13" ht="12.75" hidden="1">
      <c r="A2811" s="15"/>
      <c r="F2811" s="70"/>
      <c r="G2811" s="70"/>
      <c r="H2811" s="6">
        <f t="shared" si="201"/>
        <v>0</v>
      </c>
      <c r="I2811" s="25" t="e">
        <f t="shared" si="200"/>
        <v>#DIV/0!</v>
      </c>
      <c r="M2811" s="2"/>
    </row>
    <row r="2812" spans="1:13" ht="12.75" hidden="1">
      <c r="A2812" s="15"/>
      <c r="F2812" s="70"/>
      <c r="G2812" s="70"/>
      <c r="H2812" s="6">
        <f t="shared" si="201"/>
        <v>0</v>
      </c>
      <c r="I2812" s="25" t="e">
        <f t="shared" si="200"/>
        <v>#DIV/0!</v>
      </c>
      <c r="M2812" s="2"/>
    </row>
    <row r="2813" spans="1:13" ht="12.75" hidden="1">
      <c r="A2813" s="15"/>
      <c r="F2813" s="70"/>
      <c r="G2813" s="70"/>
      <c r="H2813" s="6">
        <f t="shared" si="201"/>
        <v>0</v>
      </c>
      <c r="I2813" s="25" t="e">
        <f t="shared" si="200"/>
        <v>#DIV/0!</v>
      </c>
      <c r="M2813" s="2"/>
    </row>
    <row r="2814" spans="1:13" ht="12.75" hidden="1">
      <c r="A2814" s="15"/>
      <c r="F2814" s="70"/>
      <c r="G2814" s="70"/>
      <c r="H2814" s="6">
        <f t="shared" si="201"/>
        <v>0</v>
      </c>
      <c r="I2814" s="25" t="e">
        <f t="shared" si="200"/>
        <v>#DIV/0!</v>
      </c>
      <c r="M2814" s="2"/>
    </row>
    <row r="2815" spans="1:13" ht="12.75" hidden="1">
      <c r="A2815" s="15"/>
      <c r="F2815" s="70"/>
      <c r="G2815" s="70"/>
      <c r="H2815" s="6">
        <f t="shared" si="201"/>
        <v>0</v>
      </c>
      <c r="I2815" s="25" t="e">
        <f t="shared" si="200"/>
        <v>#DIV/0!</v>
      </c>
      <c r="M2815" s="2"/>
    </row>
    <row r="2816" spans="1:13" ht="12.75" hidden="1">
      <c r="A2816" s="15"/>
      <c r="F2816" s="70"/>
      <c r="G2816" s="70"/>
      <c r="H2816" s="6">
        <f t="shared" si="201"/>
        <v>0</v>
      </c>
      <c r="I2816" s="25" t="e">
        <f t="shared" si="200"/>
        <v>#DIV/0!</v>
      </c>
      <c r="M2816" s="2"/>
    </row>
    <row r="2817" spans="1:13" ht="12.75" hidden="1">
      <c r="A2817" s="15"/>
      <c r="F2817" s="70"/>
      <c r="G2817" s="70"/>
      <c r="H2817" s="6">
        <f t="shared" si="201"/>
        <v>0</v>
      </c>
      <c r="I2817" s="25" t="e">
        <f t="shared" si="200"/>
        <v>#DIV/0!</v>
      </c>
      <c r="M2817" s="2"/>
    </row>
    <row r="2818" spans="1:13" ht="12.75" hidden="1">
      <c r="A2818" s="15"/>
      <c r="F2818" s="70"/>
      <c r="G2818" s="70"/>
      <c r="H2818" s="6">
        <f t="shared" si="201"/>
        <v>0</v>
      </c>
      <c r="I2818" s="25" t="e">
        <f t="shared" si="200"/>
        <v>#DIV/0!</v>
      </c>
      <c r="M2818" s="2"/>
    </row>
    <row r="2819" spans="1:13" ht="12.75" hidden="1">
      <c r="A2819" s="15"/>
      <c r="F2819" s="70"/>
      <c r="G2819" s="70"/>
      <c r="H2819" s="6">
        <f t="shared" si="201"/>
        <v>0</v>
      </c>
      <c r="I2819" s="25" t="e">
        <f t="shared" si="200"/>
        <v>#DIV/0!</v>
      </c>
      <c r="M2819" s="2"/>
    </row>
    <row r="2820" spans="1:13" ht="12.75" hidden="1">
      <c r="A2820" s="15"/>
      <c r="F2820" s="70"/>
      <c r="G2820" s="70"/>
      <c r="H2820" s="6">
        <f t="shared" si="201"/>
        <v>0</v>
      </c>
      <c r="I2820" s="25" t="e">
        <f t="shared" si="200"/>
        <v>#DIV/0!</v>
      </c>
      <c r="M2820" s="2"/>
    </row>
    <row r="2821" spans="1:13" ht="12.75" hidden="1">
      <c r="A2821" s="15"/>
      <c r="F2821" s="70"/>
      <c r="G2821" s="70"/>
      <c r="H2821" s="6">
        <f t="shared" si="201"/>
        <v>0</v>
      </c>
      <c r="I2821" s="25" t="e">
        <f t="shared" si="200"/>
        <v>#DIV/0!</v>
      </c>
      <c r="M2821" s="2"/>
    </row>
    <row r="2822" spans="1:13" ht="12.75" hidden="1">
      <c r="A2822" s="15"/>
      <c r="F2822" s="70"/>
      <c r="G2822" s="70"/>
      <c r="H2822" s="6">
        <f t="shared" si="201"/>
        <v>0</v>
      </c>
      <c r="I2822" s="25" t="e">
        <f t="shared" si="200"/>
        <v>#DIV/0!</v>
      </c>
      <c r="M2822" s="2"/>
    </row>
    <row r="2823" spans="1:13" ht="12.75" hidden="1">
      <c r="A2823" s="15"/>
      <c r="F2823" s="70"/>
      <c r="G2823" s="70"/>
      <c r="H2823" s="6">
        <f t="shared" si="201"/>
        <v>0</v>
      </c>
      <c r="I2823" s="25" t="e">
        <f t="shared" si="200"/>
        <v>#DIV/0!</v>
      </c>
      <c r="M2823" s="2"/>
    </row>
    <row r="2824" spans="1:13" ht="12.75" hidden="1">
      <c r="A2824" s="15"/>
      <c r="F2824" s="70"/>
      <c r="G2824" s="70"/>
      <c r="H2824" s="6">
        <f t="shared" si="201"/>
        <v>0</v>
      </c>
      <c r="I2824" s="25" t="e">
        <f t="shared" si="200"/>
        <v>#DIV/0!</v>
      </c>
      <c r="M2824" s="2"/>
    </row>
    <row r="2825" spans="1:13" ht="12.75" hidden="1">
      <c r="A2825" s="15"/>
      <c r="F2825" s="70"/>
      <c r="G2825" s="70"/>
      <c r="H2825" s="6">
        <f t="shared" si="201"/>
        <v>0</v>
      </c>
      <c r="I2825" s="25" t="e">
        <f t="shared" si="200"/>
        <v>#DIV/0!</v>
      </c>
      <c r="M2825" s="2"/>
    </row>
    <row r="2826" spans="1:13" ht="12.75" hidden="1">
      <c r="A2826" s="15"/>
      <c r="F2826" s="70"/>
      <c r="G2826" s="70"/>
      <c r="H2826" s="6">
        <f t="shared" si="201"/>
        <v>0</v>
      </c>
      <c r="I2826" s="25" t="e">
        <f t="shared" si="200"/>
        <v>#DIV/0!</v>
      </c>
      <c r="M2826" s="2"/>
    </row>
    <row r="2827" spans="1:13" ht="12.75" hidden="1">
      <c r="A2827" s="15"/>
      <c r="F2827" s="70"/>
      <c r="G2827" s="70"/>
      <c r="H2827" s="6">
        <f t="shared" si="201"/>
        <v>0</v>
      </c>
      <c r="I2827" s="25" t="e">
        <f t="shared" si="200"/>
        <v>#DIV/0!</v>
      </c>
      <c r="M2827" s="2"/>
    </row>
    <row r="2828" spans="1:13" ht="12.75" hidden="1">
      <c r="A2828" s="15"/>
      <c r="F2828" s="70"/>
      <c r="G2828" s="70"/>
      <c r="H2828" s="6">
        <f t="shared" si="201"/>
        <v>0</v>
      </c>
      <c r="I2828" s="25" t="e">
        <f t="shared" si="200"/>
        <v>#DIV/0!</v>
      </c>
      <c r="M2828" s="2"/>
    </row>
    <row r="2829" spans="1:13" ht="12.75" hidden="1">
      <c r="A2829" s="15"/>
      <c r="F2829" s="70"/>
      <c r="G2829" s="70"/>
      <c r="H2829" s="6">
        <f t="shared" si="201"/>
        <v>0</v>
      </c>
      <c r="I2829" s="25" t="e">
        <f t="shared" si="200"/>
        <v>#DIV/0!</v>
      </c>
      <c r="M2829" s="2"/>
    </row>
    <row r="2830" spans="1:13" ht="12.75" hidden="1">
      <c r="A2830" s="15"/>
      <c r="F2830" s="70"/>
      <c r="G2830" s="70"/>
      <c r="H2830" s="6">
        <f t="shared" si="201"/>
        <v>0</v>
      </c>
      <c r="I2830" s="25" t="e">
        <f t="shared" si="200"/>
        <v>#DIV/0!</v>
      </c>
      <c r="M2830" s="2"/>
    </row>
    <row r="2831" spans="1:13" ht="12.75" hidden="1">
      <c r="A2831" s="15"/>
      <c r="F2831" s="70"/>
      <c r="G2831" s="70"/>
      <c r="H2831" s="6">
        <f t="shared" si="201"/>
        <v>0</v>
      </c>
      <c r="I2831" s="25" t="e">
        <f t="shared" si="200"/>
        <v>#DIV/0!</v>
      </c>
      <c r="M2831" s="2"/>
    </row>
    <row r="2832" spans="1:13" ht="12.75" hidden="1">
      <c r="A2832" s="15"/>
      <c r="F2832" s="70"/>
      <c r="G2832" s="70"/>
      <c r="H2832" s="6">
        <f t="shared" si="201"/>
        <v>0</v>
      </c>
      <c r="I2832" s="25" t="e">
        <f t="shared" si="200"/>
        <v>#DIV/0!</v>
      </c>
      <c r="M2832" s="2"/>
    </row>
    <row r="2833" spans="1:13" ht="12.75" hidden="1">
      <c r="A2833" s="15"/>
      <c r="F2833" s="70"/>
      <c r="G2833" s="70"/>
      <c r="H2833" s="6">
        <f t="shared" si="201"/>
        <v>0</v>
      </c>
      <c r="I2833" s="25" t="e">
        <f t="shared" si="200"/>
        <v>#DIV/0!</v>
      </c>
      <c r="M2833" s="2"/>
    </row>
    <row r="2834" spans="1:13" ht="12.75" hidden="1">
      <c r="A2834" s="15"/>
      <c r="F2834" s="70"/>
      <c r="G2834" s="70"/>
      <c r="H2834" s="6">
        <f t="shared" si="201"/>
        <v>0</v>
      </c>
      <c r="I2834" s="25" t="e">
        <f t="shared" si="200"/>
        <v>#DIV/0!</v>
      </c>
      <c r="M2834" s="2"/>
    </row>
    <row r="2835" spans="1:13" ht="12.75" hidden="1">
      <c r="A2835" s="15"/>
      <c r="F2835" s="70"/>
      <c r="G2835" s="70"/>
      <c r="H2835" s="6">
        <f t="shared" si="201"/>
        <v>0</v>
      </c>
      <c r="I2835" s="25" t="e">
        <f t="shared" si="200"/>
        <v>#DIV/0!</v>
      </c>
      <c r="M2835" s="2"/>
    </row>
    <row r="2836" spans="1:13" ht="12.75" hidden="1">
      <c r="A2836" s="15"/>
      <c r="F2836" s="70"/>
      <c r="G2836" s="70"/>
      <c r="H2836" s="6">
        <f t="shared" si="201"/>
        <v>0</v>
      </c>
      <c r="I2836" s="25" t="e">
        <f t="shared" si="200"/>
        <v>#DIV/0!</v>
      </c>
      <c r="M2836" s="2"/>
    </row>
    <row r="2837" spans="1:13" ht="12.75" hidden="1">
      <c r="A2837" s="15"/>
      <c r="F2837" s="70"/>
      <c r="G2837" s="70"/>
      <c r="H2837" s="6">
        <f t="shared" si="201"/>
        <v>0</v>
      </c>
      <c r="I2837" s="25" t="e">
        <f t="shared" si="200"/>
        <v>#DIV/0!</v>
      </c>
      <c r="M2837" s="2"/>
    </row>
    <row r="2838" spans="1:13" ht="12.75" hidden="1">
      <c r="A2838" s="15"/>
      <c r="F2838" s="70"/>
      <c r="G2838" s="70"/>
      <c r="H2838" s="6">
        <f t="shared" si="201"/>
        <v>0</v>
      </c>
      <c r="I2838" s="25" t="e">
        <f t="shared" si="200"/>
        <v>#DIV/0!</v>
      </c>
      <c r="M2838" s="2"/>
    </row>
    <row r="2839" spans="1:13" ht="12.75" hidden="1">
      <c r="A2839" s="15"/>
      <c r="F2839" s="70"/>
      <c r="G2839" s="70"/>
      <c r="H2839" s="6">
        <f t="shared" si="201"/>
        <v>0</v>
      </c>
      <c r="I2839" s="25" t="e">
        <f aca="true" t="shared" si="202" ref="I2839:I2870">+B2839/M2839</f>
        <v>#DIV/0!</v>
      </c>
      <c r="M2839" s="2"/>
    </row>
    <row r="2840" spans="1:13" ht="12.75" hidden="1">
      <c r="A2840" s="15"/>
      <c r="F2840" s="70"/>
      <c r="G2840" s="70"/>
      <c r="H2840" s="6">
        <f t="shared" si="201"/>
        <v>0</v>
      </c>
      <c r="I2840" s="25" t="e">
        <f t="shared" si="202"/>
        <v>#DIV/0!</v>
      </c>
      <c r="M2840" s="2"/>
    </row>
    <row r="2841" spans="1:13" ht="12.75" hidden="1">
      <c r="A2841" s="15"/>
      <c r="F2841" s="70"/>
      <c r="G2841" s="70"/>
      <c r="H2841" s="6">
        <f aca="true" t="shared" si="203" ref="H2841:H2872">H2840-B2841</f>
        <v>0</v>
      </c>
      <c r="I2841" s="25" t="e">
        <f t="shared" si="202"/>
        <v>#DIV/0!</v>
      </c>
      <c r="M2841" s="2"/>
    </row>
    <row r="2842" spans="1:13" ht="12.75" hidden="1">
      <c r="A2842" s="15"/>
      <c r="F2842" s="70"/>
      <c r="G2842" s="70"/>
      <c r="H2842" s="6">
        <f t="shared" si="203"/>
        <v>0</v>
      </c>
      <c r="I2842" s="25" t="e">
        <f t="shared" si="202"/>
        <v>#DIV/0!</v>
      </c>
      <c r="M2842" s="2"/>
    </row>
    <row r="2843" spans="1:13" ht="12.75" hidden="1">
      <c r="A2843" s="15"/>
      <c r="F2843" s="70"/>
      <c r="G2843" s="70"/>
      <c r="H2843" s="6">
        <f t="shared" si="203"/>
        <v>0</v>
      </c>
      <c r="I2843" s="25" t="e">
        <f t="shared" si="202"/>
        <v>#DIV/0!</v>
      </c>
      <c r="M2843" s="2"/>
    </row>
    <row r="2844" spans="1:13" ht="12.75" hidden="1">
      <c r="A2844" s="15"/>
      <c r="F2844" s="70"/>
      <c r="G2844" s="70"/>
      <c r="H2844" s="6">
        <f t="shared" si="203"/>
        <v>0</v>
      </c>
      <c r="I2844" s="25" t="e">
        <f t="shared" si="202"/>
        <v>#DIV/0!</v>
      </c>
      <c r="M2844" s="2"/>
    </row>
    <row r="2845" spans="1:13" ht="12.75" hidden="1">
      <c r="A2845" s="15"/>
      <c r="F2845" s="70"/>
      <c r="G2845" s="70"/>
      <c r="H2845" s="6">
        <f t="shared" si="203"/>
        <v>0</v>
      </c>
      <c r="I2845" s="25" t="e">
        <f t="shared" si="202"/>
        <v>#DIV/0!</v>
      </c>
      <c r="M2845" s="2"/>
    </row>
    <row r="2846" spans="1:13" ht="12.75" hidden="1">
      <c r="A2846" s="15"/>
      <c r="F2846" s="70"/>
      <c r="G2846" s="70"/>
      <c r="H2846" s="6">
        <f t="shared" si="203"/>
        <v>0</v>
      </c>
      <c r="I2846" s="25" t="e">
        <f t="shared" si="202"/>
        <v>#DIV/0!</v>
      </c>
      <c r="M2846" s="2"/>
    </row>
    <row r="2847" spans="1:13" ht="12.75" hidden="1">
      <c r="A2847" s="15"/>
      <c r="F2847" s="70"/>
      <c r="G2847" s="70"/>
      <c r="H2847" s="6">
        <f t="shared" si="203"/>
        <v>0</v>
      </c>
      <c r="I2847" s="25" t="e">
        <f t="shared" si="202"/>
        <v>#DIV/0!</v>
      </c>
      <c r="M2847" s="2"/>
    </row>
    <row r="2848" spans="1:13" ht="12.75" hidden="1">
      <c r="A2848" s="15"/>
      <c r="F2848" s="70"/>
      <c r="G2848" s="70"/>
      <c r="H2848" s="6">
        <f t="shared" si="203"/>
        <v>0</v>
      </c>
      <c r="I2848" s="25" t="e">
        <f t="shared" si="202"/>
        <v>#DIV/0!</v>
      </c>
      <c r="M2848" s="2"/>
    </row>
    <row r="2849" spans="1:13" ht="12.75" hidden="1">
      <c r="A2849" s="15"/>
      <c r="F2849" s="70"/>
      <c r="G2849" s="70"/>
      <c r="H2849" s="6">
        <f t="shared" si="203"/>
        <v>0</v>
      </c>
      <c r="I2849" s="25" t="e">
        <f t="shared" si="202"/>
        <v>#DIV/0!</v>
      </c>
      <c r="M2849" s="2"/>
    </row>
    <row r="2850" spans="1:13" ht="12.75" hidden="1">
      <c r="A2850" s="15"/>
      <c r="F2850" s="70"/>
      <c r="G2850" s="70"/>
      <c r="H2850" s="6">
        <f t="shared" si="203"/>
        <v>0</v>
      </c>
      <c r="I2850" s="25" t="e">
        <f t="shared" si="202"/>
        <v>#DIV/0!</v>
      </c>
      <c r="M2850" s="2"/>
    </row>
    <row r="2851" spans="1:13" ht="12.75" hidden="1">
      <c r="A2851" s="15"/>
      <c r="F2851" s="70"/>
      <c r="G2851" s="70"/>
      <c r="H2851" s="6">
        <f t="shared" si="203"/>
        <v>0</v>
      </c>
      <c r="I2851" s="25" t="e">
        <f t="shared" si="202"/>
        <v>#DIV/0!</v>
      </c>
      <c r="M2851" s="2"/>
    </row>
    <row r="2852" spans="1:13" ht="12.75" hidden="1">
      <c r="A2852" s="15"/>
      <c r="F2852" s="70"/>
      <c r="G2852" s="70"/>
      <c r="H2852" s="6">
        <f t="shared" si="203"/>
        <v>0</v>
      </c>
      <c r="I2852" s="25" t="e">
        <f t="shared" si="202"/>
        <v>#DIV/0!</v>
      </c>
      <c r="M2852" s="2"/>
    </row>
    <row r="2853" spans="1:13" ht="12.75" hidden="1">
      <c r="A2853" s="15"/>
      <c r="F2853" s="70"/>
      <c r="G2853" s="70"/>
      <c r="H2853" s="6">
        <f t="shared" si="203"/>
        <v>0</v>
      </c>
      <c r="I2853" s="25" t="e">
        <f t="shared" si="202"/>
        <v>#DIV/0!</v>
      </c>
      <c r="M2853" s="2"/>
    </row>
    <row r="2854" spans="1:13" ht="12.75" hidden="1">
      <c r="A2854" s="15"/>
      <c r="F2854" s="70"/>
      <c r="G2854" s="70"/>
      <c r="H2854" s="6">
        <f t="shared" si="203"/>
        <v>0</v>
      </c>
      <c r="I2854" s="25" t="e">
        <f t="shared" si="202"/>
        <v>#DIV/0!</v>
      </c>
      <c r="M2854" s="2"/>
    </row>
    <row r="2855" spans="1:13" ht="12.75" hidden="1">
      <c r="A2855" s="15"/>
      <c r="F2855" s="70"/>
      <c r="G2855" s="70"/>
      <c r="H2855" s="6">
        <f t="shared" si="203"/>
        <v>0</v>
      </c>
      <c r="I2855" s="25" t="e">
        <f t="shared" si="202"/>
        <v>#DIV/0!</v>
      </c>
      <c r="M2855" s="2"/>
    </row>
    <row r="2856" spans="1:13" ht="12.75" hidden="1">
      <c r="A2856" s="15"/>
      <c r="F2856" s="70"/>
      <c r="G2856" s="70"/>
      <c r="H2856" s="6">
        <f t="shared" si="203"/>
        <v>0</v>
      </c>
      <c r="I2856" s="25" t="e">
        <f t="shared" si="202"/>
        <v>#DIV/0!</v>
      </c>
      <c r="M2856" s="2"/>
    </row>
    <row r="2857" spans="1:13" ht="12.75" hidden="1">
      <c r="A2857" s="15"/>
      <c r="F2857" s="70"/>
      <c r="G2857" s="70"/>
      <c r="H2857" s="6">
        <f t="shared" si="203"/>
        <v>0</v>
      </c>
      <c r="I2857" s="25" t="e">
        <f t="shared" si="202"/>
        <v>#DIV/0!</v>
      </c>
      <c r="M2857" s="2"/>
    </row>
    <row r="2858" spans="1:13" ht="12.75" hidden="1">
      <c r="A2858" s="15"/>
      <c r="F2858" s="70"/>
      <c r="G2858" s="70"/>
      <c r="H2858" s="6">
        <f t="shared" si="203"/>
        <v>0</v>
      </c>
      <c r="I2858" s="25" t="e">
        <f t="shared" si="202"/>
        <v>#DIV/0!</v>
      </c>
      <c r="M2858" s="2"/>
    </row>
    <row r="2859" spans="1:13" ht="12.75" hidden="1">
      <c r="A2859" s="15"/>
      <c r="F2859" s="70"/>
      <c r="G2859" s="70"/>
      <c r="H2859" s="6">
        <f t="shared" si="203"/>
        <v>0</v>
      </c>
      <c r="I2859" s="25" t="e">
        <f t="shared" si="202"/>
        <v>#DIV/0!</v>
      </c>
      <c r="M2859" s="2"/>
    </row>
    <row r="2860" spans="1:13" ht="12.75" hidden="1">
      <c r="A2860" s="15"/>
      <c r="F2860" s="70"/>
      <c r="G2860" s="70"/>
      <c r="H2860" s="6">
        <f t="shared" si="203"/>
        <v>0</v>
      </c>
      <c r="I2860" s="25" t="e">
        <f t="shared" si="202"/>
        <v>#DIV/0!</v>
      </c>
      <c r="M2860" s="2"/>
    </row>
    <row r="2861" spans="1:13" ht="12.75" hidden="1">
      <c r="A2861" s="15"/>
      <c r="F2861" s="70"/>
      <c r="G2861" s="70"/>
      <c r="H2861" s="6">
        <f t="shared" si="203"/>
        <v>0</v>
      </c>
      <c r="I2861" s="25" t="e">
        <f t="shared" si="202"/>
        <v>#DIV/0!</v>
      </c>
      <c r="M2861" s="2"/>
    </row>
    <row r="2862" spans="1:13" ht="12.75" hidden="1">
      <c r="A2862" s="15"/>
      <c r="F2862" s="70"/>
      <c r="G2862" s="70"/>
      <c r="H2862" s="6">
        <f t="shared" si="203"/>
        <v>0</v>
      </c>
      <c r="I2862" s="25" t="e">
        <f t="shared" si="202"/>
        <v>#DIV/0!</v>
      </c>
      <c r="M2862" s="2"/>
    </row>
    <row r="2863" spans="1:13" ht="12.75" hidden="1">
      <c r="A2863" s="15"/>
      <c r="F2863" s="70"/>
      <c r="G2863" s="70"/>
      <c r="H2863" s="6">
        <f t="shared" si="203"/>
        <v>0</v>
      </c>
      <c r="I2863" s="25" t="e">
        <f t="shared" si="202"/>
        <v>#DIV/0!</v>
      </c>
      <c r="M2863" s="2"/>
    </row>
    <row r="2864" spans="1:13" ht="12.75" hidden="1">
      <c r="A2864" s="15"/>
      <c r="F2864" s="70"/>
      <c r="G2864" s="70"/>
      <c r="H2864" s="6">
        <f t="shared" si="203"/>
        <v>0</v>
      </c>
      <c r="I2864" s="25" t="e">
        <f t="shared" si="202"/>
        <v>#DIV/0!</v>
      </c>
      <c r="M2864" s="2"/>
    </row>
    <row r="2865" spans="1:13" ht="12.75" hidden="1">
      <c r="A2865" s="15"/>
      <c r="F2865" s="70"/>
      <c r="G2865" s="70"/>
      <c r="H2865" s="6">
        <f t="shared" si="203"/>
        <v>0</v>
      </c>
      <c r="I2865" s="25" t="e">
        <f t="shared" si="202"/>
        <v>#DIV/0!</v>
      </c>
      <c r="M2865" s="2"/>
    </row>
    <row r="2866" spans="1:13" ht="12.75" hidden="1">
      <c r="A2866" s="15"/>
      <c r="F2866" s="70"/>
      <c r="G2866" s="70"/>
      <c r="H2866" s="6">
        <f t="shared" si="203"/>
        <v>0</v>
      </c>
      <c r="I2866" s="25" t="e">
        <f t="shared" si="202"/>
        <v>#DIV/0!</v>
      </c>
      <c r="M2866" s="2"/>
    </row>
    <row r="2867" spans="1:13" ht="12.75" hidden="1">
      <c r="A2867" s="15"/>
      <c r="F2867" s="70"/>
      <c r="G2867" s="70"/>
      <c r="H2867" s="6">
        <f t="shared" si="203"/>
        <v>0</v>
      </c>
      <c r="I2867" s="25" t="e">
        <f t="shared" si="202"/>
        <v>#DIV/0!</v>
      </c>
      <c r="M2867" s="2"/>
    </row>
    <row r="2868" spans="1:13" ht="12.75" hidden="1">
      <c r="A2868" s="15"/>
      <c r="F2868" s="70"/>
      <c r="G2868" s="70"/>
      <c r="H2868" s="6">
        <f t="shared" si="203"/>
        <v>0</v>
      </c>
      <c r="I2868" s="25" t="e">
        <f t="shared" si="202"/>
        <v>#DIV/0!</v>
      </c>
      <c r="M2868" s="2"/>
    </row>
    <row r="2869" spans="1:13" ht="12.75" hidden="1">
      <c r="A2869" s="15"/>
      <c r="F2869" s="70"/>
      <c r="G2869" s="70"/>
      <c r="H2869" s="6">
        <f t="shared" si="203"/>
        <v>0</v>
      </c>
      <c r="I2869" s="25" t="e">
        <f t="shared" si="202"/>
        <v>#DIV/0!</v>
      </c>
      <c r="M2869" s="2"/>
    </row>
    <row r="2870" spans="1:13" ht="12.75" hidden="1">
      <c r="A2870" s="15"/>
      <c r="F2870" s="70"/>
      <c r="G2870" s="70"/>
      <c r="H2870" s="6">
        <f t="shared" si="203"/>
        <v>0</v>
      </c>
      <c r="I2870" s="25" t="e">
        <f t="shared" si="202"/>
        <v>#DIV/0!</v>
      </c>
      <c r="M2870" s="2"/>
    </row>
    <row r="2871" spans="1:13" ht="12.75" hidden="1">
      <c r="A2871" s="15"/>
      <c r="F2871" s="70"/>
      <c r="G2871" s="70"/>
      <c r="H2871" s="6">
        <f t="shared" si="203"/>
        <v>0</v>
      </c>
      <c r="I2871" s="25" t="e">
        <f aca="true" t="shared" si="204" ref="I2871:I2902">+B2871/M2871</f>
        <v>#DIV/0!</v>
      </c>
      <c r="M2871" s="2"/>
    </row>
    <row r="2872" spans="1:13" ht="12.75" hidden="1">
      <c r="A2872" s="15"/>
      <c r="F2872" s="70"/>
      <c r="G2872" s="70"/>
      <c r="H2872" s="6">
        <f t="shared" si="203"/>
        <v>0</v>
      </c>
      <c r="I2872" s="25" t="e">
        <f t="shared" si="204"/>
        <v>#DIV/0!</v>
      </c>
      <c r="M2872" s="2"/>
    </row>
    <row r="2873" spans="1:13" ht="12.75" hidden="1">
      <c r="A2873" s="15"/>
      <c r="F2873" s="70"/>
      <c r="G2873" s="70"/>
      <c r="H2873" s="6">
        <f aca="true" t="shared" si="205" ref="H2873:H2904">H2872-B2873</f>
        <v>0</v>
      </c>
      <c r="I2873" s="25" t="e">
        <f t="shared" si="204"/>
        <v>#DIV/0!</v>
      </c>
      <c r="M2873" s="2"/>
    </row>
    <row r="2874" spans="1:13" ht="12.75" hidden="1">
      <c r="A2874" s="15"/>
      <c r="F2874" s="70"/>
      <c r="G2874" s="70"/>
      <c r="H2874" s="6">
        <f t="shared" si="205"/>
        <v>0</v>
      </c>
      <c r="I2874" s="25" t="e">
        <f t="shared" si="204"/>
        <v>#DIV/0!</v>
      </c>
      <c r="M2874" s="2"/>
    </row>
    <row r="2875" spans="1:13" ht="12.75" hidden="1">
      <c r="A2875" s="15"/>
      <c r="F2875" s="70"/>
      <c r="G2875" s="70"/>
      <c r="H2875" s="6">
        <f t="shared" si="205"/>
        <v>0</v>
      </c>
      <c r="I2875" s="25" t="e">
        <f t="shared" si="204"/>
        <v>#DIV/0!</v>
      </c>
      <c r="M2875" s="2"/>
    </row>
    <row r="2876" spans="1:13" ht="12.75" hidden="1">
      <c r="A2876" s="15"/>
      <c r="F2876" s="70"/>
      <c r="G2876" s="70"/>
      <c r="H2876" s="6">
        <f t="shared" si="205"/>
        <v>0</v>
      </c>
      <c r="I2876" s="25" t="e">
        <f t="shared" si="204"/>
        <v>#DIV/0!</v>
      </c>
      <c r="M2876" s="2"/>
    </row>
    <row r="2877" spans="1:13" ht="12.75" hidden="1">
      <c r="A2877" s="15"/>
      <c r="F2877" s="70"/>
      <c r="G2877" s="70"/>
      <c r="H2877" s="6">
        <f t="shared" si="205"/>
        <v>0</v>
      </c>
      <c r="I2877" s="25" t="e">
        <f t="shared" si="204"/>
        <v>#DIV/0!</v>
      </c>
      <c r="M2877" s="2"/>
    </row>
    <row r="2878" spans="1:13" ht="12.75" hidden="1">
      <c r="A2878" s="15"/>
      <c r="F2878" s="70"/>
      <c r="G2878" s="70"/>
      <c r="H2878" s="6">
        <f t="shared" si="205"/>
        <v>0</v>
      </c>
      <c r="I2878" s="25" t="e">
        <f t="shared" si="204"/>
        <v>#DIV/0!</v>
      </c>
      <c r="M2878" s="2"/>
    </row>
    <row r="2879" spans="1:13" ht="12.75" hidden="1">
      <c r="A2879" s="15"/>
      <c r="F2879" s="70"/>
      <c r="G2879" s="70"/>
      <c r="H2879" s="6">
        <f t="shared" si="205"/>
        <v>0</v>
      </c>
      <c r="I2879" s="25" t="e">
        <f t="shared" si="204"/>
        <v>#DIV/0!</v>
      </c>
      <c r="M2879" s="2"/>
    </row>
    <row r="2880" spans="1:13" ht="12.75" hidden="1">
      <c r="A2880" s="15"/>
      <c r="F2880" s="70"/>
      <c r="G2880" s="70"/>
      <c r="H2880" s="6">
        <f t="shared" si="205"/>
        <v>0</v>
      </c>
      <c r="I2880" s="25" t="e">
        <f t="shared" si="204"/>
        <v>#DIV/0!</v>
      </c>
      <c r="M2880" s="2"/>
    </row>
    <row r="2881" spans="1:13" ht="12.75" hidden="1">
      <c r="A2881" s="15"/>
      <c r="F2881" s="70"/>
      <c r="G2881" s="70"/>
      <c r="H2881" s="6">
        <f t="shared" si="205"/>
        <v>0</v>
      </c>
      <c r="I2881" s="25" t="e">
        <f t="shared" si="204"/>
        <v>#DIV/0!</v>
      </c>
      <c r="M2881" s="2"/>
    </row>
    <row r="2882" spans="1:13" ht="12.75" hidden="1">
      <c r="A2882" s="15"/>
      <c r="F2882" s="70"/>
      <c r="G2882" s="70"/>
      <c r="H2882" s="6">
        <f t="shared" si="205"/>
        <v>0</v>
      </c>
      <c r="I2882" s="25" t="e">
        <f t="shared" si="204"/>
        <v>#DIV/0!</v>
      </c>
      <c r="M2882" s="2"/>
    </row>
    <row r="2883" spans="1:13" ht="12.75" hidden="1">
      <c r="A2883" s="15"/>
      <c r="F2883" s="70"/>
      <c r="G2883" s="70"/>
      <c r="H2883" s="6">
        <f t="shared" si="205"/>
        <v>0</v>
      </c>
      <c r="I2883" s="25" t="e">
        <f t="shared" si="204"/>
        <v>#DIV/0!</v>
      </c>
      <c r="M2883" s="2"/>
    </row>
    <row r="2884" spans="1:13" ht="12.75" hidden="1">
      <c r="A2884" s="15"/>
      <c r="F2884" s="70"/>
      <c r="G2884" s="70"/>
      <c r="H2884" s="6">
        <f t="shared" si="205"/>
        <v>0</v>
      </c>
      <c r="I2884" s="25" t="e">
        <f t="shared" si="204"/>
        <v>#DIV/0!</v>
      </c>
      <c r="M2884" s="2"/>
    </row>
    <row r="2885" spans="1:13" ht="12.75" hidden="1">
      <c r="A2885" s="15"/>
      <c r="F2885" s="70"/>
      <c r="G2885" s="70"/>
      <c r="H2885" s="6">
        <f t="shared" si="205"/>
        <v>0</v>
      </c>
      <c r="I2885" s="25" t="e">
        <f t="shared" si="204"/>
        <v>#DIV/0!</v>
      </c>
      <c r="M2885" s="2"/>
    </row>
    <row r="2886" spans="1:13" ht="12.75" hidden="1">
      <c r="A2886" s="15"/>
      <c r="F2886" s="70"/>
      <c r="G2886" s="70"/>
      <c r="H2886" s="6">
        <f t="shared" si="205"/>
        <v>0</v>
      </c>
      <c r="I2886" s="25" t="e">
        <f t="shared" si="204"/>
        <v>#DIV/0!</v>
      </c>
      <c r="M2886" s="2"/>
    </row>
    <row r="2887" spans="1:13" ht="12.75" hidden="1">
      <c r="A2887" s="15"/>
      <c r="F2887" s="70"/>
      <c r="G2887" s="70"/>
      <c r="H2887" s="6">
        <f t="shared" si="205"/>
        <v>0</v>
      </c>
      <c r="I2887" s="25" t="e">
        <f t="shared" si="204"/>
        <v>#DIV/0!</v>
      </c>
      <c r="M2887" s="2"/>
    </row>
    <row r="2888" spans="1:13" ht="12.75" hidden="1">
      <c r="A2888" s="15"/>
      <c r="F2888" s="70"/>
      <c r="G2888" s="70"/>
      <c r="H2888" s="6">
        <f t="shared" si="205"/>
        <v>0</v>
      </c>
      <c r="I2888" s="25" t="e">
        <f t="shared" si="204"/>
        <v>#DIV/0!</v>
      </c>
      <c r="M2888" s="2"/>
    </row>
    <row r="2889" spans="1:13" ht="12.75" hidden="1">
      <c r="A2889" s="15"/>
      <c r="F2889" s="70"/>
      <c r="G2889" s="70"/>
      <c r="H2889" s="6">
        <f t="shared" si="205"/>
        <v>0</v>
      </c>
      <c r="I2889" s="25" t="e">
        <f t="shared" si="204"/>
        <v>#DIV/0!</v>
      </c>
      <c r="M2889" s="2"/>
    </row>
    <row r="2890" spans="1:13" ht="12.75" hidden="1">
      <c r="A2890" s="15"/>
      <c r="F2890" s="70"/>
      <c r="G2890" s="70"/>
      <c r="H2890" s="6">
        <f t="shared" si="205"/>
        <v>0</v>
      </c>
      <c r="I2890" s="25" t="e">
        <f t="shared" si="204"/>
        <v>#DIV/0!</v>
      </c>
      <c r="M2890" s="2"/>
    </row>
    <row r="2891" spans="1:13" ht="12.75" hidden="1">
      <c r="A2891" s="15"/>
      <c r="F2891" s="70"/>
      <c r="G2891" s="70"/>
      <c r="H2891" s="6">
        <f t="shared" si="205"/>
        <v>0</v>
      </c>
      <c r="I2891" s="25" t="e">
        <f t="shared" si="204"/>
        <v>#DIV/0!</v>
      </c>
      <c r="M2891" s="2"/>
    </row>
    <row r="2892" spans="1:13" ht="12.75" hidden="1">
      <c r="A2892" s="15"/>
      <c r="F2892" s="70"/>
      <c r="G2892" s="70"/>
      <c r="H2892" s="6">
        <f t="shared" si="205"/>
        <v>0</v>
      </c>
      <c r="I2892" s="25" t="e">
        <f t="shared" si="204"/>
        <v>#DIV/0!</v>
      </c>
      <c r="M2892" s="2"/>
    </row>
    <row r="2893" spans="1:13" ht="12.75" hidden="1">
      <c r="A2893" s="15"/>
      <c r="F2893" s="70"/>
      <c r="G2893" s="70"/>
      <c r="H2893" s="6">
        <f t="shared" si="205"/>
        <v>0</v>
      </c>
      <c r="I2893" s="25" t="e">
        <f t="shared" si="204"/>
        <v>#DIV/0!</v>
      </c>
      <c r="M2893" s="2"/>
    </row>
    <row r="2894" spans="1:13" ht="12.75" hidden="1">
      <c r="A2894" s="15"/>
      <c r="F2894" s="70"/>
      <c r="G2894" s="70"/>
      <c r="H2894" s="6">
        <f t="shared" si="205"/>
        <v>0</v>
      </c>
      <c r="I2894" s="25" t="e">
        <f t="shared" si="204"/>
        <v>#DIV/0!</v>
      </c>
      <c r="M2894" s="2"/>
    </row>
    <row r="2895" spans="1:13" ht="12.75" hidden="1">
      <c r="A2895" s="15"/>
      <c r="F2895" s="70"/>
      <c r="G2895" s="70"/>
      <c r="H2895" s="6">
        <f t="shared" si="205"/>
        <v>0</v>
      </c>
      <c r="I2895" s="25" t="e">
        <f t="shared" si="204"/>
        <v>#DIV/0!</v>
      </c>
      <c r="M2895" s="2"/>
    </row>
    <row r="2896" spans="1:13" ht="12.75" hidden="1">
      <c r="A2896" s="15"/>
      <c r="F2896" s="70"/>
      <c r="G2896" s="70"/>
      <c r="H2896" s="6">
        <f t="shared" si="205"/>
        <v>0</v>
      </c>
      <c r="I2896" s="25" t="e">
        <f t="shared" si="204"/>
        <v>#DIV/0!</v>
      </c>
      <c r="M2896" s="2"/>
    </row>
    <row r="2897" spans="1:13" ht="12.75" hidden="1">
      <c r="A2897" s="15"/>
      <c r="F2897" s="70"/>
      <c r="G2897" s="70"/>
      <c r="H2897" s="6">
        <f t="shared" si="205"/>
        <v>0</v>
      </c>
      <c r="I2897" s="25" t="e">
        <f t="shared" si="204"/>
        <v>#DIV/0!</v>
      </c>
      <c r="M2897" s="2"/>
    </row>
    <row r="2898" spans="1:13" ht="12.75" hidden="1">
      <c r="A2898" s="15"/>
      <c r="F2898" s="70"/>
      <c r="G2898" s="70"/>
      <c r="H2898" s="6">
        <f t="shared" si="205"/>
        <v>0</v>
      </c>
      <c r="I2898" s="25" t="e">
        <f t="shared" si="204"/>
        <v>#DIV/0!</v>
      </c>
      <c r="M2898" s="2"/>
    </row>
    <row r="2899" spans="1:13" ht="12.75" hidden="1">
      <c r="A2899" s="15"/>
      <c r="F2899" s="70"/>
      <c r="G2899" s="70"/>
      <c r="H2899" s="6">
        <f t="shared" si="205"/>
        <v>0</v>
      </c>
      <c r="I2899" s="25" t="e">
        <f t="shared" si="204"/>
        <v>#DIV/0!</v>
      </c>
      <c r="M2899" s="2"/>
    </row>
    <row r="2900" spans="1:13" ht="12.75" hidden="1">
      <c r="A2900" s="15"/>
      <c r="F2900" s="70"/>
      <c r="G2900" s="70"/>
      <c r="H2900" s="6">
        <f t="shared" si="205"/>
        <v>0</v>
      </c>
      <c r="I2900" s="25" t="e">
        <f t="shared" si="204"/>
        <v>#DIV/0!</v>
      </c>
      <c r="M2900" s="2"/>
    </row>
    <row r="2901" spans="1:13" ht="12.75" hidden="1">
      <c r="A2901" s="15"/>
      <c r="F2901" s="70"/>
      <c r="G2901" s="70"/>
      <c r="H2901" s="6">
        <f t="shared" si="205"/>
        <v>0</v>
      </c>
      <c r="I2901" s="25" t="e">
        <f t="shared" si="204"/>
        <v>#DIV/0!</v>
      </c>
      <c r="M2901" s="2"/>
    </row>
    <row r="2902" spans="1:13" ht="12.75" hidden="1">
      <c r="A2902" s="15"/>
      <c r="F2902" s="70"/>
      <c r="G2902" s="70"/>
      <c r="H2902" s="6">
        <f t="shared" si="205"/>
        <v>0</v>
      </c>
      <c r="I2902" s="25" t="e">
        <f t="shared" si="204"/>
        <v>#DIV/0!</v>
      </c>
      <c r="M2902" s="2"/>
    </row>
    <row r="2903" spans="1:13" ht="12.75" hidden="1">
      <c r="A2903" s="15"/>
      <c r="F2903" s="70"/>
      <c r="G2903" s="70"/>
      <c r="H2903" s="6">
        <f t="shared" si="205"/>
        <v>0</v>
      </c>
      <c r="I2903" s="25" t="e">
        <f aca="true" t="shared" si="206" ref="I2903:I2925">+B2903/M2903</f>
        <v>#DIV/0!</v>
      </c>
      <c r="M2903" s="2"/>
    </row>
    <row r="2904" spans="1:13" ht="12.75" hidden="1">
      <c r="A2904" s="15"/>
      <c r="F2904" s="70"/>
      <c r="G2904" s="70"/>
      <c r="H2904" s="6">
        <f t="shared" si="205"/>
        <v>0</v>
      </c>
      <c r="I2904" s="25" t="e">
        <f t="shared" si="206"/>
        <v>#DIV/0!</v>
      </c>
      <c r="M2904" s="2"/>
    </row>
    <row r="2905" spans="1:13" ht="12.75" hidden="1">
      <c r="A2905" s="15"/>
      <c r="F2905" s="70"/>
      <c r="G2905" s="70"/>
      <c r="H2905" s="6">
        <f aca="true" t="shared" si="207" ref="H2905:H2925">H2904-B2905</f>
        <v>0</v>
      </c>
      <c r="I2905" s="25" t="e">
        <f t="shared" si="206"/>
        <v>#DIV/0!</v>
      </c>
      <c r="M2905" s="2"/>
    </row>
    <row r="2906" spans="1:13" ht="12.75" hidden="1">
      <c r="A2906" s="15"/>
      <c r="F2906" s="70"/>
      <c r="G2906" s="70"/>
      <c r="H2906" s="6">
        <f t="shared" si="207"/>
        <v>0</v>
      </c>
      <c r="I2906" s="25" t="e">
        <f t="shared" si="206"/>
        <v>#DIV/0!</v>
      </c>
      <c r="M2906" s="2"/>
    </row>
    <row r="2907" spans="1:13" ht="12.75" hidden="1">
      <c r="A2907" s="15"/>
      <c r="F2907" s="70"/>
      <c r="G2907" s="70"/>
      <c r="H2907" s="6">
        <f t="shared" si="207"/>
        <v>0</v>
      </c>
      <c r="I2907" s="25" t="e">
        <f t="shared" si="206"/>
        <v>#DIV/0!</v>
      </c>
      <c r="M2907" s="2"/>
    </row>
    <row r="2908" spans="1:13" ht="12.75" hidden="1">
      <c r="A2908" s="15"/>
      <c r="F2908" s="70"/>
      <c r="G2908" s="70"/>
      <c r="H2908" s="6">
        <f t="shared" si="207"/>
        <v>0</v>
      </c>
      <c r="I2908" s="25" t="e">
        <f t="shared" si="206"/>
        <v>#DIV/0!</v>
      </c>
      <c r="M2908" s="2"/>
    </row>
    <row r="2909" spans="1:13" ht="12.75" hidden="1">
      <c r="A2909" s="15"/>
      <c r="F2909" s="70"/>
      <c r="G2909" s="70"/>
      <c r="H2909" s="6">
        <f t="shared" si="207"/>
        <v>0</v>
      </c>
      <c r="I2909" s="25" t="e">
        <f t="shared" si="206"/>
        <v>#DIV/0!</v>
      </c>
      <c r="M2909" s="2"/>
    </row>
    <row r="2910" spans="1:13" ht="12.75" hidden="1">
      <c r="A2910" s="15"/>
      <c r="F2910" s="70"/>
      <c r="G2910" s="70"/>
      <c r="H2910" s="6">
        <f t="shared" si="207"/>
        <v>0</v>
      </c>
      <c r="I2910" s="25" t="e">
        <f t="shared" si="206"/>
        <v>#DIV/0!</v>
      </c>
      <c r="M2910" s="2"/>
    </row>
    <row r="2911" spans="1:13" ht="12.75" hidden="1">
      <c r="A2911" s="15"/>
      <c r="F2911" s="70"/>
      <c r="G2911" s="70"/>
      <c r="H2911" s="6">
        <f t="shared" si="207"/>
        <v>0</v>
      </c>
      <c r="I2911" s="25" t="e">
        <f t="shared" si="206"/>
        <v>#DIV/0!</v>
      </c>
      <c r="M2911" s="2"/>
    </row>
    <row r="2912" spans="1:13" ht="12.75" hidden="1">
      <c r="A2912" s="15"/>
      <c r="F2912" s="70"/>
      <c r="G2912" s="70"/>
      <c r="H2912" s="6">
        <f t="shared" si="207"/>
        <v>0</v>
      </c>
      <c r="I2912" s="25" t="e">
        <f t="shared" si="206"/>
        <v>#DIV/0!</v>
      </c>
      <c r="M2912" s="2"/>
    </row>
    <row r="2913" spans="1:13" ht="12.75" hidden="1">
      <c r="A2913" s="15"/>
      <c r="F2913" s="70"/>
      <c r="G2913" s="70"/>
      <c r="H2913" s="6">
        <f t="shared" si="207"/>
        <v>0</v>
      </c>
      <c r="I2913" s="25" t="e">
        <f t="shared" si="206"/>
        <v>#DIV/0!</v>
      </c>
      <c r="M2913" s="2"/>
    </row>
    <row r="2914" spans="1:13" ht="12.75" hidden="1">
      <c r="A2914" s="15"/>
      <c r="F2914" s="70"/>
      <c r="G2914" s="70"/>
      <c r="H2914" s="6">
        <f t="shared" si="207"/>
        <v>0</v>
      </c>
      <c r="I2914" s="25" t="e">
        <f t="shared" si="206"/>
        <v>#DIV/0!</v>
      </c>
      <c r="M2914" s="2"/>
    </row>
    <row r="2915" spans="1:13" ht="12.75" hidden="1">
      <c r="A2915" s="15"/>
      <c r="F2915" s="70"/>
      <c r="G2915" s="70"/>
      <c r="H2915" s="6">
        <f t="shared" si="207"/>
        <v>0</v>
      </c>
      <c r="I2915" s="25" t="e">
        <f t="shared" si="206"/>
        <v>#DIV/0!</v>
      </c>
      <c r="M2915" s="2"/>
    </row>
    <row r="2916" spans="1:13" ht="12.75" hidden="1">
      <c r="A2916" s="15"/>
      <c r="F2916" s="70"/>
      <c r="G2916" s="70"/>
      <c r="H2916" s="6">
        <f t="shared" si="207"/>
        <v>0</v>
      </c>
      <c r="I2916" s="25" t="e">
        <f t="shared" si="206"/>
        <v>#DIV/0!</v>
      </c>
      <c r="M2916" s="2"/>
    </row>
    <row r="2917" spans="1:13" ht="12.75" hidden="1">
      <c r="A2917" s="15"/>
      <c r="F2917" s="70"/>
      <c r="G2917" s="70"/>
      <c r="H2917" s="6">
        <f t="shared" si="207"/>
        <v>0</v>
      </c>
      <c r="I2917" s="25" t="e">
        <f t="shared" si="206"/>
        <v>#DIV/0!</v>
      </c>
      <c r="M2917" s="2"/>
    </row>
    <row r="2918" spans="1:13" ht="12.75" hidden="1">
      <c r="A2918" s="15"/>
      <c r="F2918" s="70"/>
      <c r="G2918" s="70"/>
      <c r="H2918" s="6">
        <f t="shared" si="207"/>
        <v>0</v>
      </c>
      <c r="I2918" s="25" t="e">
        <f t="shared" si="206"/>
        <v>#DIV/0!</v>
      </c>
      <c r="M2918" s="2"/>
    </row>
    <row r="2919" spans="1:13" ht="12.75" hidden="1">
      <c r="A2919" s="15"/>
      <c r="F2919" s="70"/>
      <c r="G2919" s="70"/>
      <c r="H2919" s="6">
        <f t="shared" si="207"/>
        <v>0</v>
      </c>
      <c r="I2919" s="25" t="e">
        <f t="shared" si="206"/>
        <v>#DIV/0!</v>
      </c>
      <c r="M2919" s="2"/>
    </row>
    <row r="2920" spans="1:13" ht="12.75" hidden="1">
      <c r="A2920" s="15"/>
      <c r="F2920" s="70"/>
      <c r="G2920" s="70"/>
      <c r="H2920" s="6">
        <f t="shared" si="207"/>
        <v>0</v>
      </c>
      <c r="I2920" s="25" t="e">
        <f t="shared" si="206"/>
        <v>#DIV/0!</v>
      </c>
      <c r="M2920" s="2"/>
    </row>
    <row r="2921" spans="1:13" ht="12.75" hidden="1">
      <c r="A2921" s="15"/>
      <c r="F2921" s="70"/>
      <c r="G2921" s="70"/>
      <c r="H2921" s="6">
        <f t="shared" si="207"/>
        <v>0</v>
      </c>
      <c r="I2921" s="25" t="e">
        <f t="shared" si="206"/>
        <v>#DIV/0!</v>
      </c>
      <c r="M2921" s="2"/>
    </row>
    <row r="2922" spans="1:13" ht="12.75" hidden="1">
      <c r="A2922" s="15"/>
      <c r="F2922" s="70"/>
      <c r="G2922" s="70"/>
      <c r="H2922" s="6">
        <f t="shared" si="207"/>
        <v>0</v>
      </c>
      <c r="I2922" s="25" t="e">
        <f t="shared" si="206"/>
        <v>#DIV/0!</v>
      </c>
      <c r="M2922" s="2"/>
    </row>
    <row r="2923" spans="1:13" ht="12.75" hidden="1">
      <c r="A2923" s="15"/>
      <c r="F2923" s="70"/>
      <c r="G2923" s="70"/>
      <c r="H2923" s="6">
        <f t="shared" si="207"/>
        <v>0</v>
      </c>
      <c r="I2923" s="25" t="e">
        <f t="shared" si="206"/>
        <v>#DIV/0!</v>
      </c>
      <c r="M2923" s="2"/>
    </row>
    <row r="2924" spans="1:13" ht="12.75" hidden="1">
      <c r="A2924" s="15"/>
      <c r="F2924" s="70"/>
      <c r="G2924" s="70"/>
      <c r="H2924" s="6">
        <f t="shared" si="207"/>
        <v>0</v>
      </c>
      <c r="I2924" s="25" t="e">
        <f t="shared" si="206"/>
        <v>#DIV/0!</v>
      </c>
      <c r="M2924" s="2"/>
    </row>
    <row r="2925" spans="1:13" ht="12.75" hidden="1">
      <c r="A2925" s="15"/>
      <c r="F2925" s="70"/>
      <c r="G2925" s="70"/>
      <c r="H2925" s="6">
        <f t="shared" si="207"/>
        <v>0</v>
      </c>
      <c r="I2925" s="25" t="e">
        <f t="shared" si="206"/>
        <v>#DIV/0!</v>
      </c>
      <c r="M2925" s="2"/>
    </row>
    <row r="2926" spans="1:13" ht="12.75" hidden="1">
      <c r="A2926" s="15"/>
      <c r="F2926" s="70"/>
      <c r="G2926" s="70"/>
      <c r="M2926" s="2"/>
    </row>
    <row r="2927" spans="1:13" ht="12.75" hidden="1">
      <c r="A2927" s="15"/>
      <c r="F2927" s="70"/>
      <c r="G2927" s="70"/>
      <c r="M2927" s="2"/>
    </row>
    <row r="2928" spans="1:13" ht="12.75" hidden="1">
      <c r="A2928" s="15"/>
      <c r="F2928" s="70"/>
      <c r="G2928" s="70"/>
      <c r="M2928" s="2"/>
    </row>
    <row r="2929" spans="1:13" ht="12.75" hidden="1">
      <c r="A2929" s="15"/>
      <c r="F2929" s="70"/>
      <c r="G2929" s="70"/>
      <c r="M2929" s="2"/>
    </row>
    <row r="2930" spans="1:13" ht="12.75" hidden="1">
      <c r="A2930" s="15"/>
      <c r="F2930" s="70"/>
      <c r="G2930" s="70"/>
      <c r="M2930" s="2"/>
    </row>
    <row r="2931" spans="1:13" ht="12.75" hidden="1">
      <c r="A2931" s="15"/>
      <c r="F2931" s="70"/>
      <c r="G2931" s="70"/>
      <c r="M2931" s="2"/>
    </row>
    <row r="2932" spans="1:13" ht="12.75" hidden="1">
      <c r="A2932" s="15"/>
      <c r="F2932" s="70"/>
      <c r="G2932" s="70"/>
      <c r="M2932" s="2"/>
    </row>
    <row r="2933" spans="1:13" ht="12.75" hidden="1">
      <c r="A2933" s="15"/>
      <c r="F2933" s="70"/>
      <c r="G2933" s="70"/>
      <c r="M2933" s="2"/>
    </row>
    <row r="2934" spans="1:13" ht="12.75" hidden="1">
      <c r="A2934" s="15"/>
      <c r="F2934" s="70"/>
      <c r="G2934" s="70"/>
      <c r="M2934" s="2"/>
    </row>
    <row r="2935" spans="1:13" ht="12.75" hidden="1">
      <c r="A2935" s="15"/>
      <c r="F2935" s="70"/>
      <c r="G2935" s="70"/>
      <c r="M2935" s="2"/>
    </row>
    <row r="2936" spans="1:13" ht="12.75" hidden="1">
      <c r="A2936" s="15"/>
      <c r="F2936" s="70"/>
      <c r="G2936" s="70"/>
      <c r="M2936" s="2"/>
    </row>
    <row r="2937" spans="1:13" ht="12.75" hidden="1">
      <c r="A2937" s="15"/>
      <c r="F2937" s="70"/>
      <c r="G2937" s="70"/>
      <c r="M2937" s="2"/>
    </row>
    <row r="2938" spans="1:13" ht="12.75" hidden="1">
      <c r="A2938" s="15"/>
      <c r="F2938" s="70"/>
      <c r="G2938" s="70"/>
      <c r="M2938" s="2"/>
    </row>
    <row r="2939" spans="1:13" ht="12.75" hidden="1">
      <c r="A2939" s="15"/>
      <c r="F2939" s="70"/>
      <c r="G2939" s="70"/>
      <c r="M2939" s="2"/>
    </row>
    <row r="2940" spans="1:13" ht="12.75" hidden="1">
      <c r="A2940" s="15"/>
      <c r="F2940" s="70"/>
      <c r="G2940" s="70"/>
      <c r="M2940" s="2"/>
    </row>
    <row r="2941" spans="1:13" ht="12.75" hidden="1">
      <c r="A2941" s="15"/>
      <c r="F2941" s="70"/>
      <c r="G2941" s="70"/>
      <c r="M2941" s="2"/>
    </row>
    <row r="2942" spans="1:13" ht="12.75" hidden="1">
      <c r="A2942" s="15"/>
      <c r="F2942" s="70"/>
      <c r="G2942" s="70"/>
      <c r="M2942" s="2"/>
    </row>
    <row r="2943" spans="1:13" ht="12.75" hidden="1">
      <c r="A2943" s="15"/>
      <c r="F2943" s="70"/>
      <c r="G2943" s="70"/>
      <c r="M2943" s="2"/>
    </row>
    <row r="2944" spans="1:13" ht="12.75" hidden="1">
      <c r="A2944" s="15"/>
      <c r="F2944" s="70"/>
      <c r="G2944" s="70"/>
      <c r="M2944" s="2"/>
    </row>
    <row r="2945" spans="1:13" ht="12.75" hidden="1">
      <c r="A2945" s="15"/>
      <c r="F2945" s="70"/>
      <c r="G2945" s="70"/>
      <c r="M2945" s="2"/>
    </row>
    <row r="2946" spans="1:13" ht="12.75" hidden="1">
      <c r="A2946" s="15"/>
      <c r="F2946" s="70"/>
      <c r="G2946" s="70"/>
      <c r="M2946" s="2"/>
    </row>
    <row r="2947" spans="1:13" ht="12.75" hidden="1">
      <c r="A2947" s="15"/>
      <c r="F2947" s="70"/>
      <c r="G2947" s="70"/>
      <c r="M2947" s="2"/>
    </row>
    <row r="2948" spans="1:13" ht="12.75" hidden="1">
      <c r="A2948" s="15"/>
      <c r="F2948" s="70"/>
      <c r="G2948" s="70"/>
      <c r="M2948" s="2"/>
    </row>
    <row r="2949" spans="1:13" ht="12.75" hidden="1">
      <c r="A2949" s="15"/>
      <c r="F2949" s="70"/>
      <c r="G2949" s="70"/>
      <c r="M2949" s="2"/>
    </row>
    <row r="2950" spans="1:13" ht="12.75" hidden="1">
      <c r="A2950" s="15"/>
      <c r="F2950" s="70"/>
      <c r="G2950" s="70"/>
      <c r="M2950" s="2"/>
    </row>
    <row r="2951" spans="1:13" ht="12.75" hidden="1">
      <c r="A2951" s="15"/>
      <c r="F2951" s="70"/>
      <c r="G2951" s="70"/>
      <c r="M2951" s="2"/>
    </row>
    <row r="2952" spans="1:13" ht="12.75" hidden="1">
      <c r="A2952" s="15"/>
      <c r="F2952" s="70"/>
      <c r="G2952" s="70"/>
      <c r="M2952" s="2"/>
    </row>
    <row r="2953" spans="1:13" ht="12.75" hidden="1">
      <c r="A2953" s="15"/>
      <c r="F2953" s="70"/>
      <c r="G2953" s="70"/>
      <c r="M2953" s="2"/>
    </row>
    <row r="2954" spans="1:13" ht="12.75" hidden="1">
      <c r="A2954" s="15"/>
      <c r="F2954" s="70"/>
      <c r="G2954" s="70"/>
      <c r="M2954" s="2"/>
    </row>
    <row r="2955" spans="1:13" ht="12.75" hidden="1">
      <c r="A2955" s="15"/>
      <c r="F2955" s="70"/>
      <c r="G2955" s="70"/>
      <c r="M2955" s="2"/>
    </row>
    <row r="2956" spans="1:13" ht="12.75" hidden="1">
      <c r="A2956" s="15"/>
      <c r="F2956" s="70"/>
      <c r="G2956" s="70"/>
      <c r="M2956" s="2"/>
    </row>
    <row r="2957" spans="1:13" ht="12.75" hidden="1">
      <c r="A2957" s="15"/>
      <c r="F2957" s="70"/>
      <c r="G2957" s="70"/>
      <c r="M2957" s="2"/>
    </row>
    <row r="2958" spans="1:13" ht="12.75" hidden="1">
      <c r="A2958" s="15"/>
      <c r="F2958" s="70"/>
      <c r="G2958" s="70"/>
      <c r="M2958" s="2"/>
    </row>
    <row r="2959" spans="1:13" ht="12.75" hidden="1">
      <c r="A2959" s="15"/>
      <c r="F2959" s="70"/>
      <c r="G2959" s="70"/>
      <c r="M2959" s="2"/>
    </row>
    <row r="2960" spans="1:13" ht="12.75" hidden="1">
      <c r="A2960" s="15"/>
      <c r="F2960" s="70"/>
      <c r="G2960" s="70"/>
      <c r="M2960" s="2"/>
    </row>
    <row r="2961" spans="1:13" ht="12.75" hidden="1">
      <c r="A2961" s="15"/>
      <c r="F2961" s="70"/>
      <c r="G2961" s="70"/>
      <c r="M2961" s="2"/>
    </row>
    <row r="2962" spans="1:13" ht="12.75" hidden="1">
      <c r="A2962" s="15"/>
      <c r="F2962" s="70"/>
      <c r="G2962" s="70"/>
      <c r="M2962" s="2"/>
    </row>
    <row r="2963" spans="1:13" ht="12.75" hidden="1">
      <c r="A2963" s="15"/>
      <c r="F2963" s="70"/>
      <c r="G2963" s="70"/>
      <c r="M2963" s="2"/>
    </row>
    <row r="2964" spans="1:13" ht="12.75" hidden="1">
      <c r="A2964" s="15"/>
      <c r="F2964" s="70"/>
      <c r="G2964" s="70"/>
      <c r="M2964" s="2"/>
    </row>
    <row r="2965" spans="1:13" ht="12.75" hidden="1">
      <c r="A2965" s="15"/>
      <c r="F2965" s="70"/>
      <c r="G2965" s="70"/>
      <c r="M2965" s="2"/>
    </row>
    <row r="2966" spans="1:13" ht="12.75" hidden="1">
      <c r="A2966" s="15"/>
      <c r="F2966" s="70"/>
      <c r="G2966" s="70"/>
      <c r="M2966" s="2"/>
    </row>
    <row r="2967" spans="1:13" ht="12.75" hidden="1">
      <c r="A2967" s="15"/>
      <c r="F2967" s="70"/>
      <c r="G2967" s="70"/>
      <c r="M2967" s="2"/>
    </row>
    <row r="2968" spans="1:13" ht="12.75" hidden="1">
      <c r="A2968" s="15"/>
      <c r="F2968" s="70"/>
      <c r="G2968" s="70"/>
      <c r="M2968" s="2"/>
    </row>
    <row r="2969" spans="1:13" ht="12.75" hidden="1">
      <c r="A2969" s="15"/>
      <c r="F2969" s="70"/>
      <c r="G2969" s="70"/>
      <c r="M2969" s="2"/>
    </row>
    <row r="2970" spans="1:13" ht="12.75" hidden="1">
      <c r="A2970" s="15"/>
      <c r="F2970" s="70"/>
      <c r="G2970" s="70"/>
      <c r="M2970" s="2"/>
    </row>
    <row r="2971" spans="1:13" ht="12.75" hidden="1">
      <c r="A2971" s="15"/>
      <c r="F2971" s="70"/>
      <c r="G2971" s="70"/>
      <c r="M2971" s="2"/>
    </row>
    <row r="2972" spans="1:13" ht="12.75" hidden="1">
      <c r="A2972" s="15"/>
      <c r="F2972" s="70"/>
      <c r="G2972" s="70"/>
      <c r="M2972" s="2"/>
    </row>
    <row r="2973" spans="1:13" ht="12.75" hidden="1">
      <c r="A2973" s="15"/>
      <c r="F2973" s="70"/>
      <c r="G2973" s="70"/>
      <c r="M2973" s="2"/>
    </row>
    <row r="2974" spans="1:13" ht="12.75" hidden="1">
      <c r="A2974" s="15"/>
      <c r="F2974" s="70"/>
      <c r="G2974" s="70"/>
      <c r="M2974" s="2"/>
    </row>
    <row r="2975" spans="1:13" ht="12.75" hidden="1">
      <c r="A2975" s="15"/>
      <c r="F2975" s="70"/>
      <c r="G2975" s="70"/>
      <c r="M2975" s="2"/>
    </row>
    <row r="2976" spans="1:13" ht="12.75" hidden="1">
      <c r="A2976" s="15"/>
      <c r="F2976" s="70"/>
      <c r="G2976" s="70"/>
      <c r="M2976" s="2"/>
    </row>
    <row r="2977" spans="1:13" ht="12.75" hidden="1">
      <c r="A2977" s="15"/>
      <c r="F2977" s="70"/>
      <c r="G2977" s="70"/>
      <c r="M2977" s="2"/>
    </row>
    <row r="2978" spans="1:13" ht="12.75" hidden="1">
      <c r="A2978" s="15"/>
      <c r="F2978" s="70"/>
      <c r="G2978" s="70"/>
      <c r="M2978" s="2"/>
    </row>
    <row r="2979" spans="1:13" ht="12.75" hidden="1">
      <c r="A2979" s="15"/>
      <c r="F2979" s="70"/>
      <c r="G2979" s="70"/>
      <c r="M2979" s="2"/>
    </row>
    <row r="2980" spans="1:13" ht="12.75" hidden="1">
      <c r="A2980" s="15"/>
      <c r="F2980" s="70"/>
      <c r="G2980" s="70"/>
      <c r="M2980" s="2"/>
    </row>
    <row r="2981" spans="1:13" ht="12.75" hidden="1">
      <c r="A2981" s="15"/>
      <c r="F2981" s="70"/>
      <c r="G2981" s="70"/>
      <c r="M2981" s="2"/>
    </row>
    <row r="2982" spans="1:13" ht="12.75" hidden="1">
      <c r="A2982" s="15"/>
      <c r="F2982" s="70"/>
      <c r="G2982" s="70"/>
      <c r="M2982" s="2"/>
    </row>
    <row r="2983" spans="1:13" ht="12.75" hidden="1">
      <c r="A2983" s="15"/>
      <c r="F2983" s="70"/>
      <c r="G2983" s="70"/>
      <c r="M2983" s="2"/>
    </row>
    <row r="2984" spans="1:13" ht="12.75" hidden="1">
      <c r="A2984" s="15"/>
      <c r="F2984" s="70"/>
      <c r="G2984" s="70"/>
      <c r="M2984" s="2"/>
    </row>
    <row r="2985" spans="1:13" ht="12.75" hidden="1">
      <c r="A2985" s="15"/>
      <c r="F2985" s="70"/>
      <c r="G2985" s="70"/>
      <c r="M2985" s="2"/>
    </row>
    <row r="2986" spans="1:13" ht="12.75" hidden="1">
      <c r="A2986" s="15"/>
      <c r="F2986" s="70"/>
      <c r="G2986" s="70"/>
      <c r="M2986" s="2"/>
    </row>
    <row r="2987" spans="1:13" ht="12.75" hidden="1">
      <c r="A2987" s="15"/>
      <c r="F2987" s="70"/>
      <c r="G2987" s="70"/>
      <c r="M2987" s="2"/>
    </row>
    <row r="2988" spans="1:13" ht="12.75" hidden="1">
      <c r="A2988" s="15"/>
      <c r="F2988" s="70"/>
      <c r="G2988" s="70"/>
      <c r="M2988" s="2"/>
    </row>
    <row r="2989" spans="1:13" ht="12.75" hidden="1">
      <c r="A2989" s="15"/>
      <c r="F2989" s="70"/>
      <c r="G2989" s="70"/>
      <c r="M2989" s="2"/>
    </row>
    <row r="2990" spans="1:13" ht="12.75" hidden="1">
      <c r="A2990" s="15"/>
      <c r="F2990" s="70"/>
      <c r="G2990" s="70"/>
      <c r="M2990" s="2"/>
    </row>
    <row r="2991" spans="1:13" ht="12.75" hidden="1">
      <c r="A2991" s="15"/>
      <c r="F2991" s="70"/>
      <c r="G2991" s="70"/>
      <c r="M2991" s="2"/>
    </row>
    <row r="2992" spans="1:13" ht="12.75" hidden="1">
      <c r="A2992" s="15"/>
      <c r="F2992" s="70"/>
      <c r="G2992" s="70"/>
      <c r="M2992" s="2"/>
    </row>
    <row r="2993" spans="1:13" ht="12.75" hidden="1">
      <c r="A2993" s="15"/>
      <c r="F2993" s="70"/>
      <c r="G2993" s="70"/>
      <c r="M2993" s="2"/>
    </row>
    <row r="2994" spans="1:13" ht="12.75" hidden="1">
      <c r="A2994" s="15"/>
      <c r="F2994" s="70"/>
      <c r="G2994" s="70"/>
      <c r="M2994" s="2"/>
    </row>
    <row r="2995" spans="1:13" s="247" customFormat="1" ht="12.75" hidden="1">
      <c r="A2995" s="242"/>
      <c r="B2995" s="243"/>
      <c r="C2995" s="242"/>
      <c r="D2995" s="242"/>
      <c r="E2995" s="242"/>
      <c r="F2995" s="244"/>
      <c r="G2995" s="244"/>
      <c r="H2995" s="243"/>
      <c r="I2995" s="226"/>
      <c r="K2995" s="39"/>
      <c r="L2995" s="18"/>
      <c r="M2995" s="2"/>
    </row>
    <row r="2996" spans="1:13" s="247" customFormat="1" ht="12.75" hidden="1">
      <c r="A2996" s="242"/>
      <c r="B2996" s="243"/>
      <c r="C2996" s="242"/>
      <c r="D2996" s="242"/>
      <c r="E2996" s="242"/>
      <c r="F2996" s="244"/>
      <c r="G2996" s="244"/>
      <c r="H2996" s="243"/>
      <c r="I2996" s="226"/>
      <c r="K2996" s="39"/>
      <c r="L2996" s="18"/>
      <c r="M2996" s="2"/>
    </row>
    <row r="2997" spans="2:13" ht="12.75" hidden="1">
      <c r="B2997" s="10"/>
      <c r="F2997" s="70"/>
      <c r="G2997" s="70"/>
      <c r="H2997" s="243"/>
      <c r="I2997" s="25" t="e">
        <f aca="true" t="shared" si="208" ref="I2997:I3028">+B2997/M2997</f>
        <v>#DIV/0!</v>
      </c>
      <c r="M2997" s="2"/>
    </row>
    <row r="2998" spans="2:13" ht="12.75" hidden="1">
      <c r="B2998" s="10"/>
      <c r="F2998" s="70"/>
      <c r="G2998" s="70"/>
      <c r="H2998" s="243"/>
      <c r="I2998" s="25" t="e">
        <f t="shared" si="208"/>
        <v>#DIV/0!</v>
      </c>
      <c r="M2998" s="2"/>
    </row>
    <row r="2999" spans="2:13" ht="12.75" hidden="1">
      <c r="B2999" s="10"/>
      <c r="F2999" s="70"/>
      <c r="G2999" s="70"/>
      <c r="H2999" s="6">
        <f aca="true" t="shared" si="209" ref="H2999:H3030">H2998-B2999</f>
        <v>0</v>
      </c>
      <c r="I2999" s="25" t="e">
        <f t="shared" si="208"/>
        <v>#DIV/0!</v>
      </c>
      <c r="M2999" s="2"/>
    </row>
    <row r="3000" spans="2:13" ht="12.75" hidden="1">
      <c r="B3000" s="10"/>
      <c r="F3000" s="70"/>
      <c r="G3000" s="70"/>
      <c r="H3000" s="6">
        <f t="shared" si="209"/>
        <v>0</v>
      </c>
      <c r="I3000" s="25" t="e">
        <f t="shared" si="208"/>
        <v>#DIV/0!</v>
      </c>
      <c r="M3000" s="2"/>
    </row>
    <row r="3001" spans="2:13" ht="12.75" hidden="1">
      <c r="B3001" s="10"/>
      <c r="F3001" s="70"/>
      <c r="G3001" s="70"/>
      <c r="H3001" s="6">
        <f t="shared" si="209"/>
        <v>0</v>
      </c>
      <c r="I3001" s="25" t="e">
        <f t="shared" si="208"/>
        <v>#DIV/0!</v>
      </c>
      <c r="M3001" s="2"/>
    </row>
    <row r="3002" spans="2:13" ht="12.75" hidden="1">
      <c r="B3002" s="10"/>
      <c r="F3002" s="70"/>
      <c r="G3002" s="70"/>
      <c r="H3002" s="6">
        <f t="shared" si="209"/>
        <v>0</v>
      </c>
      <c r="I3002" s="25" t="e">
        <f t="shared" si="208"/>
        <v>#DIV/0!</v>
      </c>
      <c r="M3002" s="2"/>
    </row>
    <row r="3003" spans="2:13" ht="12.75" hidden="1">
      <c r="B3003" s="10"/>
      <c r="F3003" s="70"/>
      <c r="G3003" s="70"/>
      <c r="H3003" s="6">
        <f t="shared" si="209"/>
        <v>0</v>
      </c>
      <c r="I3003" s="25" t="e">
        <f t="shared" si="208"/>
        <v>#DIV/0!</v>
      </c>
      <c r="M3003" s="2"/>
    </row>
    <row r="3004" spans="2:13" ht="12.75" hidden="1">
      <c r="B3004" s="10"/>
      <c r="F3004" s="70"/>
      <c r="G3004" s="70"/>
      <c r="H3004" s="6">
        <f t="shared" si="209"/>
        <v>0</v>
      </c>
      <c r="I3004" s="25" t="e">
        <f t="shared" si="208"/>
        <v>#DIV/0!</v>
      </c>
      <c r="M3004" s="2"/>
    </row>
    <row r="3005" spans="2:13" ht="12.75" hidden="1">
      <c r="B3005" s="10"/>
      <c r="F3005" s="70"/>
      <c r="G3005" s="70"/>
      <c r="H3005" s="6">
        <f t="shared" si="209"/>
        <v>0</v>
      </c>
      <c r="I3005" s="25" t="e">
        <f t="shared" si="208"/>
        <v>#DIV/0!</v>
      </c>
      <c r="M3005" s="2"/>
    </row>
    <row r="3006" spans="2:13" ht="12.75" hidden="1">
      <c r="B3006" s="10"/>
      <c r="F3006" s="70"/>
      <c r="G3006" s="70"/>
      <c r="H3006" s="6">
        <f t="shared" si="209"/>
        <v>0</v>
      </c>
      <c r="I3006" s="25" t="e">
        <f t="shared" si="208"/>
        <v>#DIV/0!</v>
      </c>
      <c r="M3006" s="2"/>
    </row>
    <row r="3007" spans="2:13" ht="12.75" hidden="1">
      <c r="B3007" s="10"/>
      <c r="F3007" s="70"/>
      <c r="G3007" s="70"/>
      <c r="H3007" s="6">
        <f t="shared" si="209"/>
        <v>0</v>
      </c>
      <c r="I3007" s="25" t="e">
        <f t="shared" si="208"/>
        <v>#DIV/0!</v>
      </c>
      <c r="M3007" s="2"/>
    </row>
    <row r="3008" spans="2:13" ht="12.75" hidden="1">
      <c r="B3008" s="10"/>
      <c r="F3008" s="70"/>
      <c r="G3008" s="70"/>
      <c r="H3008" s="6">
        <f t="shared" si="209"/>
        <v>0</v>
      </c>
      <c r="I3008" s="25" t="e">
        <f t="shared" si="208"/>
        <v>#DIV/0!</v>
      </c>
      <c r="M3008" s="2"/>
    </row>
    <row r="3009" spans="2:13" ht="12.75" hidden="1">
      <c r="B3009" s="10"/>
      <c r="F3009" s="70"/>
      <c r="G3009" s="70"/>
      <c r="H3009" s="6">
        <f t="shared" si="209"/>
        <v>0</v>
      </c>
      <c r="I3009" s="25" t="e">
        <f t="shared" si="208"/>
        <v>#DIV/0!</v>
      </c>
      <c r="M3009" s="2"/>
    </row>
    <row r="3010" spans="2:13" ht="12.75" hidden="1">
      <c r="B3010" s="10"/>
      <c r="F3010" s="70"/>
      <c r="G3010" s="70"/>
      <c r="H3010" s="6">
        <f t="shared" si="209"/>
        <v>0</v>
      </c>
      <c r="I3010" s="25" t="e">
        <f t="shared" si="208"/>
        <v>#DIV/0!</v>
      </c>
      <c r="M3010" s="2"/>
    </row>
    <row r="3011" spans="6:13" ht="12.75" hidden="1">
      <c r="F3011" s="70"/>
      <c r="G3011" s="70"/>
      <c r="H3011" s="6">
        <f t="shared" si="209"/>
        <v>0</v>
      </c>
      <c r="I3011" s="25" t="e">
        <f t="shared" si="208"/>
        <v>#DIV/0!</v>
      </c>
      <c r="M3011" s="2"/>
    </row>
    <row r="3012" spans="2:13" ht="12.75" hidden="1">
      <c r="B3012" s="8"/>
      <c r="F3012" s="70"/>
      <c r="G3012" s="70"/>
      <c r="H3012" s="6">
        <f t="shared" si="209"/>
        <v>0</v>
      </c>
      <c r="I3012" s="25" t="e">
        <f t="shared" si="208"/>
        <v>#DIV/0!</v>
      </c>
      <c r="M3012" s="2"/>
    </row>
    <row r="3013" spans="6:13" ht="12.75" hidden="1">
      <c r="F3013" s="70"/>
      <c r="G3013" s="70"/>
      <c r="H3013" s="6">
        <f t="shared" si="209"/>
        <v>0</v>
      </c>
      <c r="I3013" s="25" t="e">
        <f t="shared" si="208"/>
        <v>#DIV/0!</v>
      </c>
      <c r="M3013" s="2"/>
    </row>
    <row r="3014" spans="6:13" ht="12.75" hidden="1">
      <c r="F3014" s="70"/>
      <c r="G3014" s="70"/>
      <c r="H3014" s="6">
        <f t="shared" si="209"/>
        <v>0</v>
      </c>
      <c r="I3014" s="25" t="e">
        <f t="shared" si="208"/>
        <v>#DIV/0!</v>
      </c>
      <c r="M3014" s="2"/>
    </row>
    <row r="3015" spans="6:13" ht="12.75" hidden="1">
      <c r="F3015" s="70"/>
      <c r="G3015" s="70"/>
      <c r="H3015" s="6">
        <f t="shared" si="209"/>
        <v>0</v>
      </c>
      <c r="I3015" s="25" t="e">
        <f t="shared" si="208"/>
        <v>#DIV/0!</v>
      </c>
      <c r="M3015" s="2"/>
    </row>
    <row r="3016" spans="6:13" ht="12.75" hidden="1">
      <c r="F3016" s="70"/>
      <c r="G3016" s="70"/>
      <c r="H3016" s="6">
        <f t="shared" si="209"/>
        <v>0</v>
      </c>
      <c r="I3016" s="25" t="e">
        <f t="shared" si="208"/>
        <v>#DIV/0!</v>
      </c>
      <c r="M3016" s="2"/>
    </row>
    <row r="3017" spans="6:13" ht="12.75" hidden="1">
      <c r="F3017" s="70"/>
      <c r="G3017" s="70"/>
      <c r="H3017" s="6">
        <f t="shared" si="209"/>
        <v>0</v>
      </c>
      <c r="I3017" s="25" t="e">
        <f t="shared" si="208"/>
        <v>#DIV/0!</v>
      </c>
      <c r="M3017" s="2"/>
    </row>
    <row r="3018" spans="6:13" ht="12.75" hidden="1">
      <c r="F3018" s="70"/>
      <c r="G3018" s="70"/>
      <c r="H3018" s="6">
        <f t="shared" si="209"/>
        <v>0</v>
      </c>
      <c r="I3018" s="25" t="e">
        <f t="shared" si="208"/>
        <v>#DIV/0!</v>
      </c>
      <c r="M3018" s="2"/>
    </row>
    <row r="3019" spans="6:13" ht="12.75" hidden="1">
      <c r="F3019" s="70"/>
      <c r="G3019" s="70"/>
      <c r="H3019" s="6">
        <f t="shared" si="209"/>
        <v>0</v>
      </c>
      <c r="I3019" s="25" t="e">
        <f t="shared" si="208"/>
        <v>#DIV/0!</v>
      </c>
      <c r="M3019" s="2"/>
    </row>
    <row r="3020" spans="6:13" ht="12.75" hidden="1">
      <c r="F3020" s="70"/>
      <c r="G3020" s="70"/>
      <c r="H3020" s="6">
        <f t="shared" si="209"/>
        <v>0</v>
      </c>
      <c r="I3020" s="25" t="e">
        <f t="shared" si="208"/>
        <v>#DIV/0!</v>
      </c>
      <c r="M3020" s="2"/>
    </row>
    <row r="3021" spans="6:13" ht="12.75" hidden="1">
      <c r="F3021" s="70"/>
      <c r="G3021" s="70"/>
      <c r="H3021" s="6">
        <f t="shared" si="209"/>
        <v>0</v>
      </c>
      <c r="I3021" s="25" t="e">
        <f t="shared" si="208"/>
        <v>#DIV/0!</v>
      </c>
      <c r="M3021" s="2"/>
    </row>
    <row r="3022" spans="6:13" ht="12.75" hidden="1">
      <c r="F3022" s="70"/>
      <c r="G3022" s="70"/>
      <c r="H3022" s="6">
        <f t="shared" si="209"/>
        <v>0</v>
      </c>
      <c r="I3022" s="25" t="e">
        <f t="shared" si="208"/>
        <v>#DIV/0!</v>
      </c>
      <c r="M3022" s="2"/>
    </row>
    <row r="3023" spans="6:13" ht="12.75" hidden="1">
      <c r="F3023" s="70"/>
      <c r="G3023" s="70"/>
      <c r="H3023" s="6">
        <f t="shared" si="209"/>
        <v>0</v>
      </c>
      <c r="I3023" s="25" t="e">
        <f t="shared" si="208"/>
        <v>#DIV/0!</v>
      </c>
      <c r="M3023" s="2"/>
    </row>
    <row r="3024" spans="6:13" ht="12.75" hidden="1">
      <c r="F3024" s="70"/>
      <c r="G3024" s="70"/>
      <c r="H3024" s="6">
        <f t="shared" si="209"/>
        <v>0</v>
      </c>
      <c r="I3024" s="25" t="e">
        <f t="shared" si="208"/>
        <v>#DIV/0!</v>
      </c>
      <c r="M3024" s="2"/>
    </row>
    <row r="3025" spans="6:13" ht="12.75" hidden="1">
      <c r="F3025" s="70"/>
      <c r="G3025" s="70"/>
      <c r="H3025" s="6">
        <f t="shared" si="209"/>
        <v>0</v>
      </c>
      <c r="I3025" s="25" t="e">
        <f t="shared" si="208"/>
        <v>#DIV/0!</v>
      </c>
      <c r="M3025" s="2"/>
    </row>
    <row r="3026" spans="6:13" ht="12.75" hidden="1">
      <c r="F3026" s="70"/>
      <c r="G3026" s="70"/>
      <c r="H3026" s="6">
        <f t="shared" si="209"/>
        <v>0</v>
      </c>
      <c r="I3026" s="25" t="e">
        <f t="shared" si="208"/>
        <v>#DIV/0!</v>
      </c>
      <c r="M3026" s="2"/>
    </row>
    <row r="3027" spans="6:13" ht="12.75" hidden="1">
      <c r="F3027" s="70"/>
      <c r="G3027" s="70"/>
      <c r="H3027" s="6">
        <f t="shared" si="209"/>
        <v>0</v>
      </c>
      <c r="I3027" s="25" t="e">
        <f t="shared" si="208"/>
        <v>#DIV/0!</v>
      </c>
      <c r="M3027" s="2"/>
    </row>
    <row r="3028" spans="6:13" ht="12.75" hidden="1">
      <c r="F3028" s="70"/>
      <c r="G3028" s="70"/>
      <c r="H3028" s="6">
        <f t="shared" si="209"/>
        <v>0</v>
      </c>
      <c r="I3028" s="25" t="e">
        <f t="shared" si="208"/>
        <v>#DIV/0!</v>
      </c>
      <c r="M3028" s="2"/>
    </row>
    <row r="3029" spans="6:13" ht="12.75" hidden="1">
      <c r="F3029" s="70"/>
      <c r="G3029" s="70"/>
      <c r="H3029" s="6">
        <f t="shared" si="209"/>
        <v>0</v>
      </c>
      <c r="I3029" s="25" t="e">
        <f aca="true" t="shared" si="210" ref="I3029:I3060">+B3029/M3029</f>
        <v>#DIV/0!</v>
      </c>
      <c r="M3029" s="2"/>
    </row>
    <row r="3030" spans="6:13" ht="12.75" hidden="1">
      <c r="F3030" s="70"/>
      <c r="G3030" s="70"/>
      <c r="H3030" s="6">
        <f t="shared" si="209"/>
        <v>0</v>
      </c>
      <c r="I3030" s="25" t="e">
        <f t="shared" si="210"/>
        <v>#DIV/0!</v>
      </c>
      <c r="M3030" s="2"/>
    </row>
    <row r="3031" spans="6:13" ht="12.75" hidden="1">
      <c r="F3031" s="70"/>
      <c r="G3031" s="70"/>
      <c r="H3031" s="6">
        <f aca="true" t="shared" si="211" ref="H3031:H3062">H3030-B3031</f>
        <v>0</v>
      </c>
      <c r="I3031" s="25" t="e">
        <f t="shared" si="210"/>
        <v>#DIV/0!</v>
      </c>
      <c r="M3031" s="2"/>
    </row>
    <row r="3032" spans="6:13" ht="12.75" hidden="1">
      <c r="F3032" s="70"/>
      <c r="G3032" s="70"/>
      <c r="H3032" s="6">
        <f t="shared" si="211"/>
        <v>0</v>
      </c>
      <c r="I3032" s="25" t="e">
        <f t="shared" si="210"/>
        <v>#DIV/0!</v>
      </c>
      <c r="M3032" s="2"/>
    </row>
    <row r="3033" spans="6:13" ht="12.75" hidden="1">
      <c r="F3033" s="70"/>
      <c r="G3033" s="70"/>
      <c r="H3033" s="6">
        <f t="shared" si="211"/>
        <v>0</v>
      </c>
      <c r="I3033" s="25" t="e">
        <f t="shared" si="210"/>
        <v>#DIV/0!</v>
      </c>
      <c r="M3033" s="2"/>
    </row>
    <row r="3034" spans="6:13" ht="12.75" hidden="1">
      <c r="F3034" s="70"/>
      <c r="G3034" s="70"/>
      <c r="H3034" s="6">
        <f t="shared" si="211"/>
        <v>0</v>
      </c>
      <c r="I3034" s="25" t="e">
        <f t="shared" si="210"/>
        <v>#DIV/0!</v>
      </c>
      <c r="M3034" s="2"/>
    </row>
    <row r="3035" spans="6:13" ht="12.75" hidden="1">
      <c r="F3035" s="70"/>
      <c r="G3035" s="70"/>
      <c r="H3035" s="6">
        <f t="shared" si="211"/>
        <v>0</v>
      </c>
      <c r="I3035" s="25" t="e">
        <f t="shared" si="210"/>
        <v>#DIV/0!</v>
      </c>
      <c r="M3035" s="2"/>
    </row>
    <row r="3036" spans="6:13" ht="12.75" hidden="1">
      <c r="F3036" s="70"/>
      <c r="G3036" s="70"/>
      <c r="H3036" s="6">
        <f t="shared" si="211"/>
        <v>0</v>
      </c>
      <c r="I3036" s="25" t="e">
        <f t="shared" si="210"/>
        <v>#DIV/0!</v>
      </c>
      <c r="M3036" s="2"/>
    </row>
    <row r="3037" spans="6:13" ht="12.75" hidden="1">
      <c r="F3037" s="70"/>
      <c r="G3037" s="70"/>
      <c r="H3037" s="6">
        <f t="shared" si="211"/>
        <v>0</v>
      </c>
      <c r="I3037" s="25" t="e">
        <f t="shared" si="210"/>
        <v>#DIV/0!</v>
      </c>
      <c r="M3037" s="2"/>
    </row>
    <row r="3038" spans="6:13" ht="12.75" hidden="1">
      <c r="F3038" s="70"/>
      <c r="G3038" s="70"/>
      <c r="H3038" s="6">
        <f t="shared" si="211"/>
        <v>0</v>
      </c>
      <c r="I3038" s="25" t="e">
        <f t="shared" si="210"/>
        <v>#DIV/0!</v>
      </c>
      <c r="M3038" s="2"/>
    </row>
    <row r="3039" spans="6:13" ht="12.75" hidden="1">
      <c r="F3039" s="70"/>
      <c r="G3039" s="70"/>
      <c r="H3039" s="6">
        <f t="shared" si="211"/>
        <v>0</v>
      </c>
      <c r="I3039" s="25" t="e">
        <f t="shared" si="210"/>
        <v>#DIV/0!</v>
      </c>
      <c r="M3039" s="2"/>
    </row>
    <row r="3040" spans="6:13" ht="12.75" hidden="1">
      <c r="F3040" s="70"/>
      <c r="G3040" s="70"/>
      <c r="H3040" s="6">
        <f t="shared" si="211"/>
        <v>0</v>
      </c>
      <c r="I3040" s="25" t="e">
        <f t="shared" si="210"/>
        <v>#DIV/0!</v>
      </c>
      <c r="M3040" s="2"/>
    </row>
    <row r="3041" spans="6:13" ht="12.75" hidden="1">
      <c r="F3041" s="70"/>
      <c r="G3041" s="70"/>
      <c r="H3041" s="6">
        <f t="shared" si="211"/>
        <v>0</v>
      </c>
      <c r="I3041" s="25" t="e">
        <f t="shared" si="210"/>
        <v>#DIV/0!</v>
      </c>
      <c r="M3041" s="2"/>
    </row>
    <row r="3042" spans="6:13" ht="12.75" hidden="1">
      <c r="F3042" s="70"/>
      <c r="G3042" s="70"/>
      <c r="H3042" s="6">
        <f t="shared" si="211"/>
        <v>0</v>
      </c>
      <c r="I3042" s="25" t="e">
        <f t="shared" si="210"/>
        <v>#DIV/0!</v>
      </c>
      <c r="M3042" s="2"/>
    </row>
    <row r="3043" spans="6:13" ht="12.75" hidden="1">
      <c r="F3043" s="70"/>
      <c r="G3043" s="70"/>
      <c r="H3043" s="6">
        <f t="shared" si="211"/>
        <v>0</v>
      </c>
      <c r="I3043" s="25" t="e">
        <f t="shared" si="210"/>
        <v>#DIV/0!</v>
      </c>
      <c r="M3043" s="2"/>
    </row>
    <row r="3044" spans="6:13" ht="12.75" hidden="1">
      <c r="F3044" s="70"/>
      <c r="G3044" s="70"/>
      <c r="H3044" s="6">
        <f t="shared" si="211"/>
        <v>0</v>
      </c>
      <c r="I3044" s="25" t="e">
        <f t="shared" si="210"/>
        <v>#DIV/0!</v>
      </c>
      <c r="M3044" s="2"/>
    </row>
    <row r="3045" spans="6:13" ht="12.75" hidden="1">
      <c r="F3045" s="70"/>
      <c r="G3045" s="70"/>
      <c r="H3045" s="6">
        <f t="shared" si="211"/>
        <v>0</v>
      </c>
      <c r="I3045" s="25" t="e">
        <f t="shared" si="210"/>
        <v>#DIV/0!</v>
      </c>
      <c r="M3045" s="2"/>
    </row>
    <row r="3046" spans="6:13" ht="12.75" hidden="1">
      <c r="F3046" s="70"/>
      <c r="G3046" s="70"/>
      <c r="H3046" s="6">
        <f t="shared" si="211"/>
        <v>0</v>
      </c>
      <c r="I3046" s="25" t="e">
        <f t="shared" si="210"/>
        <v>#DIV/0!</v>
      </c>
      <c r="M3046" s="2"/>
    </row>
    <row r="3047" spans="6:13" ht="12.75" hidden="1">
      <c r="F3047" s="70"/>
      <c r="G3047" s="70"/>
      <c r="H3047" s="6">
        <f t="shared" si="211"/>
        <v>0</v>
      </c>
      <c r="I3047" s="25" t="e">
        <f t="shared" si="210"/>
        <v>#DIV/0!</v>
      </c>
      <c r="M3047" s="2"/>
    </row>
    <row r="3048" spans="6:13" ht="12.75" hidden="1">
      <c r="F3048" s="70"/>
      <c r="G3048" s="70"/>
      <c r="H3048" s="6">
        <f t="shared" si="211"/>
        <v>0</v>
      </c>
      <c r="I3048" s="25" t="e">
        <f t="shared" si="210"/>
        <v>#DIV/0!</v>
      </c>
      <c r="M3048" s="2"/>
    </row>
    <row r="3049" spans="6:13" ht="12.75" hidden="1">
      <c r="F3049" s="70"/>
      <c r="G3049" s="70"/>
      <c r="H3049" s="6">
        <f t="shared" si="211"/>
        <v>0</v>
      </c>
      <c r="I3049" s="25" t="e">
        <f t="shared" si="210"/>
        <v>#DIV/0!</v>
      </c>
      <c r="M3049" s="2"/>
    </row>
    <row r="3050" spans="6:13" ht="12.75" hidden="1">
      <c r="F3050" s="70"/>
      <c r="G3050" s="70"/>
      <c r="H3050" s="6">
        <f t="shared" si="211"/>
        <v>0</v>
      </c>
      <c r="I3050" s="25" t="e">
        <f t="shared" si="210"/>
        <v>#DIV/0!</v>
      </c>
      <c r="M3050" s="2"/>
    </row>
    <row r="3051" spans="6:13" ht="12.75" hidden="1">
      <c r="F3051" s="70"/>
      <c r="G3051" s="70"/>
      <c r="H3051" s="6">
        <f t="shared" si="211"/>
        <v>0</v>
      </c>
      <c r="I3051" s="25" t="e">
        <f t="shared" si="210"/>
        <v>#DIV/0!</v>
      </c>
      <c r="M3051" s="2"/>
    </row>
    <row r="3052" spans="6:13" ht="12.75" hidden="1">
      <c r="F3052" s="70"/>
      <c r="G3052" s="70"/>
      <c r="H3052" s="6">
        <f t="shared" si="211"/>
        <v>0</v>
      </c>
      <c r="I3052" s="25" t="e">
        <f t="shared" si="210"/>
        <v>#DIV/0!</v>
      </c>
      <c r="M3052" s="2"/>
    </row>
    <row r="3053" spans="6:13" ht="12.75" hidden="1">
      <c r="F3053" s="70"/>
      <c r="G3053" s="70"/>
      <c r="H3053" s="6">
        <f t="shared" si="211"/>
        <v>0</v>
      </c>
      <c r="I3053" s="25" t="e">
        <f t="shared" si="210"/>
        <v>#DIV/0!</v>
      </c>
      <c r="M3053" s="2"/>
    </row>
    <row r="3054" spans="6:13" ht="12.75" hidden="1">
      <c r="F3054" s="70"/>
      <c r="G3054" s="70"/>
      <c r="H3054" s="6">
        <f t="shared" si="211"/>
        <v>0</v>
      </c>
      <c r="I3054" s="25" t="e">
        <f t="shared" si="210"/>
        <v>#DIV/0!</v>
      </c>
      <c r="M3054" s="2"/>
    </row>
    <row r="3055" spans="6:13" ht="12.75" hidden="1">
      <c r="F3055" s="70"/>
      <c r="G3055" s="70"/>
      <c r="H3055" s="6">
        <f t="shared" si="211"/>
        <v>0</v>
      </c>
      <c r="I3055" s="25" t="e">
        <f t="shared" si="210"/>
        <v>#DIV/0!</v>
      </c>
      <c r="M3055" s="2"/>
    </row>
    <row r="3056" spans="6:13" ht="12.75" hidden="1">
      <c r="F3056" s="70"/>
      <c r="G3056" s="70"/>
      <c r="H3056" s="6">
        <f t="shared" si="211"/>
        <v>0</v>
      </c>
      <c r="I3056" s="25" t="e">
        <f t="shared" si="210"/>
        <v>#DIV/0!</v>
      </c>
      <c r="M3056" s="2"/>
    </row>
    <row r="3057" spans="6:13" ht="12.75" hidden="1">
      <c r="F3057" s="70"/>
      <c r="G3057" s="70"/>
      <c r="H3057" s="6">
        <f t="shared" si="211"/>
        <v>0</v>
      </c>
      <c r="I3057" s="25" t="e">
        <f t="shared" si="210"/>
        <v>#DIV/0!</v>
      </c>
      <c r="M3057" s="2"/>
    </row>
    <row r="3058" spans="6:13" ht="12.75" hidden="1">
      <c r="F3058" s="70"/>
      <c r="G3058" s="70"/>
      <c r="H3058" s="6">
        <f t="shared" si="211"/>
        <v>0</v>
      </c>
      <c r="I3058" s="25" t="e">
        <f t="shared" si="210"/>
        <v>#DIV/0!</v>
      </c>
      <c r="M3058" s="2"/>
    </row>
    <row r="3059" spans="6:13" ht="12.75" hidden="1">
      <c r="F3059" s="70"/>
      <c r="G3059" s="70"/>
      <c r="H3059" s="6">
        <f t="shared" si="211"/>
        <v>0</v>
      </c>
      <c r="I3059" s="25" t="e">
        <f t="shared" si="210"/>
        <v>#DIV/0!</v>
      </c>
      <c r="M3059" s="2"/>
    </row>
    <row r="3060" spans="6:13" ht="12.75" hidden="1">
      <c r="F3060" s="70"/>
      <c r="G3060" s="70"/>
      <c r="H3060" s="6">
        <f t="shared" si="211"/>
        <v>0</v>
      </c>
      <c r="I3060" s="25" t="e">
        <f t="shared" si="210"/>
        <v>#DIV/0!</v>
      </c>
      <c r="M3060" s="2"/>
    </row>
    <row r="3061" spans="6:13" ht="12.75" hidden="1">
      <c r="F3061" s="70"/>
      <c r="G3061" s="70"/>
      <c r="H3061" s="6">
        <f t="shared" si="211"/>
        <v>0</v>
      </c>
      <c r="I3061" s="25" t="e">
        <f aca="true" t="shared" si="212" ref="I3061:I3092">+B3061/M3061</f>
        <v>#DIV/0!</v>
      </c>
      <c r="M3061" s="2"/>
    </row>
    <row r="3062" spans="6:13" ht="12.75" hidden="1">
      <c r="F3062" s="70"/>
      <c r="G3062" s="70"/>
      <c r="H3062" s="6">
        <f t="shared" si="211"/>
        <v>0</v>
      </c>
      <c r="I3062" s="25" t="e">
        <f t="shared" si="212"/>
        <v>#DIV/0!</v>
      </c>
      <c r="M3062" s="2"/>
    </row>
    <row r="3063" spans="6:13" ht="12.75" hidden="1">
      <c r="F3063" s="70"/>
      <c r="G3063" s="70"/>
      <c r="H3063" s="6">
        <f aca="true" t="shared" si="213" ref="H3063:H3094">H3062-B3063</f>
        <v>0</v>
      </c>
      <c r="I3063" s="25" t="e">
        <f t="shared" si="212"/>
        <v>#DIV/0!</v>
      </c>
      <c r="M3063" s="2"/>
    </row>
    <row r="3064" spans="6:13" ht="12.75" hidden="1">
      <c r="F3064" s="70"/>
      <c r="G3064" s="70"/>
      <c r="H3064" s="6">
        <f t="shared" si="213"/>
        <v>0</v>
      </c>
      <c r="I3064" s="25" t="e">
        <f t="shared" si="212"/>
        <v>#DIV/0!</v>
      </c>
      <c r="M3064" s="2"/>
    </row>
    <row r="3065" spans="6:13" ht="12.75" hidden="1">
      <c r="F3065" s="70"/>
      <c r="G3065" s="70"/>
      <c r="H3065" s="6">
        <f t="shared" si="213"/>
        <v>0</v>
      </c>
      <c r="I3065" s="25" t="e">
        <f t="shared" si="212"/>
        <v>#DIV/0!</v>
      </c>
      <c r="M3065" s="2"/>
    </row>
    <row r="3066" spans="6:13" ht="12.75" hidden="1">
      <c r="F3066" s="70"/>
      <c r="G3066" s="70"/>
      <c r="H3066" s="6">
        <f t="shared" si="213"/>
        <v>0</v>
      </c>
      <c r="I3066" s="25" t="e">
        <f t="shared" si="212"/>
        <v>#DIV/0!</v>
      </c>
      <c r="M3066" s="2"/>
    </row>
    <row r="3067" spans="6:13" ht="12.75" hidden="1">
      <c r="F3067" s="70"/>
      <c r="G3067" s="70"/>
      <c r="H3067" s="6">
        <f t="shared" si="213"/>
        <v>0</v>
      </c>
      <c r="I3067" s="25" t="e">
        <f t="shared" si="212"/>
        <v>#DIV/0!</v>
      </c>
      <c r="M3067" s="2"/>
    </row>
    <row r="3068" spans="6:13" ht="12.75" hidden="1">
      <c r="F3068" s="70"/>
      <c r="G3068" s="70"/>
      <c r="H3068" s="6">
        <f t="shared" si="213"/>
        <v>0</v>
      </c>
      <c r="I3068" s="25" t="e">
        <f t="shared" si="212"/>
        <v>#DIV/0!</v>
      </c>
      <c r="M3068" s="2"/>
    </row>
    <row r="3069" spans="6:13" ht="12.75" hidden="1">
      <c r="F3069" s="70"/>
      <c r="G3069" s="70"/>
      <c r="H3069" s="6">
        <f t="shared" si="213"/>
        <v>0</v>
      </c>
      <c r="I3069" s="25" t="e">
        <f t="shared" si="212"/>
        <v>#DIV/0!</v>
      </c>
      <c r="M3069" s="2"/>
    </row>
    <row r="3070" spans="6:13" ht="12.75" hidden="1">
      <c r="F3070" s="70"/>
      <c r="G3070" s="70"/>
      <c r="H3070" s="6">
        <f t="shared" si="213"/>
        <v>0</v>
      </c>
      <c r="I3070" s="25" t="e">
        <f t="shared" si="212"/>
        <v>#DIV/0!</v>
      </c>
      <c r="M3070" s="2"/>
    </row>
    <row r="3071" spans="6:13" ht="12.75" hidden="1">
      <c r="F3071" s="70"/>
      <c r="G3071" s="70"/>
      <c r="H3071" s="6">
        <f t="shared" si="213"/>
        <v>0</v>
      </c>
      <c r="I3071" s="25" t="e">
        <f t="shared" si="212"/>
        <v>#DIV/0!</v>
      </c>
      <c r="M3071" s="2"/>
    </row>
    <row r="3072" spans="6:13" ht="12.75" hidden="1">
      <c r="F3072" s="70"/>
      <c r="G3072" s="70"/>
      <c r="H3072" s="6">
        <f t="shared" si="213"/>
        <v>0</v>
      </c>
      <c r="I3072" s="25" t="e">
        <f t="shared" si="212"/>
        <v>#DIV/0!</v>
      </c>
      <c r="M3072" s="2"/>
    </row>
    <row r="3073" spans="6:13" ht="12.75" hidden="1">
      <c r="F3073" s="70"/>
      <c r="G3073" s="70"/>
      <c r="H3073" s="6">
        <f t="shared" si="213"/>
        <v>0</v>
      </c>
      <c r="I3073" s="25" t="e">
        <f t="shared" si="212"/>
        <v>#DIV/0!</v>
      </c>
      <c r="M3073" s="2"/>
    </row>
    <row r="3074" spans="6:13" ht="12.75" hidden="1">
      <c r="F3074" s="70"/>
      <c r="G3074" s="70"/>
      <c r="H3074" s="6">
        <f t="shared" si="213"/>
        <v>0</v>
      </c>
      <c r="I3074" s="25" t="e">
        <f t="shared" si="212"/>
        <v>#DIV/0!</v>
      </c>
      <c r="M3074" s="2"/>
    </row>
    <row r="3075" spans="6:13" ht="12.75" hidden="1">
      <c r="F3075" s="70"/>
      <c r="G3075" s="70"/>
      <c r="H3075" s="6">
        <f t="shared" si="213"/>
        <v>0</v>
      </c>
      <c r="I3075" s="25" t="e">
        <f t="shared" si="212"/>
        <v>#DIV/0!</v>
      </c>
      <c r="M3075" s="2"/>
    </row>
    <row r="3076" spans="6:13" ht="12.75" hidden="1">
      <c r="F3076" s="70"/>
      <c r="G3076" s="70"/>
      <c r="H3076" s="6">
        <f t="shared" si="213"/>
        <v>0</v>
      </c>
      <c r="I3076" s="25" t="e">
        <f t="shared" si="212"/>
        <v>#DIV/0!</v>
      </c>
      <c r="M3076" s="2"/>
    </row>
    <row r="3077" spans="6:13" ht="12.75" hidden="1">
      <c r="F3077" s="70"/>
      <c r="G3077" s="70"/>
      <c r="H3077" s="6">
        <f t="shared" si="213"/>
        <v>0</v>
      </c>
      <c r="I3077" s="25" t="e">
        <f t="shared" si="212"/>
        <v>#DIV/0!</v>
      </c>
      <c r="M3077" s="2"/>
    </row>
    <row r="3078" spans="6:13" ht="12.75" hidden="1">
      <c r="F3078" s="70"/>
      <c r="G3078" s="70"/>
      <c r="H3078" s="6">
        <f t="shared" si="213"/>
        <v>0</v>
      </c>
      <c r="I3078" s="25" t="e">
        <f t="shared" si="212"/>
        <v>#DIV/0!</v>
      </c>
      <c r="M3078" s="2"/>
    </row>
    <row r="3079" spans="6:13" ht="12.75" hidden="1">
      <c r="F3079" s="70"/>
      <c r="G3079" s="70"/>
      <c r="H3079" s="6">
        <f t="shared" si="213"/>
        <v>0</v>
      </c>
      <c r="I3079" s="25" t="e">
        <f t="shared" si="212"/>
        <v>#DIV/0!</v>
      </c>
      <c r="M3079" s="2"/>
    </row>
    <row r="3080" spans="6:13" ht="12.75" hidden="1">
      <c r="F3080" s="70"/>
      <c r="G3080" s="70"/>
      <c r="H3080" s="6">
        <f t="shared" si="213"/>
        <v>0</v>
      </c>
      <c r="I3080" s="25" t="e">
        <f t="shared" si="212"/>
        <v>#DIV/0!</v>
      </c>
      <c r="M3080" s="2"/>
    </row>
    <row r="3081" spans="6:13" ht="12.75" hidden="1">
      <c r="F3081" s="70"/>
      <c r="G3081" s="70"/>
      <c r="H3081" s="6">
        <f t="shared" si="213"/>
        <v>0</v>
      </c>
      <c r="I3081" s="25" t="e">
        <f t="shared" si="212"/>
        <v>#DIV/0!</v>
      </c>
      <c r="M3081" s="2"/>
    </row>
    <row r="3082" spans="6:13" ht="12.75" hidden="1">
      <c r="F3082" s="70"/>
      <c r="G3082" s="70"/>
      <c r="H3082" s="6">
        <f t="shared" si="213"/>
        <v>0</v>
      </c>
      <c r="I3082" s="25" t="e">
        <f t="shared" si="212"/>
        <v>#DIV/0!</v>
      </c>
      <c r="M3082" s="2"/>
    </row>
    <row r="3083" spans="6:13" ht="12.75" hidden="1">
      <c r="F3083" s="70"/>
      <c r="G3083" s="70"/>
      <c r="H3083" s="6">
        <f t="shared" si="213"/>
        <v>0</v>
      </c>
      <c r="I3083" s="25" t="e">
        <f t="shared" si="212"/>
        <v>#DIV/0!</v>
      </c>
      <c r="M3083" s="2"/>
    </row>
    <row r="3084" spans="6:13" ht="12.75" hidden="1">
      <c r="F3084" s="70"/>
      <c r="G3084" s="70"/>
      <c r="H3084" s="6">
        <f t="shared" si="213"/>
        <v>0</v>
      </c>
      <c r="I3084" s="25" t="e">
        <f t="shared" si="212"/>
        <v>#DIV/0!</v>
      </c>
      <c r="M3084" s="2"/>
    </row>
    <row r="3085" spans="6:13" ht="12.75" hidden="1">
      <c r="F3085" s="70"/>
      <c r="G3085" s="70"/>
      <c r="H3085" s="6">
        <f t="shared" si="213"/>
        <v>0</v>
      </c>
      <c r="I3085" s="25" t="e">
        <f t="shared" si="212"/>
        <v>#DIV/0!</v>
      </c>
      <c r="M3085" s="2"/>
    </row>
    <row r="3086" spans="6:13" ht="12.75" hidden="1">
      <c r="F3086" s="70"/>
      <c r="G3086" s="70"/>
      <c r="H3086" s="6">
        <f t="shared" si="213"/>
        <v>0</v>
      </c>
      <c r="I3086" s="25" t="e">
        <f t="shared" si="212"/>
        <v>#DIV/0!</v>
      </c>
      <c r="M3086" s="2"/>
    </row>
    <row r="3087" spans="6:13" ht="12.75" hidden="1">
      <c r="F3087" s="70"/>
      <c r="G3087" s="70"/>
      <c r="H3087" s="6">
        <f t="shared" si="213"/>
        <v>0</v>
      </c>
      <c r="I3087" s="25" t="e">
        <f t="shared" si="212"/>
        <v>#DIV/0!</v>
      </c>
      <c r="M3087" s="2"/>
    </row>
    <row r="3088" spans="6:13" ht="12.75" hidden="1">
      <c r="F3088" s="70"/>
      <c r="G3088" s="70"/>
      <c r="H3088" s="6">
        <f t="shared" si="213"/>
        <v>0</v>
      </c>
      <c r="I3088" s="25" t="e">
        <f t="shared" si="212"/>
        <v>#DIV/0!</v>
      </c>
      <c r="M3088" s="2"/>
    </row>
    <row r="3089" spans="6:13" ht="12.75" hidden="1">
      <c r="F3089" s="70"/>
      <c r="G3089" s="70"/>
      <c r="H3089" s="6">
        <f t="shared" si="213"/>
        <v>0</v>
      </c>
      <c r="I3089" s="25" t="e">
        <f t="shared" si="212"/>
        <v>#DIV/0!</v>
      </c>
      <c r="M3089" s="2"/>
    </row>
    <row r="3090" spans="6:13" ht="12.75" hidden="1">
      <c r="F3090" s="70"/>
      <c r="G3090" s="70"/>
      <c r="H3090" s="6">
        <f t="shared" si="213"/>
        <v>0</v>
      </c>
      <c r="I3090" s="25" t="e">
        <f t="shared" si="212"/>
        <v>#DIV/0!</v>
      </c>
      <c r="M3090" s="2"/>
    </row>
    <row r="3091" spans="6:13" ht="12.75" hidden="1">
      <c r="F3091" s="70"/>
      <c r="G3091" s="70"/>
      <c r="H3091" s="6">
        <f t="shared" si="213"/>
        <v>0</v>
      </c>
      <c r="I3091" s="25" t="e">
        <f t="shared" si="212"/>
        <v>#DIV/0!</v>
      </c>
      <c r="M3091" s="2"/>
    </row>
    <row r="3092" spans="6:13" ht="12.75" hidden="1">
      <c r="F3092" s="70"/>
      <c r="G3092" s="70"/>
      <c r="H3092" s="6">
        <f t="shared" si="213"/>
        <v>0</v>
      </c>
      <c r="I3092" s="25" t="e">
        <f t="shared" si="212"/>
        <v>#DIV/0!</v>
      </c>
      <c r="M3092" s="2"/>
    </row>
    <row r="3093" spans="6:13" ht="12.75" hidden="1">
      <c r="F3093" s="70"/>
      <c r="G3093" s="70"/>
      <c r="H3093" s="6">
        <f t="shared" si="213"/>
        <v>0</v>
      </c>
      <c r="I3093" s="25" t="e">
        <f aca="true" t="shared" si="214" ref="I3093:I3124">+B3093/M3093</f>
        <v>#DIV/0!</v>
      </c>
      <c r="M3093" s="2"/>
    </row>
    <row r="3094" spans="6:13" ht="12.75" hidden="1">
      <c r="F3094" s="70"/>
      <c r="G3094" s="70"/>
      <c r="H3094" s="6">
        <f t="shared" si="213"/>
        <v>0</v>
      </c>
      <c r="I3094" s="25" t="e">
        <f t="shared" si="214"/>
        <v>#DIV/0!</v>
      </c>
      <c r="M3094" s="2"/>
    </row>
    <row r="3095" spans="6:13" ht="12.75" hidden="1">
      <c r="F3095" s="70"/>
      <c r="G3095" s="70"/>
      <c r="H3095" s="6">
        <f aca="true" t="shared" si="215" ref="H3095:H3126">H3094-B3095</f>
        <v>0</v>
      </c>
      <c r="I3095" s="25" t="e">
        <f t="shared" si="214"/>
        <v>#DIV/0!</v>
      </c>
      <c r="M3095" s="2"/>
    </row>
    <row r="3096" spans="6:13" ht="12.75" hidden="1">
      <c r="F3096" s="70"/>
      <c r="G3096" s="70"/>
      <c r="H3096" s="6">
        <f t="shared" si="215"/>
        <v>0</v>
      </c>
      <c r="I3096" s="25" t="e">
        <f t="shared" si="214"/>
        <v>#DIV/0!</v>
      </c>
      <c r="M3096" s="2"/>
    </row>
    <row r="3097" spans="6:13" ht="12.75" hidden="1">
      <c r="F3097" s="70"/>
      <c r="G3097" s="70"/>
      <c r="H3097" s="6">
        <f t="shared" si="215"/>
        <v>0</v>
      </c>
      <c r="I3097" s="25" t="e">
        <f t="shared" si="214"/>
        <v>#DIV/0!</v>
      </c>
      <c r="M3097" s="2"/>
    </row>
    <row r="3098" spans="6:13" ht="12.75" hidden="1">
      <c r="F3098" s="70"/>
      <c r="G3098" s="70"/>
      <c r="H3098" s="6">
        <f t="shared" si="215"/>
        <v>0</v>
      </c>
      <c r="I3098" s="25" t="e">
        <f t="shared" si="214"/>
        <v>#DIV/0!</v>
      </c>
      <c r="M3098" s="2"/>
    </row>
    <row r="3099" spans="6:13" ht="12.75" hidden="1">
      <c r="F3099" s="70"/>
      <c r="G3099" s="70"/>
      <c r="H3099" s="6">
        <f t="shared" si="215"/>
        <v>0</v>
      </c>
      <c r="I3099" s="25" t="e">
        <f t="shared" si="214"/>
        <v>#DIV/0!</v>
      </c>
      <c r="M3099" s="2"/>
    </row>
    <row r="3100" spans="6:13" ht="12.75" hidden="1">
      <c r="F3100" s="70"/>
      <c r="G3100" s="70"/>
      <c r="H3100" s="6">
        <f t="shared" si="215"/>
        <v>0</v>
      </c>
      <c r="I3100" s="25" t="e">
        <f t="shared" si="214"/>
        <v>#DIV/0!</v>
      </c>
      <c r="M3100" s="2"/>
    </row>
    <row r="3101" spans="6:13" ht="12.75" hidden="1">
      <c r="F3101" s="70"/>
      <c r="G3101" s="70"/>
      <c r="H3101" s="6">
        <f t="shared" si="215"/>
        <v>0</v>
      </c>
      <c r="I3101" s="25" t="e">
        <f t="shared" si="214"/>
        <v>#DIV/0!</v>
      </c>
      <c r="M3101" s="2"/>
    </row>
    <row r="3102" spans="6:13" ht="12.75" hidden="1">
      <c r="F3102" s="70"/>
      <c r="G3102" s="70"/>
      <c r="H3102" s="6">
        <f t="shared" si="215"/>
        <v>0</v>
      </c>
      <c r="I3102" s="25" t="e">
        <f t="shared" si="214"/>
        <v>#DIV/0!</v>
      </c>
      <c r="M3102" s="2"/>
    </row>
    <row r="3103" spans="6:13" ht="12.75" hidden="1">
      <c r="F3103" s="70"/>
      <c r="G3103" s="70"/>
      <c r="H3103" s="6">
        <f t="shared" si="215"/>
        <v>0</v>
      </c>
      <c r="I3103" s="25" t="e">
        <f t="shared" si="214"/>
        <v>#DIV/0!</v>
      </c>
      <c r="M3103" s="2"/>
    </row>
    <row r="3104" spans="6:13" ht="12.75" hidden="1">
      <c r="F3104" s="70"/>
      <c r="G3104" s="70"/>
      <c r="H3104" s="6">
        <f t="shared" si="215"/>
        <v>0</v>
      </c>
      <c r="I3104" s="25" t="e">
        <f t="shared" si="214"/>
        <v>#DIV/0!</v>
      </c>
      <c r="M3104" s="2"/>
    </row>
    <row r="3105" spans="6:13" ht="12.75" hidden="1">
      <c r="F3105" s="70"/>
      <c r="G3105" s="70"/>
      <c r="H3105" s="6">
        <f t="shared" si="215"/>
        <v>0</v>
      </c>
      <c r="I3105" s="25" t="e">
        <f t="shared" si="214"/>
        <v>#DIV/0!</v>
      </c>
      <c r="M3105" s="2"/>
    </row>
    <row r="3106" spans="6:13" ht="12.75" hidden="1">
      <c r="F3106" s="70"/>
      <c r="G3106" s="70"/>
      <c r="H3106" s="6">
        <f t="shared" si="215"/>
        <v>0</v>
      </c>
      <c r="I3106" s="25" t="e">
        <f t="shared" si="214"/>
        <v>#DIV/0!</v>
      </c>
      <c r="M3106" s="2"/>
    </row>
    <row r="3107" spans="6:13" ht="12.75" hidden="1">
      <c r="F3107" s="70"/>
      <c r="G3107" s="70"/>
      <c r="H3107" s="6">
        <f t="shared" si="215"/>
        <v>0</v>
      </c>
      <c r="I3107" s="25" t="e">
        <f t="shared" si="214"/>
        <v>#DIV/0!</v>
      </c>
      <c r="M3107" s="2"/>
    </row>
    <row r="3108" spans="6:13" ht="12.75" hidden="1">
      <c r="F3108" s="70"/>
      <c r="G3108" s="70"/>
      <c r="H3108" s="6">
        <f t="shared" si="215"/>
        <v>0</v>
      </c>
      <c r="I3108" s="25" t="e">
        <f t="shared" si="214"/>
        <v>#DIV/0!</v>
      </c>
      <c r="M3108" s="2"/>
    </row>
    <row r="3109" spans="6:13" ht="12.75" hidden="1">
      <c r="F3109" s="70"/>
      <c r="G3109" s="70"/>
      <c r="H3109" s="6">
        <f t="shared" si="215"/>
        <v>0</v>
      </c>
      <c r="I3109" s="25" t="e">
        <f t="shared" si="214"/>
        <v>#DIV/0!</v>
      </c>
      <c r="M3109" s="2"/>
    </row>
    <row r="3110" spans="6:13" ht="12.75" hidden="1">
      <c r="F3110" s="70"/>
      <c r="G3110" s="70"/>
      <c r="H3110" s="6">
        <f t="shared" si="215"/>
        <v>0</v>
      </c>
      <c r="I3110" s="25" t="e">
        <f t="shared" si="214"/>
        <v>#DIV/0!</v>
      </c>
      <c r="M3110" s="2"/>
    </row>
    <row r="3111" spans="6:13" ht="12.75" hidden="1">
      <c r="F3111" s="70"/>
      <c r="G3111" s="70"/>
      <c r="H3111" s="6">
        <f t="shared" si="215"/>
        <v>0</v>
      </c>
      <c r="I3111" s="25" t="e">
        <f t="shared" si="214"/>
        <v>#DIV/0!</v>
      </c>
      <c r="M3111" s="2"/>
    </row>
    <row r="3112" spans="6:13" ht="12.75" hidden="1">
      <c r="F3112" s="70"/>
      <c r="G3112" s="70"/>
      <c r="H3112" s="6">
        <f t="shared" si="215"/>
        <v>0</v>
      </c>
      <c r="I3112" s="25" t="e">
        <f t="shared" si="214"/>
        <v>#DIV/0!</v>
      </c>
      <c r="M3112" s="2"/>
    </row>
    <row r="3113" spans="6:13" ht="12.75" hidden="1">
      <c r="F3113" s="70"/>
      <c r="G3113" s="70"/>
      <c r="H3113" s="6">
        <f t="shared" si="215"/>
        <v>0</v>
      </c>
      <c r="I3113" s="25" t="e">
        <f t="shared" si="214"/>
        <v>#DIV/0!</v>
      </c>
      <c r="M3113" s="2"/>
    </row>
    <row r="3114" spans="6:13" ht="12.75" hidden="1">
      <c r="F3114" s="70"/>
      <c r="G3114" s="70"/>
      <c r="H3114" s="6">
        <f t="shared" si="215"/>
        <v>0</v>
      </c>
      <c r="I3114" s="25" t="e">
        <f t="shared" si="214"/>
        <v>#DIV/0!</v>
      </c>
      <c r="M3114" s="2"/>
    </row>
    <row r="3115" spans="6:13" ht="12.75" hidden="1">
      <c r="F3115" s="70"/>
      <c r="G3115" s="70"/>
      <c r="H3115" s="6">
        <f t="shared" si="215"/>
        <v>0</v>
      </c>
      <c r="I3115" s="25" t="e">
        <f t="shared" si="214"/>
        <v>#DIV/0!</v>
      </c>
      <c r="M3115" s="2"/>
    </row>
    <row r="3116" spans="6:13" ht="12.75" hidden="1">
      <c r="F3116" s="70"/>
      <c r="G3116" s="70"/>
      <c r="H3116" s="6">
        <f t="shared" si="215"/>
        <v>0</v>
      </c>
      <c r="I3116" s="25" t="e">
        <f t="shared" si="214"/>
        <v>#DIV/0!</v>
      </c>
      <c r="M3116" s="2"/>
    </row>
    <row r="3117" spans="6:13" ht="12.75" hidden="1">
      <c r="F3117" s="70"/>
      <c r="G3117" s="70"/>
      <c r="H3117" s="6">
        <f t="shared" si="215"/>
        <v>0</v>
      </c>
      <c r="I3117" s="25" t="e">
        <f t="shared" si="214"/>
        <v>#DIV/0!</v>
      </c>
      <c r="M3117" s="2"/>
    </row>
    <row r="3118" spans="6:13" ht="12.75" hidden="1">
      <c r="F3118" s="70"/>
      <c r="G3118" s="70"/>
      <c r="H3118" s="6">
        <f t="shared" si="215"/>
        <v>0</v>
      </c>
      <c r="I3118" s="25" t="e">
        <f t="shared" si="214"/>
        <v>#DIV/0!</v>
      </c>
      <c r="M3118" s="2"/>
    </row>
    <row r="3119" spans="6:13" ht="12.75" hidden="1">
      <c r="F3119" s="70"/>
      <c r="G3119" s="70"/>
      <c r="H3119" s="6">
        <f t="shared" si="215"/>
        <v>0</v>
      </c>
      <c r="I3119" s="25" t="e">
        <f t="shared" si="214"/>
        <v>#DIV/0!</v>
      </c>
      <c r="M3119" s="2"/>
    </row>
    <row r="3120" spans="6:13" ht="12.75" hidden="1">
      <c r="F3120" s="70"/>
      <c r="G3120" s="70"/>
      <c r="H3120" s="6">
        <f t="shared" si="215"/>
        <v>0</v>
      </c>
      <c r="I3120" s="25" t="e">
        <f t="shared" si="214"/>
        <v>#DIV/0!</v>
      </c>
      <c r="M3120" s="2"/>
    </row>
    <row r="3121" spans="6:13" ht="12.75" hidden="1">
      <c r="F3121" s="70"/>
      <c r="G3121" s="70"/>
      <c r="H3121" s="6">
        <f t="shared" si="215"/>
        <v>0</v>
      </c>
      <c r="I3121" s="25" t="e">
        <f t="shared" si="214"/>
        <v>#DIV/0!</v>
      </c>
      <c r="M3121" s="2"/>
    </row>
    <row r="3122" spans="6:13" ht="12.75" hidden="1">
      <c r="F3122" s="70"/>
      <c r="G3122" s="70"/>
      <c r="H3122" s="6">
        <f t="shared" si="215"/>
        <v>0</v>
      </c>
      <c r="I3122" s="25" t="e">
        <f t="shared" si="214"/>
        <v>#DIV/0!</v>
      </c>
      <c r="M3122" s="2"/>
    </row>
    <row r="3123" spans="6:13" ht="12.75" hidden="1">
      <c r="F3123" s="70"/>
      <c r="G3123" s="70"/>
      <c r="H3123" s="6">
        <f t="shared" si="215"/>
        <v>0</v>
      </c>
      <c r="I3123" s="25" t="e">
        <f t="shared" si="214"/>
        <v>#DIV/0!</v>
      </c>
      <c r="M3123" s="2"/>
    </row>
    <row r="3124" spans="6:13" ht="12.75" hidden="1">
      <c r="F3124" s="70"/>
      <c r="G3124" s="70"/>
      <c r="H3124" s="6">
        <f t="shared" si="215"/>
        <v>0</v>
      </c>
      <c r="I3124" s="25" t="e">
        <f t="shared" si="214"/>
        <v>#DIV/0!</v>
      </c>
      <c r="M3124" s="2"/>
    </row>
    <row r="3125" spans="6:13" ht="12.75" hidden="1">
      <c r="F3125" s="70"/>
      <c r="G3125" s="70"/>
      <c r="H3125" s="6">
        <f t="shared" si="215"/>
        <v>0</v>
      </c>
      <c r="I3125" s="25" t="e">
        <f aca="true" t="shared" si="216" ref="I3125:I3156">+B3125/M3125</f>
        <v>#DIV/0!</v>
      </c>
      <c r="M3125" s="2"/>
    </row>
    <row r="3126" spans="6:13" ht="12.75" hidden="1">
      <c r="F3126" s="70"/>
      <c r="G3126" s="70"/>
      <c r="H3126" s="6">
        <f t="shared" si="215"/>
        <v>0</v>
      </c>
      <c r="I3126" s="25" t="e">
        <f t="shared" si="216"/>
        <v>#DIV/0!</v>
      </c>
      <c r="M3126" s="2"/>
    </row>
    <row r="3127" spans="6:13" ht="12.75" hidden="1">
      <c r="F3127" s="70"/>
      <c r="G3127" s="70"/>
      <c r="H3127" s="6">
        <f aca="true" t="shared" si="217" ref="H3127:H3158">H3126-B3127</f>
        <v>0</v>
      </c>
      <c r="I3127" s="25" t="e">
        <f t="shared" si="216"/>
        <v>#DIV/0!</v>
      </c>
      <c r="M3127" s="2"/>
    </row>
    <row r="3128" spans="6:13" ht="12.75" hidden="1">
      <c r="F3128" s="70"/>
      <c r="G3128" s="70"/>
      <c r="H3128" s="6">
        <f t="shared" si="217"/>
        <v>0</v>
      </c>
      <c r="I3128" s="25" t="e">
        <f t="shared" si="216"/>
        <v>#DIV/0!</v>
      </c>
      <c r="M3128" s="2"/>
    </row>
    <row r="3129" spans="6:13" ht="12.75" hidden="1">
      <c r="F3129" s="70"/>
      <c r="G3129" s="70"/>
      <c r="H3129" s="6">
        <f t="shared" si="217"/>
        <v>0</v>
      </c>
      <c r="I3129" s="25" t="e">
        <f t="shared" si="216"/>
        <v>#DIV/0!</v>
      </c>
      <c r="M3129" s="2"/>
    </row>
    <row r="3130" spans="6:13" ht="12.75" hidden="1">
      <c r="F3130" s="70"/>
      <c r="G3130" s="70"/>
      <c r="H3130" s="6">
        <f t="shared" si="217"/>
        <v>0</v>
      </c>
      <c r="I3130" s="25" t="e">
        <f t="shared" si="216"/>
        <v>#DIV/0!</v>
      </c>
      <c r="M3130" s="2"/>
    </row>
    <row r="3131" spans="6:13" ht="12.75" hidden="1">
      <c r="F3131" s="70"/>
      <c r="G3131" s="70"/>
      <c r="H3131" s="6">
        <f t="shared" si="217"/>
        <v>0</v>
      </c>
      <c r="I3131" s="25" t="e">
        <f t="shared" si="216"/>
        <v>#DIV/0!</v>
      </c>
      <c r="M3131" s="2"/>
    </row>
    <row r="3132" spans="6:13" ht="12.75" hidden="1">
      <c r="F3132" s="70"/>
      <c r="G3132" s="70"/>
      <c r="H3132" s="6">
        <f t="shared" si="217"/>
        <v>0</v>
      </c>
      <c r="I3132" s="25" t="e">
        <f t="shared" si="216"/>
        <v>#DIV/0!</v>
      </c>
      <c r="M3132" s="2"/>
    </row>
    <row r="3133" spans="6:13" ht="12.75" hidden="1">
      <c r="F3133" s="70"/>
      <c r="G3133" s="70"/>
      <c r="H3133" s="6">
        <f t="shared" si="217"/>
        <v>0</v>
      </c>
      <c r="I3133" s="25" t="e">
        <f t="shared" si="216"/>
        <v>#DIV/0!</v>
      </c>
      <c r="M3133" s="2"/>
    </row>
    <row r="3134" spans="6:13" ht="12.75" hidden="1">
      <c r="F3134" s="70"/>
      <c r="G3134" s="70"/>
      <c r="H3134" s="6">
        <f t="shared" si="217"/>
        <v>0</v>
      </c>
      <c r="I3134" s="25" t="e">
        <f t="shared" si="216"/>
        <v>#DIV/0!</v>
      </c>
      <c r="M3134" s="2"/>
    </row>
    <row r="3135" spans="6:13" ht="12.75" hidden="1">
      <c r="F3135" s="70"/>
      <c r="G3135" s="70"/>
      <c r="H3135" s="6">
        <f t="shared" si="217"/>
        <v>0</v>
      </c>
      <c r="I3135" s="25" t="e">
        <f t="shared" si="216"/>
        <v>#DIV/0!</v>
      </c>
      <c r="M3135" s="2"/>
    </row>
    <row r="3136" spans="6:13" ht="12.75" hidden="1">
      <c r="F3136" s="70"/>
      <c r="G3136" s="70"/>
      <c r="H3136" s="6">
        <f t="shared" si="217"/>
        <v>0</v>
      </c>
      <c r="I3136" s="25" t="e">
        <f t="shared" si="216"/>
        <v>#DIV/0!</v>
      </c>
      <c r="M3136" s="2"/>
    </row>
    <row r="3137" spans="6:13" ht="12.75" hidden="1">
      <c r="F3137" s="70"/>
      <c r="G3137" s="70"/>
      <c r="H3137" s="6">
        <f t="shared" si="217"/>
        <v>0</v>
      </c>
      <c r="I3137" s="25" t="e">
        <f t="shared" si="216"/>
        <v>#DIV/0!</v>
      </c>
      <c r="M3137" s="2"/>
    </row>
    <row r="3138" spans="6:13" ht="12.75" hidden="1">
      <c r="F3138" s="70"/>
      <c r="G3138" s="70"/>
      <c r="H3138" s="6">
        <f t="shared" si="217"/>
        <v>0</v>
      </c>
      <c r="I3138" s="25" t="e">
        <f t="shared" si="216"/>
        <v>#DIV/0!</v>
      </c>
      <c r="M3138" s="2"/>
    </row>
    <row r="3139" spans="6:13" ht="12.75" hidden="1">
      <c r="F3139" s="70"/>
      <c r="G3139" s="70"/>
      <c r="H3139" s="6">
        <f t="shared" si="217"/>
        <v>0</v>
      </c>
      <c r="I3139" s="25" t="e">
        <f t="shared" si="216"/>
        <v>#DIV/0!</v>
      </c>
      <c r="M3139" s="2"/>
    </row>
    <row r="3140" spans="6:13" ht="12.75" hidden="1">
      <c r="F3140" s="70"/>
      <c r="G3140" s="70"/>
      <c r="H3140" s="6">
        <f t="shared" si="217"/>
        <v>0</v>
      </c>
      <c r="I3140" s="25" t="e">
        <f t="shared" si="216"/>
        <v>#DIV/0!</v>
      </c>
      <c r="M3140" s="2"/>
    </row>
    <row r="3141" spans="6:13" ht="12.75" hidden="1">
      <c r="F3141" s="70"/>
      <c r="G3141" s="70"/>
      <c r="H3141" s="6">
        <f t="shared" si="217"/>
        <v>0</v>
      </c>
      <c r="I3141" s="25" t="e">
        <f t="shared" si="216"/>
        <v>#DIV/0!</v>
      </c>
      <c r="M3141" s="2"/>
    </row>
    <row r="3142" spans="6:13" ht="12.75" hidden="1">
      <c r="F3142" s="70"/>
      <c r="G3142" s="70"/>
      <c r="H3142" s="6">
        <f t="shared" si="217"/>
        <v>0</v>
      </c>
      <c r="I3142" s="25" t="e">
        <f t="shared" si="216"/>
        <v>#DIV/0!</v>
      </c>
      <c r="M3142" s="2"/>
    </row>
    <row r="3143" spans="6:13" ht="12.75" hidden="1">
      <c r="F3143" s="70"/>
      <c r="G3143" s="70"/>
      <c r="H3143" s="6">
        <f t="shared" si="217"/>
        <v>0</v>
      </c>
      <c r="I3143" s="25" t="e">
        <f t="shared" si="216"/>
        <v>#DIV/0!</v>
      </c>
      <c r="M3143" s="2"/>
    </row>
    <row r="3144" spans="6:13" ht="12.75" hidden="1">
      <c r="F3144" s="70"/>
      <c r="G3144" s="70"/>
      <c r="H3144" s="6">
        <f t="shared" si="217"/>
        <v>0</v>
      </c>
      <c r="I3144" s="25" t="e">
        <f t="shared" si="216"/>
        <v>#DIV/0!</v>
      </c>
      <c r="M3144" s="2"/>
    </row>
    <row r="3145" spans="6:13" ht="12.75" hidden="1">
      <c r="F3145" s="70"/>
      <c r="G3145" s="70"/>
      <c r="H3145" s="6">
        <f t="shared" si="217"/>
        <v>0</v>
      </c>
      <c r="I3145" s="25" t="e">
        <f t="shared" si="216"/>
        <v>#DIV/0!</v>
      </c>
      <c r="M3145" s="2"/>
    </row>
    <row r="3146" spans="6:13" ht="12.75" hidden="1">
      <c r="F3146" s="70"/>
      <c r="G3146" s="70"/>
      <c r="H3146" s="6">
        <f t="shared" si="217"/>
        <v>0</v>
      </c>
      <c r="I3146" s="25" t="e">
        <f t="shared" si="216"/>
        <v>#DIV/0!</v>
      </c>
      <c r="M3146" s="2"/>
    </row>
    <row r="3147" spans="6:13" ht="12.75" hidden="1">
      <c r="F3147" s="70"/>
      <c r="G3147" s="70"/>
      <c r="H3147" s="6">
        <f t="shared" si="217"/>
        <v>0</v>
      </c>
      <c r="I3147" s="25" t="e">
        <f t="shared" si="216"/>
        <v>#DIV/0!</v>
      </c>
      <c r="M3147" s="2"/>
    </row>
    <row r="3148" spans="6:13" ht="12.75" hidden="1">
      <c r="F3148" s="70"/>
      <c r="G3148" s="70"/>
      <c r="H3148" s="6">
        <f t="shared" si="217"/>
        <v>0</v>
      </c>
      <c r="I3148" s="25" t="e">
        <f t="shared" si="216"/>
        <v>#DIV/0!</v>
      </c>
      <c r="M3148" s="2"/>
    </row>
    <row r="3149" spans="6:13" ht="12.75" hidden="1">
      <c r="F3149" s="70"/>
      <c r="G3149" s="70"/>
      <c r="H3149" s="6">
        <f t="shared" si="217"/>
        <v>0</v>
      </c>
      <c r="I3149" s="25" t="e">
        <f t="shared" si="216"/>
        <v>#DIV/0!</v>
      </c>
      <c r="M3149" s="2"/>
    </row>
    <row r="3150" spans="6:13" ht="12.75" hidden="1">
      <c r="F3150" s="70"/>
      <c r="G3150" s="70"/>
      <c r="H3150" s="6">
        <f t="shared" si="217"/>
        <v>0</v>
      </c>
      <c r="I3150" s="25" t="e">
        <f t="shared" si="216"/>
        <v>#DIV/0!</v>
      </c>
      <c r="M3150" s="2"/>
    </row>
    <row r="3151" spans="6:13" ht="12.75" hidden="1">
      <c r="F3151" s="70"/>
      <c r="G3151" s="70"/>
      <c r="H3151" s="6">
        <f t="shared" si="217"/>
        <v>0</v>
      </c>
      <c r="I3151" s="25" t="e">
        <f t="shared" si="216"/>
        <v>#DIV/0!</v>
      </c>
      <c r="M3151" s="2"/>
    </row>
    <row r="3152" spans="6:13" ht="12.75" hidden="1">
      <c r="F3152" s="70"/>
      <c r="G3152" s="70"/>
      <c r="H3152" s="6">
        <f t="shared" si="217"/>
        <v>0</v>
      </c>
      <c r="I3152" s="25" t="e">
        <f t="shared" si="216"/>
        <v>#DIV/0!</v>
      </c>
      <c r="M3152" s="2"/>
    </row>
    <row r="3153" spans="6:13" ht="12.75" hidden="1">
      <c r="F3153" s="70"/>
      <c r="G3153" s="70"/>
      <c r="H3153" s="6">
        <f t="shared" si="217"/>
        <v>0</v>
      </c>
      <c r="I3153" s="25" t="e">
        <f t="shared" si="216"/>
        <v>#DIV/0!</v>
      </c>
      <c r="M3153" s="2"/>
    </row>
    <row r="3154" spans="6:13" ht="12.75" hidden="1">
      <c r="F3154" s="70"/>
      <c r="G3154" s="70"/>
      <c r="H3154" s="6">
        <f t="shared" si="217"/>
        <v>0</v>
      </c>
      <c r="I3154" s="25" t="e">
        <f t="shared" si="216"/>
        <v>#DIV/0!</v>
      </c>
      <c r="M3154" s="2"/>
    </row>
    <row r="3155" spans="6:13" ht="12.75" hidden="1">
      <c r="F3155" s="70"/>
      <c r="G3155" s="70"/>
      <c r="H3155" s="6">
        <f t="shared" si="217"/>
        <v>0</v>
      </c>
      <c r="I3155" s="25" t="e">
        <f t="shared" si="216"/>
        <v>#DIV/0!</v>
      </c>
      <c r="M3155" s="2"/>
    </row>
    <row r="3156" spans="6:13" ht="12.75" hidden="1">
      <c r="F3156" s="70"/>
      <c r="G3156" s="70"/>
      <c r="H3156" s="6">
        <f t="shared" si="217"/>
        <v>0</v>
      </c>
      <c r="I3156" s="25" t="e">
        <f t="shared" si="216"/>
        <v>#DIV/0!</v>
      </c>
      <c r="M3156" s="2"/>
    </row>
    <row r="3157" spans="6:13" ht="12.75" hidden="1">
      <c r="F3157" s="70"/>
      <c r="G3157" s="70"/>
      <c r="H3157" s="6">
        <f t="shared" si="217"/>
        <v>0</v>
      </c>
      <c r="I3157" s="25" t="e">
        <f aca="true" t="shared" si="218" ref="I3157:I3179">+B3157/M3157</f>
        <v>#DIV/0!</v>
      </c>
      <c r="M3157" s="2"/>
    </row>
    <row r="3158" spans="6:13" ht="12.75" hidden="1">
      <c r="F3158" s="70"/>
      <c r="G3158" s="70"/>
      <c r="H3158" s="6">
        <f t="shared" si="217"/>
        <v>0</v>
      </c>
      <c r="I3158" s="25" t="e">
        <f t="shared" si="218"/>
        <v>#DIV/0!</v>
      </c>
      <c r="M3158" s="2"/>
    </row>
    <row r="3159" spans="6:13" ht="12.75" hidden="1">
      <c r="F3159" s="70"/>
      <c r="G3159" s="70"/>
      <c r="H3159" s="6">
        <f aca="true" t="shared" si="219" ref="H3159:H3179">H3158-B3159</f>
        <v>0</v>
      </c>
      <c r="I3159" s="25" t="e">
        <f t="shared" si="218"/>
        <v>#DIV/0!</v>
      </c>
      <c r="M3159" s="2"/>
    </row>
    <row r="3160" spans="6:13" ht="12.75" hidden="1">
      <c r="F3160" s="70"/>
      <c r="G3160" s="70"/>
      <c r="H3160" s="6">
        <f t="shared" si="219"/>
        <v>0</v>
      </c>
      <c r="I3160" s="25" t="e">
        <f t="shared" si="218"/>
        <v>#DIV/0!</v>
      </c>
      <c r="M3160" s="2"/>
    </row>
    <row r="3161" spans="6:13" ht="12.75" hidden="1">
      <c r="F3161" s="70"/>
      <c r="G3161" s="70"/>
      <c r="H3161" s="6">
        <f t="shared" si="219"/>
        <v>0</v>
      </c>
      <c r="I3161" s="25" t="e">
        <f t="shared" si="218"/>
        <v>#DIV/0!</v>
      </c>
      <c r="M3161" s="2"/>
    </row>
    <row r="3162" spans="6:13" ht="12.75" hidden="1">
      <c r="F3162" s="70"/>
      <c r="G3162" s="70"/>
      <c r="H3162" s="6">
        <f t="shared" si="219"/>
        <v>0</v>
      </c>
      <c r="I3162" s="25" t="e">
        <f t="shared" si="218"/>
        <v>#DIV/0!</v>
      </c>
      <c r="M3162" s="2"/>
    </row>
    <row r="3163" spans="6:13" ht="12.75" hidden="1">
      <c r="F3163" s="70"/>
      <c r="G3163" s="70"/>
      <c r="H3163" s="6">
        <f t="shared" si="219"/>
        <v>0</v>
      </c>
      <c r="I3163" s="25" t="e">
        <f t="shared" si="218"/>
        <v>#DIV/0!</v>
      </c>
      <c r="M3163" s="2"/>
    </row>
    <row r="3164" spans="6:13" ht="12.75" hidden="1">
      <c r="F3164" s="70"/>
      <c r="G3164" s="70"/>
      <c r="H3164" s="6">
        <f t="shared" si="219"/>
        <v>0</v>
      </c>
      <c r="I3164" s="25" t="e">
        <f t="shared" si="218"/>
        <v>#DIV/0!</v>
      </c>
      <c r="M3164" s="2"/>
    </row>
    <row r="3165" spans="6:13" ht="12.75" hidden="1">
      <c r="F3165" s="70"/>
      <c r="G3165" s="70"/>
      <c r="H3165" s="6">
        <f t="shared" si="219"/>
        <v>0</v>
      </c>
      <c r="I3165" s="25" t="e">
        <f t="shared" si="218"/>
        <v>#DIV/0!</v>
      </c>
      <c r="M3165" s="2"/>
    </row>
    <row r="3166" spans="6:13" ht="12.75" hidden="1">
      <c r="F3166" s="70"/>
      <c r="G3166" s="70"/>
      <c r="H3166" s="6">
        <f t="shared" si="219"/>
        <v>0</v>
      </c>
      <c r="I3166" s="25" t="e">
        <f t="shared" si="218"/>
        <v>#DIV/0!</v>
      </c>
      <c r="M3166" s="2"/>
    </row>
    <row r="3167" spans="6:13" ht="12.75" hidden="1">
      <c r="F3167" s="70"/>
      <c r="G3167" s="70"/>
      <c r="H3167" s="6">
        <f t="shared" si="219"/>
        <v>0</v>
      </c>
      <c r="I3167" s="25" t="e">
        <f t="shared" si="218"/>
        <v>#DIV/0!</v>
      </c>
      <c r="M3167" s="2"/>
    </row>
    <row r="3168" spans="6:13" ht="12.75" hidden="1">
      <c r="F3168" s="70"/>
      <c r="G3168" s="70"/>
      <c r="H3168" s="6">
        <f t="shared" si="219"/>
        <v>0</v>
      </c>
      <c r="I3168" s="25" t="e">
        <f t="shared" si="218"/>
        <v>#DIV/0!</v>
      </c>
      <c r="M3168" s="2"/>
    </row>
    <row r="3169" spans="6:13" ht="12.75" hidden="1">
      <c r="F3169" s="70"/>
      <c r="G3169" s="70"/>
      <c r="H3169" s="6">
        <f t="shared" si="219"/>
        <v>0</v>
      </c>
      <c r="I3169" s="25" t="e">
        <f t="shared" si="218"/>
        <v>#DIV/0!</v>
      </c>
      <c r="M3169" s="2"/>
    </row>
    <row r="3170" spans="6:13" ht="12.75" hidden="1">
      <c r="F3170" s="70"/>
      <c r="G3170" s="70"/>
      <c r="H3170" s="6">
        <f t="shared" si="219"/>
        <v>0</v>
      </c>
      <c r="I3170" s="25" t="e">
        <f t="shared" si="218"/>
        <v>#DIV/0!</v>
      </c>
      <c r="M3170" s="2"/>
    </row>
    <row r="3171" spans="6:13" ht="12.75" hidden="1">
      <c r="F3171" s="70"/>
      <c r="G3171" s="70"/>
      <c r="H3171" s="6">
        <f t="shared" si="219"/>
        <v>0</v>
      </c>
      <c r="I3171" s="25" t="e">
        <f t="shared" si="218"/>
        <v>#DIV/0!</v>
      </c>
      <c r="M3171" s="2"/>
    </row>
    <row r="3172" spans="6:13" ht="12.75" hidden="1">
      <c r="F3172" s="70"/>
      <c r="G3172" s="70"/>
      <c r="H3172" s="6">
        <f t="shared" si="219"/>
        <v>0</v>
      </c>
      <c r="I3172" s="25" t="e">
        <f t="shared" si="218"/>
        <v>#DIV/0!</v>
      </c>
      <c r="M3172" s="2"/>
    </row>
    <row r="3173" spans="6:13" ht="12.75" hidden="1">
      <c r="F3173" s="70"/>
      <c r="G3173" s="70"/>
      <c r="H3173" s="6">
        <f t="shared" si="219"/>
        <v>0</v>
      </c>
      <c r="I3173" s="25" t="e">
        <f t="shared" si="218"/>
        <v>#DIV/0!</v>
      </c>
      <c r="M3173" s="2"/>
    </row>
    <row r="3174" spans="6:13" ht="12.75" hidden="1">
      <c r="F3174" s="70"/>
      <c r="G3174" s="70"/>
      <c r="H3174" s="6">
        <f t="shared" si="219"/>
        <v>0</v>
      </c>
      <c r="I3174" s="25" t="e">
        <f t="shared" si="218"/>
        <v>#DIV/0!</v>
      </c>
      <c r="M3174" s="2"/>
    </row>
    <row r="3175" spans="6:13" ht="12.75" hidden="1">
      <c r="F3175" s="70"/>
      <c r="G3175" s="70"/>
      <c r="H3175" s="6">
        <f t="shared" si="219"/>
        <v>0</v>
      </c>
      <c r="I3175" s="25" t="e">
        <f t="shared" si="218"/>
        <v>#DIV/0!</v>
      </c>
      <c r="M3175" s="2"/>
    </row>
    <row r="3176" spans="6:13" ht="12.75" hidden="1">
      <c r="F3176" s="70"/>
      <c r="G3176" s="70"/>
      <c r="H3176" s="6">
        <f t="shared" si="219"/>
        <v>0</v>
      </c>
      <c r="I3176" s="25" t="e">
        <f t="shared" si="218"/>
        <v>#DIV/0!</v>
      </c>
      <c r="M3176" s="2"/>
    </row>
    <row r="3177" spans="6:13" ht="12.75" hidden="1">
      <c r="F3177" s="70"/>
      <c r="G3177" s="70"/>
      <c r="H3177" s="6">
        <f t="shared" si="219"/>
        <v>0</v>
      </c>
      <c r="I3177" s="25" t="e">
        <f t="shared" si="218"/>
        <v>#DIV/0!</v>
      </c>
      <c r="M3177" s="2"/>
    </row>
    <row r="3178" spans="6:13" ht="12.75" hidden="1">
      <c r="F3178" s="70"/>
      <c r="G3178" s="70"/>
      <c r="H3178" s="6">
        <f t="shared" si="219"/>
        <v>0</v>
      </c>
      <c r="I3178" s="25" t="e">
        <f t="shared" si="218"/>
        <v>#DIV/0!</v>
      </c>
      <c r="M3178" s="2"/>
    </row>
    <row r="3179" spans="6:13" ht="12.75" hidden="1">
      <c r="F3179" s="70"/>
      <c r="G3179" s="70"/>
      <c r="H3179" s="6">
        <f t="shared" si="219"/>
        <v>0</v>
      </c>
      <c r="I3179" s="25" t="e">
        <f t="shared" si="218"/>
        <v>#DIV/0!</v>
      </c>
      <c r="M3179" s="2"/>
    </row>
    <row r="3180" spans="6:13" ht="12.75" hidden="1">
      <c r="F3180" s="70"/>
      <c r="G3180" s="70"/>
      <c r="M3180" s="2"/>
    </row>
    <row r="3181" spans="6:13" ht="12.75" hidden="1">
      <c r="F3181" s="70"/>
      <c r="G3181" s="70"/>
      <c r="M3181" s="2"/>
    </row>
    <row r="3182" spans="6:13" ht="12.75" hidden="1">
      <c r="F3182" s="70"/>
      <c r="G3182" s="70"/>
      <c r="M3182" s="2"/>
    </row>
    <row r="3183" spans="6:13" ht="12.75" hidden="1">
      <c r="F3183" s="70"/>
      <c r="G3183" s="70"/>
      <c r="M3183" s="2"/>
    </row>
    <row r="3184" spans="6:13" ht="12.75" hidden="1">
      <c r="F3184" s="70"/>
      <c r="G3184" s="70"/>
      <c r="M3184" s="2"/>
    </row>
    <row r="3185" spans="6:13" ht="12.75" hidden="1">
      <c r="F3185" s="70"/>
      <c r="G3185" s="70"/>
      <c r="M3185" s="2"/>
    </row>
    <row r="3186" spans="6:13" ht="12.75" hidden="1">
      <c r="F3186" s="70"/>
      <c r="G3186" s="70"/>
      <c r="M3186" s="2"/>
    </row>
    <row r="3187" spans="6:13" ht="12.75" hidden="1">
      <c r="F3187" s="70"/>
      <c r="G3187" s="70"/>
      <c r="M3187" s="2"/>
    </row>
    <row r="3188" spans="6:13" ht="12.75" hidden="1">
      <c r="F3188" s="70"/>
      <c r="G3188" s="70"/>
      <c r="M3188" s="2"/>
    </row>
    <row r="3189" spans="6:13" ht="12.75" hidden="1">
      <c r="F3189" s="70"/>
      <c r="G3189" s="70"/>
      <c r="M3189" s="2"/>
    </row>
    <row r="3190" spans="6:13" ht="12.75" hidden="1">
      <c r="F3190" s="70"/>
      <c r="G3190" s="70"/>
      <c r="M3190" s="2"/>
    </row>
    <row r="3191" spans="6:13" ht="12.75" hidden="1">
      <c r="F3191" s="70"/>
      <c r="G3191" s="70"/>
      <c r="M3191" s="2"/>
    </row>
    <row r="3192" spans="6:13" ht="12.75" hidden="1">
      <c r="F3192" s="70"/>
      <c r="G3192" s="70"/>
      <c r="M3192" s="2"/>
    </row>
    <row r="3193" spans="6:13" ht="12.75" hidden="1">
      <c r="F3193" s="70"/>
      <c r="G3193" s="70"/>
      <c r="M3193" s="2"/>
    </row>
    <row r="3194" spans="6:13" ht="12.75" hidden="1">
      <c r="F3194" s="70"/>
      <c r="G3194" s="70"/>
      <c r="M3194" s="2"/>
    </row>
    <row r="3195" spans="6:13" ht="12.75" hidden="1">
      <c r="F3195" s="70"/>
      <c r="G3195" s="70"/>
      <c r="M3195" s="2"/>
    </row>
    <row r="3196" spans="6:13" ht="12.75" hidden="1">
      <c r="F3196" s="70"/>
      <c r="G3196" s="70"/>
      <c r="M3196" s="2"/>
    </row>
    <row r="3197" spans="6:13" ht="12.75" hidden="1">
      <c r="F3197" s="70"/>
      <c r="G3197" s="70"/>
      <c r="M3197" s="2"/>
    </row>
    <row r="3198" spans="6:13" ht="12.75" hidden="1">
      <c r="F3198" s="70"/>
      <c r="G3198" s="70"/>
      <c r="M3198" s="2"/>
    </row>
    <row r="3199" spans="6:13" ht="12.75" hidden="1">
      <c r="F3199" s="70"/>
      <c r="G3199" s="70"/>
      <c r="M3199" s="2"/>
    </row>
    <row r="3200" spans="6:13" ht="12.75" hidden="1">
      <c r="F3200" s="70"/>
      <c r="G3200" s="70"/>
      <c r="M3200" s="2"/>
    </row>
    <row r="3201" spans="6:13" ht="12.75" hidden="1">
      <c r="F3201" s="70"/>
      <c r="G3201" s="70"/>
      <c r="M3201" s="2"/>
    </row>
    <row r="3202" spans="6:13" ht="12.75" hidden="1">
      <c r="F3202" s="70"/>
      <c r="G3202" s="70"/>
      <c r="M3202" s="2"/>
    </row>
    <row r="3203" spans="6:13" ht="12.75" hidden="1">
      <c r="F3203" s="70"/>
      <c r="G3203" s="70"/>
      <c r="M3203" s="2"/>
    </row>
    <row r="3204" spans="6:13" ht="12.75" hidden="1">
      <c r="F3204" s="70"/>
      <c r="G3204" s="70"/>
      <c r="M3204" s="2"/>
    </row>
    <row r="3205" spans="6:13" ht="12.75" hidden="1">
      <c r="F3205" s="70"/>
      <c r="G3205" s="70"/>
      <c r="M3205" s="2"/>
    </row>
    <row r="3206" spans="6:13" ht="12.75" hidden="1">
      <c r="F3206" s="70"/>
      <c r="G3206" s="70"/>
      <c r="M3206" s="2"/>
    </row>
    <row r="3207" spans="6:13" ht="12.75" hidden="1">
      <c r="F3207" s="70"/>
      <c r="G3207" s="70"/>
      <c r="M3207" s="2"/>
    </row>
    <row r="3208" spans="6:13" ht="12.75" hidden="1">
      <c r="F3208" s="70"/>
      <c r="G3208" s="70"/>
      <c r="M3208" s="2"/>
    </row>
    <row r="3209" spans="6:13" ht="12.75" hidden="1">
      <c r="F3209" s="70"/>
      <c r="G3209" s="70"/>
      <c r="M3209" s="2"/>
    </row>
    <row r="3210" spans="6:13" ht="12.75" hidden="1">
      <c r="F3210" s="70"/>
      <c r="G3210" s="70"/>
      <c r="M3210" s="2"/>
    </row>
    <row r="3211" spans="6:13" ht="12.75" hidden="1">
      <c r="F3211" s="70"/>
      <c r="G3211" s="70"/>
      <c r="M3211" s="2"/>
    </row>
    <row r="3212" spans="6:13" ht="12.75" hidden="1">
      <c r="F3212" s="70"/>
      <c r="G3212" s="70"/>
      <c r="M3212" s="2"/>
    </row>
    <row r="3213" spans="6:13" ht="12.75" hidden="1">
      <c r="F3213" s="70"/>
      <c r="G3213" s="70"/>
      <c r="M3213" s="2"/>
    </row>
    <row r="3214" spans="6:13" ht="12.75" hidden="1">
      <c r="F3214" s="70"/>
      <c r="G3214" s="70"/>
      <c r="M3214" s="2"/>
    </row>
    <row r="3215" spans="6:13" ht="12.75" hidden="1">
      <c r="F3215" s="70"/>
      <c r="G3215" s="70"/>
      <c r="M3215" s="2"/>
    </row>
    <row r="3216" spans="6:13" ht="12.75" hidden="1">
      <c r="F3216" s="70"/>
      <c r="G3216" s="70"/>
      <c r="M3216" s="2"/>
    </row>
    <row r="3217" spans="6:13" ht="12.75" hidden="1">
      <c r="F3217" s="70"/>
      <c r="G3217" s="70"/>
      <c r="M3217" s="2"/>
    </row>
    <row r="3218" spans="6:13" ht="12.75" hidden="1">
      <c r="F3218" s="70"/>
      <c r="G3218" s="70"/>
      <c r="M3218" s="2"/>
    </row>
    <row r="3219" spans="6:13" ht="12.75" hidden="1">
      <c r="F3219" s="70"/>
      <c r="G3219" s="70"/>
      <c r="M3219" s="2"/>
    </row>
    <row r="3220" spans="6:13" ht="12.75" hidden="1">
      <c r="F3220" s="70"/>
      <c r="G3220" s="70"/>
      <c r="M3220" s="2"/>
    </row>
    <row r="3221" spans="6:13" ht="12.75" hidden="1">
      <c r="F3221" s="70"/>
      <c r="G3221" s="70"/>
      <c r="M3221" s="2"/>
    </row>
    <row r="3222" spans="6:13" ht="12.75" hidden="1">
      <c r="F3222" s="70"/>
      <c r="G3222" s="70"/>
      <c r="M3222" s="2"/>
    </row>
    <row r="3223" spans="6:13" ht="12.75" hidden="1">
      <c r="F3223" s="70"/>
      <c r="G3223" s="70"/>
      <c r="M3223" s="2"/>
    </row>
    <row r="3224" spans="6:13" ht="12.75" hidden="1">
      <c r="F3224" s="70"/>
      <c r="G3224" s="70"/>
      <c r="M3224" s="2"/>
    </row>
    <row r="3225" spans="6:13" ht="12.75" hidden="1">
      <c r="F3225" s="70"/>
      <c r="G3225" s="70"/>
      <c r="M3225" s="2"/>
    </row>
    <row r="3226" spans="6:13" ht="12.75" hidden="1">
      <c r="F3226" s="70"/>
      <c r="G3226" s="70"/>
      <c r="M3226" s="2"/>
    </row>
    <row r="3227" spans="6:13" ht="12.75" hidden="1">
      <c r="F3227" s="70"/>
      <c r="G3227" s="70"/>
      <c r="M3227" s="2"/>
    </row>
    <row r="3228" spans="6:13" ht="12.75" hidden="1">
      <c r="F3228" s="70"/>
      <c r="G3228" s="70"/>
      <c r="M3228" s="2"/>
    </row>
    <row r="3229" spans="6:13" ht="12.75" hidden="1">
      <c r="F3229" s="70"/>
      <c r="G3229" s="70"/>
      <c r="M3229" s="2"/>
    </row>
    <row r="3230" spans="6:13" ht="12.75" hidden="1">
      <c r="F3230" s="70"/>
      <c r="G3230" s="70"/>
      <c r="M3230" s="2"/>
    </row>
    <row r="3231" spans="6:13" ht="12.75" hidden="1">
      <c r="F3231" s="70"/>
      <c r="G3231" s="70"/>
      <c r="M3231" s="2"/>
    </row>
    <row r="3232" spans="6:13" ht="12.75" hidden="1">
      <c r="F3232" s="70"/>
      <c r="G3232" s="70"/>
      <c r="M3232" s="2"/>
    </row>
    <row r="3233" spans="6:13" ht="12.75" hidden="1">
      <c r="F3233" s="70"/>
      <c r="G3233" s="70"/>
      <c r="M3233" s="2"/>
    </row>
    <row r="3234" spans="6:13" ht="12.75" hidden="1">
      <c r="F3234" s="70"/>
      <c r="G3234" s="70"/>
      <c r="M3234" s="2"/>
    </row>
    <row r="3235" spans="6:13" ht="12.75" hidden="1">
      <c r="F3235" s="70"/>
      <c r="G3235" s="70"/>
      <c r="M3235" s="2"/>
    </row>
    <row r="3236" spans="6:13" ht="12.75" hidden="1">
      <c r="F3236" s="70"/>
      <c r="G3236" s="70"/>
      <c r="M3236" s="2"/>
    </row>
    <row r="3237" spans="6:13" ht="12.75" hidden="1">
      <c r="F3237" s="70"/>
      <c r="G3237" s="70"/>
      <c r="M3237" s="2"/>
    </row>
    <row r="3238" spans="6:13" ht="12.75" hidden="1">
      <c r="F3238" s="70"/>
      <c r="G3238" s="70"/>
      <c r="M3238" s="2"/>
    </row>
    <row r="3239" spans="6:13" ht="12.75" hidden="1">
      <c r="F3239" s="70"/>
      <c r="G3239" s="70"/>
      <c r="M3239" s="2"/>
    </row>
    <row r="3240" spans="6:13" ht="12.75" hidden="1">
      <c r="F3240" s="70"/>
      <c r="G3240" s="70"/>
      <c r="M3240" s="2"/>
    </row>
    <row r="3241" spans="6:13" ht="12.75" hidden="1">
      <c r="F3241" s="70"/>
      <c r="G3241" s="70"/>
      <c r="M3241" s="2"/>
    </row>
    <row r="3242" spans="6:13" ht="12.75" hidden="1">
      <c r="F3242" s="70"/>
      <c r="G3242" s="70"/>
      <c r="M3242" s="2"/>
    </row>
    <row r="3243" spans="6:13" ht="12.75" hidden="1">
      <c r="F3243" s="70"/>
      <c r="G3243" s="70"/>
      <c r="M3243" s="2"/>
    </row>
    <row r="3244" spans="6:13" ht="12.75" hidden="1">
      <c r="F3244" s="70"/>
      <c r="G3244" s="70"/>
      <c r="M3244" s="2"/>
    </row>
    <row r="3245" spans="6:13" ht="12.75" hidden="1">
      <c r="F3245" s="70"/>
      <c r="G3245" s="70"/>
      <c r="M3245" s="2"/>
    </row>
    <row r="3246" spans="6:13" ht="12.75" hidden="1">
      <c r="F3246" s="70"/>
      <c r="G3246" s="70"/>
      <c r="M3246" s="2"/>
    </row>
    <row r="3247" spans="6:13" ht="12.75" hidden="1">
      <c r="F3247" s="70"/>
      <c r="G3247" s="70"/>
      <c r="M3247" s="2"/>
    </row>
    <row r="3248" spans="6:13" ht="12.75" hidden="1">
      <c r="F3248" s="70"/>
      <c r="G3248" s="70"/>
      <c r="M3248" s="2"/>
    </row>
    <row r="3249" spans="6:13" ht="12.75">
      <c r="F3249" s="70"/>
      <c r="G3249" s="70"/>
      <c r="M3249" s="2"/>
    </row>
    <row r="3250" spans="6:13" ht="12.75" hidden="1">
      <c r="F3250" s="70"/>
      <c r="G3250" s="70"/>
      <c r="M3250" s="2">
        <v>525</v>
      </c>
    </row>
    <row r="3251" spans="6:13" ht="12.75" hidden="1">
      <c r="F3251" s="70"/>
      <c r="G3251" s="70"/>
      <c r="M3251" s="2">
        <v>525</v>
      </c>
    </row>
    <row r="3252" spans="6:13" ht="12.75" hidden="1">
      <c r="F3252" s="70"/>
      <c r="G3252" s="70"/>
      <c r="M3252" s="2">
        <v>525</v>
      </c>
    </row>
    <row r="3253" spans="6:13" ht="12.75" hidden="1">
      <c r="F3253" s="70"/>
      <c r="G3253" s="70"/>
      <c r="M3253" s="2">
        <v>525</v>
      </c>
    </row>
    <row r="3254" spans="6:13" ht="12.75" hidden="1">
      <c r="F3254" s="70"/>
      <c r="G3254" s="70"/>
      <c r="M3254" s="2">
        <v>525</v>
      </c>
    </row>
    <row r="3255" spans="6:13" ht="12.75" hidden="1">
      <c r="F3255" s="70"/>
      <c r="G3255" s="70"/>
      <c r="M3255" s="2">
        <v>525</v>
      </c>
    </row>
    <row r="3256" spans="6:13" ht="12.75" hidden="1">
      <c r="F3256" s="70"/>
      <c r="G3256" s="70"/>
      <c r="M3256" s="2">
        <v>525</v>
      </c>
    </row>
    <row r="3257" spans="6:13" ht="12.75" hidden="1">
      <c r="F3257" s="70"/>
      <c r="G3257" s="70"/>
      <c r="M3257" s="2">
        <v>525</v>
      </c>
    </row>
    <row r="3258" spans="6:13" ht="12.75" hidden="1">
      <c r="F3258" s="70"/>
      <c r="G3258" s="70"/>
      <c r="M3258" s="2">
        <v>525</v>
      </c>
    </row>
    <row r="3259" spans="6:13" ht="12.75" hidden="1">
      <c r="F3259" s="70"/>
      <c r="G3259" s="70"/>
      <c r="M3259" s="2">
        <v>525</v>
      </c>
    </row>
    <row r="3260" spans="6:13" ht="12.75" hidden="1">
      <c r="F3260" s="70"/>
      <c r="G3260" s="70"/>
      <c r="M3260" s="2">
        <v>525</v>
      </c>
    </row>
    <row r="3261" spans="6:13" ht="12.75" hidden="1">
      <c r="F3261" s="70"/>
      <c r="G3261" s="70"/>
      <c r="M3261" s="2">
        <v>525</v>
      </c>
    </row>
    <row r="3262" spans="6:13" ht="12.75" hidden="1">
      <c r="F3262" s="70"/>
      <c r="G3262" s="70"/>
      <c r="M3262" s="2">
        <v>525</v>
      </c>
    </row>
    <row r="3263" spans="6:13" ht="12.75" hidden="1">
      <c r="F3263" s="70"/>
      <c r="G3263" s="70"/>
      <c r="M3263" s="2">
        <v>525</v>
      </c>
    </row>
    <row r="3264" spans="1:13" s="257" customFormat="1" ht="12.75">
      <c r="A3264" s="252"/>
      <c r="B3264" s="253">
        <v>-2530634</v>
      </c>
      <c r="C3264" s="254" t="s">
        <v>195</v>
      </c>
      <c r="D3264" s="252" t="s">
        <v>214</v>
      </c>
      <c r="E3264" s="252"/>
      <c r="F3264" s="255"/>
      <c r="G3264" s="255"/>
      <c r="H3264" s="253">
        <f>H3248-B3264</f>
        <v>2530634</v>
      </c>
      <c r="I3264" s="256">
        <f aca="true" t="shared" si="220" ref="I3264:I3278">+B3264/M3264</f>
        <v>-5061.268</v>
      </c>
      <c r="K3264" s="246">
        <v>500</v>
      </c>
      <c r="L3264" s="247"/>
      <c r="M3264" s="246">
        <v>500</v>
      </c>
    </row>
    <row r="3265" spans="1:13" s="257" customFormat="1" ht="12.75">
      <c r="A3265" s="252"/>
      <c r="B3265" s="253">
        <v>1116020</v>
      </c>
      <c r="C3265" s="254" t="s">
        <v>195</v>
      </c>
      <c r="D3265" s="252" t="s">
        <v>202</v>
      </c>
      <c r="E3265" s="252"/>
      <c r="F3265" s="255"/>
      <c r="G3265" s="255"/>
      <c r="H3265" s="253">
        <f>H3249-B3265</f>
        <v>-1116020</v>
      </c>
      <c r="I3265" s="256">
        <f t="shared" si="220"/>
        <v>2232.04</v>
      </c>
      <c r="K3265" s="246">
        <v>500</v>
      </c>
      <c r="L3265" s="247"/>
      <c r="M3265" s="246">
        <v>500</v>
      </c>
    </row>
    <row r="3266" spans="1:13" s="257" customFormat="1" ht="12.75">
      <c r="A3266" s="252"/>
      <c r="B3266" s="253">
        <v>0</v>
      </c>
      <c r="C3266" s="254" t="s">
        <v>195</v>
      </c>
      <c r="D3266" s="252" t="s">
        <v>203</v>
      </c>
      <c r="E3266" s="252"/>
      <c r="F3266" s="255"/>
      <c r="G3266" s="255"/>
      <c r="H3266" s="253">
        <f>H3250-B3266</f>
        <v>0</v>
      </c>
      <c r="I3266" s="256">
        <f t="shared" si="220"/>
        <v>0</v>
      </c>
      <c r="K3266" s="246">
        <v>495</v>
      </c>
      <c r="L3266" s="247"/>
      <c r="M3266" s="246">
        <v>495</v>
      </c>
    </row>
    <row r="3267" spans="1:13" s="257" customFormat="1" ht="12.75">
      <c r="A3267" s="252"/>
      <c r="B3267" s="253">
        <v>0</v>
      </c>
      <c r="C3267" s="254" t="s">
        <v>195</v>
      </c>
      <c r="D3267" s="252" t="s">
        <v>204</v>
      </c>
      <c r="E3267" s="252"/>
      <c r="F3267" s="255"/>
      <c r="G3267" s="255"/>
      <c r="H3267" s="253">
        <f>H3251-B3267</f>
        <v>0</v>
      </c>
      <c r="I3267" s="256">
        <f t="shared" si="220"/>
        <v>0</v>
      </c>
      <c r="K3267" s="246">
        <v>495</v>
      </c>
      <c r="L3267" s="247"/>
      <c r="M3267" s="246">
        <v>495</v>
      </c>
    </row>
    <row r="3268" spans="1:13" s="257" customFormat="1" ht="12.75">
      <c r="A3268" s="252"/>
      <c r="B3268" s="253">
        <v>-1407579</v>
      </c>
      <c r="C3268" s="254" t="s">
        <v>195</v>
      </c>
      <c r="D3268" s="252" t="s">
        <v>215</v>
      </c>
      <c r="E3268" s="252"/>
      <c r="F3268" s="255"/>
      <c r="G3268" s="255"/>
      <c r="H3268" s="253">
        <f>H3251-B3268</f>
        <v>1407579</v>
      </c>
      <c r="I3268" s="256">
        <f t="shared" si="220"/>
        <v>-2815.158</v>
      </c>
      <c r="K3268" s="246">
        <v>500</v>
      </c>
      <c r="L3268" s="247"/>
      <c r="M3268" s="246">
        <v>500</v>
      </c>
    </row>
    <row r="3269" spans="1:13" s="257" customFormat="1" ht="12.75">
      <c r="A3269" s="252"/>
      <c r="B3269" s="253">
        <v>1980971</v>
      </c>
      <c r="C3269" s="254" t="s">
        <v>195</v>
      </c>
      <c r="D3269" s="252" t="s">
        <v>205</v>
      </c>
      <c r="E3269" s="252"/>
      <c r="F3269" s="255"/>
      <c r="G3269" s="255"/>
      <c r="H3269" s="253">
        <f>H3252-B3269</f>
        <v>-1980971</v>
      </c>
      <c r="I3269" s="256">
        <f t="shared" si="220"/>
        <v>3961.942</v>
      </c>
      <c r="K3269" s="246">
        <v>500</v>
      </c>
      <c r="L3269" s="247"/>
      <c r="M3269" s="246">
        <v>500</v>
      </c>
    </row>
    <row r="3270" spans="1:13" s="257" customFormat="1" ht="12.75">
      <c r="A3270" s="252"/>
      <c r="B3270" s="253">
        <v>0</v>
      </c>
      <c r="C3270" s="254" t="s">
        <v>195</v>
      </c>
      <c r="D3270" s="252" t="s">
        <v>206</v>
      </c>
      <c r="E3270" s="252"/>
      <c r="F3270" s="255"/>
      <c r="G3270" s="255"/>
      <c r="H3270" s="253">
        <f>H3253-B3270</f>
        <v>0</v>
      </c>
      <c r="I3270" s="256">
        <f t="shared" si="220"/>
        <v>0</v>
      </c>
      <c r="K3270" s="246">
        <v>525</v>
      </c>
      <c r="L3270" s="247"/>
      <c r="M3270" s="246">
        <v>525</v>
      </c>
    </row>
    <row r="3271" spans="1:13" s="257" customFormat="1" ht="12.75">
      <c r="A3271" s="252"/>
      <c r="B3271" s="253">
        <v>0</v>
      </c>
      <c r="C3271" s="254" t="s">
        <v>195</v>
      </c>
      <c r="D3271" s="252" t="s">
        <v>207</v>
      </c>
      <c r="E3271" s="252"/>
      <c r="F3271" s="255"/>
      <c r="G3271" s="255"/>
      <c r="H3271" s="253">
        <f>H3254-B3271</f>
        <v>0</v>
      </c>
      <c r="I3271" s="256">
        <f t="shared" si="220"/>
        <v>0</v>
      </c>
      <c r="K3271" s="246">
        <v>525</v>
      </c>
      <c r="L3271" s="247"/>
      <c r="M3271" s="246">
        <v>525</v>
      </c>
    </row>
    <row r="3272" spans="1:13" s="257" customFormat="1" ht="12.75">
      <c r="A3272" s="252"/>
      <c r="B3272" s="253">
        <v>-131697</v>
      </c>
      <c r="C3272" s="254" t="s">
        <v>195</v>
      </c>
      <c r="D3272" s="252" t="s">
        <v>216</v>
      </c>
      <c r="E3272" s="252"/>
      <c r="F3272" s="255"/>
      <c r="G3272" s="255"/>
      <c r="H3272" s="253">
        <f aca="true" t="shared" si="221" ref="H3272:H3277">H3254-B3272</f>
        <v>131697</v>
      </c>
      <c r="I3272" s="256">
        <f t="shared" si="220"/>
        <v>-246.1626168224299</v>
      </c>
      <c r="K3272" s="246">
        <v>535</v>
      </c>
      <c r="L3272" s="247"/>
      <c r="M3272" s="246">
        <v>535</v>
      </c>
    </row>
    <row r="3273" spans="1:13" s="257" customFormat="1" ht="12.75">
      <c r="A3273" s="252"/>
      <c r="B3273" s="253">
        <v>0</v>
      </c>
      <c r="C3273" s="254" t="s">
        <v>195</v>
      </c>
      <c r="D3273" s="252" t="s">
        <v>208</v>
      </c>
      <c r="E3273" s="252"/>
      <c r="F3273" s="255"/>
      <c r="G3273" s="255"/>
      <c r="H3273" s="253">
        <f t="shared" si="221"/>
        <v>0</v>
      </c>
      <c r="I3273" s="256">
        <f t="shared" si="220"/>
        <v>0</v>
      </c>
      <c r="K3273" s="246">
        <v>535</v>
      </c>
      <c r="L3273" s="247"/>
      <c r="M3273" s="246">
        <v>535</v>
      </c>
    </row>
    <row r="3274" spans="1:13" s="257" customFormat="1" ht="12.75">
      <c r="A3274" s="252"/>
      <c r="B3274" s="253">
        <v>0</v>
      </c>
      <c r="C3274" s="254" t="s">
        <v>195</v>
      </c>
      <c r="D3274" s="252" t="s">
        <v>209</v>
      </c>
      <c r="E3274" s="252"/>
      <c r="F3274" s="255"/>
      <c r="G3274" s="255"/>
      <c r="H3274" s="253">
        <f t="shared" si="221"/>
        <v>0</v>
      </c>
      <c r="I3274" s="256">
        <f t="shared" si="220"/>
        <v>0</v>
      </c>
      <c r="K3274" s="246">
        <v>530</v>
      </c>
      <c r="L3274" s="247"/>
      <c r="M3274" s="246">
        <v>530</v>
      </c>
    </row>
    <row r="3275" spans="1:13" s="257" customFormat="1" ht="12.75">
      <c r="A3275" s="252"/>
      <c r="B3275" s="253">
        <v>0</v>
      </c>
      <c r="C3275" s="254" t="s">
        <v>195</v>
      </c>
      <c r="D3275" s="252" t="s">
        <v>210</v>
      </c>
      <c r="E3275" s="252"/>
      <c r="F3275" s="255"/>
      <c r="G3275" s="255"/>
      <c r="H3275" s="253">
        <f t="shared" si="221"/>
        <v>0</v>
      </c>
      <c r="I3275" s="256">
        <f t="shared" si="220"/>
        <v>0</v>
      </c>
      <c r="K3275" s="246">
        <v>520</v>
      </c>
      <c r="L3275" s="247"/>
      <c r="M3275" s="246">
        <v>520</v>
      </c>
    </row>
    <row r="3276" spans="1:13" s="257" customFormat="1" ht="12.75">
      <c r="A3276" s="252"/>
      <c r="B3276" s="253">
        <v>0</v>
      </c>
      <c r="C3276" s="254" t="s">
        <v>195</v>
      </c>
      <c r="D3276" s="252" t="s">
        <v>211</v>
      </c>
      <c r="E3276" s="252"/>
      <c r="F3276" s="255"/>
      <c r="G3276" s="255"/>
      <c r="H3276" s="253">
        <f t="shared" si="221"/>
        <v>0</v>
      </c>
      <c r="I3276" s="256">
        <f t="shared" si="220"/>
        <v>0</v>
      </c>
      <c r="K3276" s="246">
        <v>505</v>
      </c>
      <c r="L3276" s="247"/>
      <c r="M3276" s="246">
        <v>505</v>
      </c>
    </row>
    <row r="3277" spans="1:13" s="257" customFormat="1" ht="12.75">
      <c r="A3277" s="252"/>
      <c r="B3277" s="253">
        <f>+B2702</f>
        <v>691800</v>
      </c>
      <c r="C3277" s="254" t="s">
        <v>195</v>
      </c>
      <c r="D3277" s="252" t="s">
        <v>222</v>
      </c>
      <c r="E3277" s="252"/>
      <c r="F3277" s="255"/>
      <c r="G3277" s="255"/>
      <c r="H3277" s="253">
        <f t="shared" si="221"/>
        <v>-691800</v>
      </c>
      <c r="I3277" s="256">
        <f t="shared" si="220"/>
        <v>1356.4705882352941</v>
      </c>
      <c r="K3277" s="246">
        <v>510</v>
      </c>
      <c r="L3277" s="247"/>
      <c r="M3277" s="246">
        <v>510</v>
      </c>
    </row>
    <row r="3278" spans="1:13" s="257" customFormat="1" ht="12.75">
      <c r="A3278" s="258"/>
      <c r="B3278" s="259">
        <f>SUM(B3264:B3277)</f>
        <v>-281119</v>
      </c>
      <c r="C3278" s="258" t="s">
        <v>195</v>
      </c>
      <c r="D3278" s="258" t="s">
        <v>227</v>
      </c>
      <c r="E3278" s="258"/>
      <c r="F3278" s="260"/>
      <c r="G3278" s="260"/>
      <c r="H3278" s="259">
        <f>H3265-B3278</f>
        <v>-834901</v>
      </c>
      <c r="I3278" s="261">
        <f t="shared" si="220"/>
        <v>-551.2137254901961</v>
      </c>
      <c r="J3278" s="262"/>
      <c r="K3278" s="251">
        <v>510</v>
      </c>
      <c r="L3278" s="251"/>
      <c r="M3278" s="251">
        <v>510</v>
      </c>
    </row>
    <row r="3279" spans="6:13" ht="12.75">
      <c r="F3279" s="70"/>
      <c r="G3279" s="70"/>
      <c r="M3279" s="2"/>
    </row>
    <row r="3280" spans="6:13" ht="12.75">
      <c r="F3280" s="70"/>
      <c r="G3280" s="70"/>
      <c r="M3280" s="2"/>
    </row>
    <row r="3281" spans="6:13" ht="12.75">
      <c r="F3281" s="70"/>
      <c r="G3281" s="70"/>
      <c r="M3281" s="2"/>
    </row>
    <row r="3282" spans="2:13" ht="12.75">
      <c r="B3282" s="40"/>
      <c r="F3282" s="81"/>
      <c r="G3282" s="70"/>
      <c r="M3282" s="2"/>
    </row>
    <row r="3283" spans="1:13" s="247" customFormat="1" ht="12.75" hidden="1">
      <c r="A3283" s="242"/>
      <c r="B3283" s="243"/>
      <c r="C3283" s="242"/>
      <c r="D3283" s="242"/>
      <c r="E3283" s="242"/>
      <c r="F3283" s="244"/>
      <c r="G3283" s="244"/>
      <c r="H3283" s="243"/>
      <c r="I3283" s="226"/>
      <c r="K3283" s="39"/>
      <c r="L3283" s="18"/>
      <c r="M3283" s="2"/>
    </row>
    <row r="3284" spans="1:13" s="247" customFormat="1" ht="12.75" hidden="1">
      <c r="A3284" s="242"/>
      <c r="B3284" s="243"/>
      <c r="C3284" s="242"/>
      <c r="D3284" s="242"/>
      <c r="E3284" s="242"/>
      <c r="F3284" s="244"/>
      <c r="G3284" s="244"/>
      <c r="H3284" s="243"/>
      <c r="I3284" s="226"/>
      <c r="K3284" s="39"/>
      <c r="L3284" s="18"/>
      <c r="M3284" s="2"/>
    </row>
    <row r="3285" spans="1:13" ht="12.75" hidden="1">
      <c r="A3285" s="15"/>
      <c r="B3285" s="10"/>
      <c r="F3285" s="70"/>
      <c r="G3285" s="70"/>
      <c r="H3285" s="243"/>
      <c r="I3285" s="25" t="e">
        <f aca="true" t="shared" si="222" ref="I3285:I3316">+B3285/M3285</f>
        <v>#DIV/0!</v>
      </c>
      <c r="M3285" s="2"/>
    </row>
    <row r="3286" spans="1:13" ht="12.75" hidden="1">
      <c r="A3286" s="15"/>
      <c r="B3286" s="10"/>
      <c r="F3286" s="70"/>
      <c r="G3286" s="70"/>
      <c r="H3286" s="243"/>
      <c r="I3286" s="25" t="e">
        <f t="shared" si="222"/>
        <v>#DIV/0!</v>
      </c>
      <c r="M3286" s="2"/>
    </row>
    <row r="3287" spans="1:13" ht="12.75" hidden="1">
      <c r="A3287" s="15"/>
      <c r="B3287" s="10"/>
      <c r="F3287" s="70"/>
      <c r="G3287" s="70"/>
      <c r="H3287" s="6">
        <f aca="true" t="shared" si="223" ref="H3287:H3318">H3286-B3287</f>
        <v>0</v>
      </c>
      <c r="I3287" s="25" t="e">
        <f t="shared" si="222"/>
        <v>#DIV/0!</v>
      </c>
      <c r="M3287" s="2"/>
    </row>
    <row r="3288" spans="1:13" ht="12.75" hidden="1">
      <c r="A3288" s="15"/>
      <c r="B3288" s="10"/>
      <c r="F3288" s="70"/>
      <c r="G3288" s="70"/>
      <c r="H3288" s="6">
        <f t="shared" si="223"/>
        <v>0</v>
      </c>
      <c r="I3288" s="25" t="e">
        <f t="shared" si="222"/>
        <v>#DIV/0!</v>
      </c>
      <c r="M3288" s="2"/>
    </row>
    <row r="3289" spans="1:13" ht="12.75" hidden="1">
      <c r="A3289" s="15"/>
      <c r="B3289" s="10"/>
      <c r="F3289" s="70"/>
      <c r="G3289" s="70"/>
      <c r="H3289" s="6">
        <f t="shared" si="223"/>
        <v>0</v>
      </c>
      <c r="I3289" s="25" t="e">
        <f t="shared" si="222"/>
        <v>#DIV/0!</v>
      </c>
      <c r="M3289" s="2"/>
    </row>
    <row r="3290" spans="1:13" ht="12.75" hidden="1">
      <c r="A3290" s="15"/>
      <c r="B3290" s="10"/>
      <c r="F3290" s="70"/>
      <c r="G3290" s="70"/>
      <c r="H3290" s="6">
        <f t="shared" si="223"/>
        <v>0</v>
      </c>
      <c r="I3290" s="25" t="e">
        <f t="shared" si="222"/>
        <v>#DIV/0!</v>
      </c>
      <c r="M3290" s="2"/>
    </row>
    <row r="3291" spans="1:13" ht="12.75" hidden="1">
      <c r="A3291" s="15"/>
      <c r="B3291" s="10"/>
      <c r="F3291" s="70"/>
      <c r="G3291" s="70"/>
      <c r="H3291" s="6">
        <f t="shared" si="223"/>
        <v>0</v>
      </c>
      <c r="I3291" s="25" t="e">
        <f t="shared" si="222"/>
        <v>#DIV/0!</v>
      </c>
      <c r="M3291" s="2"/>
    </row>
    <row r="3292" spans="1:13" ht="12.75" hidden="1">
      <c r="A3292" s="15"/>
      <c r="B3292" s="10"/>
      <c r="F3292" s="70"/>
      <c r="G3292" s="70"/>
      <c r="H3292" s="6">
        <f t="shared" si="223"/>
        <v>0</v>
      </c>
      <c r="I3292" s="25" t="e">
        <f t="shared" si="222"/>
        <v>#DIV/0!</v>
      </c>
      <c r="M3292" s="2"/>
    </row>
    <row r="3293" spans="1:13" ht="12.75" hidden="1">
      <c r="A3293" s="15"/>
      <c r="B3293" s="10"/>
      <c r="F3293" s="70"/>
      <c r="G3293" s="70"/>
      <c r="H3293" s="6">
        <f t="shared" si="223"/>
        <v>0</v>
      </c>
      <c r="I3293" s="25" t="e">
        <f t="shared" si="222"/>
        <v>#DIV/0!</v>
      </c>
      <c r="M3293" s="2"/>
    </row>
    <row r="3294" spans="1:13" ht="12.75" hidden="1">
      <c r="A3294" s="15"/>
      <c r="B3294" s="10"/>
      <c r="F3294" s="70"/>
      <c r="G3294" s="70"/>
      <c r="H3294" s="6">
        <f t="shared" si="223"/>
        <v>0</v>
      </c>
      <c r="I3294" s="25" t="e">
        <f t="shared" si="222"/>
        <v>#DIV/0!</v>
      </c>
      <c r="M3294" s="2"/>
    </row>
    <row r="3295" spans="1:13" ht="12.75" hidden="1">
      <c r="A3295" s="15"/>
      <c r="B3295" s="10"/>
      <c r="F3295" s="70"/>
      <c r="G3295" s="70"/>
      <c r="H3295" s="6">
        <f t="shared" si="223"/>
        <v>0</v>
      </c>
      <c r="I3295" s="25" t="e">
        <f t="shared" si="222"/>
        <v>#DIV/0!</v>
      </c>
      <c r="M3295" s="2"/>
    </row>
    <row r="3296" spans="1:13" ht="12.75" hidden="1">
      <c r="A3296" s="15"/>
      <c r="B3296" s="10"/>
      <c r="F3296" s="70"/>
      <c r="G3296" s="70"/>
      <c r="H3296" s="6">
        <f t="shared" si="223"/>
        <v>0</v>
      </c>
      <c r="I3296" s="25" t="e">
        <f t="shared" si="222"/>
        <v>#DIV/0!</v>
      </c>
      <c r="M3296" s="2"/>
    </row>
    <row r="3297" spans="1:13" ht="12.75" hidden="1">
      <c r="A3297" s="15"/>
      <c r="B3297" s="10"/>
      <c r="F3297" s="70"/>
      <c r="G3297" s="70"/>
      <c r="H3297" s="6">
        <f t="shared" si="223"/>
        <v>0</v>
      </c>
      <c r="I3297" s="25" t="e">
        <f t="shared" si="222"/>
        <v>#DIV/0!</v>
      </c>
      <c r="M3297" s="2"/>
    </row>
    <row r="3298" spans="1:13" ht="12.75" hidden="1">
      <c r="A3298" s="15"/>
      <c r="B3298" s="10"/>
      <c r="F3298" s="70"/>
      <c r="G3298" s="70"/>
      <c r="H3298" s="6">
        <f t="shared" si="223"/>
        <v>0</v>
      </c>
      <c r="I3298" s="25" t="e">
        <f t="shared" si="222"/>
        <v>#DIV/0!</v>
      </c>
      <c r="M3298" s="2"/>
    </row>
    <row r="3299" spans="1:13" ht="12.75" hidden="1">
      <c r="A3299" s="15"/>
      <c r="F3299" s="70"/>
      <c r="G3299" s="70"/>
      <c r="H3299" s="6">
        <f t="shared" si="223"/>
        <v>0</v>
      </c>
      <c r="I3299" s="25" t="e">
        <f t="shared" si="222"/>
        <v>#DIV/0!</v>
      </c>
      <c r="M3299" s="2"/>
    </row>
    <row r="3300" spans="1:13" ht="12.75" hidden="1">
      <c r="A3300" s="15"/>
      <c r="B3300" s="8"/>
      <c r="F3300" s="70"/>
      <c r="G3300" s="70"/>
      <c r="H3300" s="6">
        <f t="shared" si="223"/>
        <v>0</v>
      </c>
      <c r="I3300" s="25" t="e">
        <f t="shared" si="222"/>
        <v>#DIV/0!</v>
      </c>
      <c r="M3300" s="2"/>
    </row>
    <row r="3301" spans="1:13" ht="12.75" hidden="1">
      <c r="A3301" s="15"/>
      <c r="F3301" s="70"/>
      <c r="G3301" s="70"/>
      <c r="H3301" s="6">
        <f t="shared" si="223"/>
        <v>0</v>
      </c>
      <c r="I3301" s="25" t="e">
        <f t="shared" si="222"/>
        <v>#DIV/0!</v>
      </c>
      <c r="M3301" s="2"/>
    </row>
    <row r="3302" spans="1:13" ht="12.75" hidden="1">
      <c r="A3302" s="15"/>
      <c r="F3302" s="70"/>
      <c r="G3302" s="70"/>
      <c r="H3302" s="6">
        <f t="shared" si="223"/>
        <v>0</v>
      </c>
      <c r="I3302" s="25" t="e">
        <f t="shared" si="222"/>
        <v>#DIV/0!</v>
      </c>
      <c r="M3302" s="2"/>
    </row>
    <row r="3303" spans="1:13" ht="12.75" hidden="1">
      <c r="A3303" s="15"/>
      <c r="F3303" s="70"/>
      <c r="G3303" s="70"/>
      <c r="H3303" s="6">
        <f t="shared" si="223"/>
        <v>0</v>
      </c>
      <c r="I3303" s="25" t="e">
        <f t="shared" si="222"/>
        <v>#DIV/0!</v>
      </c>
      <c r="M3303" s="2"/>
    </row>
    <row r="3304" spans="1:13" ht="12.75" hidden="1">
      <c r="A3304" s="15"/>
      <c r="F3304" s="70"/>
      <c r="G3304" s="70"/>
      <c r="H3304" s="6">
        <f t="shared" si="223"/>
        <v>0</v>
      </c>
      <c r="I3304" s="25" t="e">
        <f t="shared" si="222"/>
        <v>#DIV/0!</v>
      </c>
      <c r="M3304" s="2"/>
    </row>
    <row r="3305" spans="1:13" ht="12.75" hidden="1">
      <c r="A3305" s="15"/>
      <c r="F3305" s="70"/>
      <c r="G3305" s="70"/>
      <c r="H3305" s="6">
        <f t="shared" si="223"/>
        <v>0</v>
      </c>
      <c r="I3305" s="25" t="e">
        <f t="shared" si="222"/>
        <v>#DIV/0!</v>
      </c>
      <c r="M3305" s="2"/>
    </row>
    <row r="3306" spans="1:13" ht="12.75" hidden="1">
      <c r="A3306" s="15"/>
      <c r="F3306" s="70"/>
      <c r="G3306" s="70"/>
      <c r="H3306" s="6">
        <f t="shared" si="223"/>
        <v>0</v>
      </c>
      <c r="I3306" s="25" t="e">
        <f t="shared" si="222"/>
        <v>#DIV/0!</v>
      </c>
      <c r="M3306" s="2"/>
    </row>
    <row r="3307" spans="1:13" ht="12.75" hidden="1">
      <c r="A3307" s="15"/>
      <c r="F3307" s="70"/>
      <c r="G3307" s="70"/>
      <c r="H3307" s="6">
        <f t="shared" si="223"/>
        <v>0</v>
      </c>
      <c r="I3307" s="25" t="e">
        <f t="shared" si="222"/>
        <v>#DIV/0!</v>
      </c>
      <c r="M3307" s="2"/>
    </row>
    <row r="3308" spans="1:13" ht="12.75" hidden="1">
      <c r="A3308" s="15"/>
      <c r="F3308" s="70"/>
      <c r="G3308" s="70"/>
      <c r="H3308" s="6">
        <f t="shared" si="223"/>
        <v>0</v>
      </c>
      <c r="I3308" s="25" t="e">
        <f t="shared" si="222"/>
        <v>#DIV/0!</v>
      </c>
      <c r="M3308" s="2"/>
    </row>
    <row r="3309" spans="1:13" ht="12.75" hidden="1">
      <c r="A3309" s="15"/>
      <c r="F3309" s="70"/>
      <c r="G3309" s="70"/>
      <c r="H3309" s="6">
        <f t="shared" si="223"/>
        <v>0</v>
      </c>
      <c r="I3309" s="25" t="e">
        <f t="shared" si="222"/>
        <v>#DIV/0!</v>
      </c>
      <c r="M3309" s="2"/>
    </row>
    <row r="3310" spans="1:13" ht="12.75" hidden="1">
      <c r="A3310" s="15"/>
      <c r="F3310" s="70"/>
      <c r="G3310" s="70"/>
      <c r="H3310" s="6">
        <f t="shared" si="223"/>
        <v>0</v>
      </c>
      <c r="I3310" s="25" t="e">
        <f t="shared" si="222"/>
        <v>#DIV/0!</v>
      </c>
      <c r="M3310" s="2"/>
    </row>
    <row r="3311" spans="1:13" ht="12.75" hidden="1">
      <c r="A3311" s="15"/>
      <c r="F3311" s="70"/>
      <c r="G3311" s="70"/>
      <c r="H3311" s="6">
        <f t="shared" si="223"/>
        <v>0</v>
      </c>
      <c r="I3311" s="25" t="e">
        <f t="shared" si="222"/>
        <v>#DIV/0!</v>
      </c>
      <c r="M3311" s="2"/>
    </row>
    <row r="3312" spans="1:13" ht="12.75" hidden="1">
      <c r="A3312" s="15"/>
      <c r="F3312" s="70"/>
      <c r="G3312" s="70"/>
      <c r="H3312" s="6">
        <f t="shared" si="223"/>
        <v>0</v>
      </c>
      <c r="I3312" s="25" t="e">
        <f t="shared" si="222"/>
        <v>#DIV/0!</v>
      </c>
      <c r="M3312" s="2"/>
    </row>
    <row r="3313" spans="1:13" ht="12.75" hidden="1">
      <c r="A3313" s="15"/>
      <c r="F3313" s="70"/>
      <c r="G3313" s="70"/>
      <c r="H3313" s="6">
        <f t="shared" si="223"/>
        <v>0</v>
      </c>
      <c r="I3313" s="25" t="e">
        <f t="shared" si="222"/>
        <v>#DIV/0!</v>
      </c>
      <c r="M3313" s="2"/>
    </row>
    <row r="3314" spans="1:13" ht="12.75" hidden="1">
      <c r="A3314" s="15"/>
      <c r="F3314" s="70"/>
      <c r="G3314" s="70"/>
      <c r="H3314" s="6">
        <f t="shared" si="223"/>
        <v>0</v>
      </c>
      <c r="I3314" s="25" t="e">
        <f t="shared" si="222"/>
        <v>#DIV/0!</v>
      </c>
      <c r="M3314" s="2"/>
    </row>
    <row r="3315" spans="1:13" ht="12.75" hidden="1">
      <c r="A3315" s="15"/>
      <c r="F3315" s="70"/>
      <c r="G3315" s="70"/>
      <c r="H3315" s="6">
        <f t="shared" si="223"/>
        <v>0</v>
      </c>
      <c r="I3315" s="25" t="e">
        <f t="shared" si="222"/>
        <v>#DIV/0!</v>
      </c>
      <c r="M3315" s="2"/>
    </row>
    <row r="3316" spans="1:13" ht="12.75" hidden="1">
      <c r="A3316" s="15"/>
      <c r="F3316" s="70"/>
      <c r="G3316" s="70"/>
      <c r="H3316" s="6">
        <f t="shared" si="223"/>
        <v>0</v>
      </c>
      <c r="I3316" s="25" t="e">
        <f t="shared" si="222"/>
        <v>#DIV/0!</v>
      </c>
      <c r="M3316" s="2"/>
    </row>
    <row r="3317" spans="1:13" ht="12.75" hidden="1">
      <c r="A3317" s="15"/>
      <c r="F3317" s="70"/>
      <c r="G3317" s="70"/>
      <c r="H3317" s="6">
        <f t="shared" si="223"/>
        <v>0</v>
      </c>
      <c r="I3317" s="25" t="e">
        <f aca="true" t="shared" si="224" ref="I3317:I3348">+B3317/M3317</f>
        <v>#DIV/0!</v>
      </c>
      <c r="M3317" s="2"/>
    </row>
    <row r="3318" spans="1:13" ht="12.75" hidden="1">
      <c r="A3318" s="15"/>
      <c r="F3318" s="70"/>
      <c r="G3318" s="70"/>
      <c r="H3318" s="6">
        <f t="shared" si="223"/>
        <v>0</v>
      </c>
      <c r="I3318" s="25" t="e">
        <f t="shared" si="224"/>
        <v>#DIV/0!</v>
      </c>
      <c r="M3318" s="2"/>
    </row>
    <row r="3319" spans="1:13" ht="12.75" hidden="1">
      <c r="A3319" s="15"/>
      <c r="F3319" s="70"/>
      <c r="G3319" s="70"/>
      <c r="H3319" s="6">
        <f aca="true" t="shared" si="225" ref="H3319:H3350">H3318-B3319</f>
        <v>0</v>
      </c>
      <c r="I3319" s="25" t="e">
        <f t="shared" si="224"/>
        <v>#DIV/0!</v>
      </c>
      <c r="M3319" s="2"/>
    </row>
    <row r="3320" spans="1:13" ht="12.75" hidden="1">
      <c r="A3320" s="15"/>
      <c r="F3320" s="70"/>
      <c r="G3320" s="70"/>
      <c r="H3320" s="6">
        <f t="shared" si="225"/>
        <v>0</v>
      </c>
      <c r="I3320" s="25" t="e">
        <f t="shared" si="224"/>
        <v>#DIV/0!</v>
      </c>
      <c r="M3320" s="2"/>
    </row>
    <row r="3321" spans="1:13" ht="12.75" hidden="1">
      <c r="A3321" s="15"/>
      <c r="F3321" s="70"/>
      <c r="G3321" s="70"/>
      <c r="H3321" s="6">
        <f t="shared" si="225"/>
        <v>0</v>
      </c>
      <c r="I3321" s="25" t="e">
        <f t="shared" si="224"/>
        <v>#DIV/0!</v>
      </c>
      <c r="M3321" s="2"/>
    </row>
    <row r="3322" spans="1:13" ht="12.75" hidden="1">
      <c r="A3322" s="15"/>
      <c r="F3322" s="70"/>
      <c r="G3322" s="70"/>
      <c r="H3322" s="6">
        <f t="shared" si="225"/>
        <v>0</v>
      </c>
      <c r="I3322" s="25" t="e">
        <f t="shared" si="224"/>
        <v>#DIV/0!</v>
      </c>
      <c r="M3322" s="2"/>
    </row>
    <row r="3323" spans="1:13" ht="12.75" hidden="1">
      <c r="A3323" s="15"/>
      <c r="F3323" s="70"/>
      <c r="G3323" s="70"/>
      <c r="H3323" s="6">
        <f t="shared" si="225"/>
        <v>0</v>
      </c>
      <c r="I3323" s="25" t="e">
        <f t="shared" si="224"/>
        <v>#DIV/0!</v>
      </c>
      <c r="M3323" s="2"/>
    </row>
    <row r="3324" spans="1:13" ht="12.75" hidden="1">
      <c r="A3324" s="15"/>
      <c r="F3324" s="70"/>
      <c r="G3324" s="70"/>
      <c r="H3324" s="6">
        <f t="shared" si="225"/>
        <v>0</v>
      </c>
      <c r="I3324" s="25" t="e">
        <f t="shared" si="224"/>
        <v>#DIV/0!</v>
      </c>
      <c r="M3324" s="2"/>
    </row>
    <row r="3325" spans="1:13" ht="12.75" hidden="1">
      <c r="A3325" s="15"/>
      <c r="F3325" s="70"/>
      <c r="G3325" s="70"/>
      <c r="H3325" s="6">
        <f t="shared" si="225"/>
        <v>0</v>
      </c>
      <c r="I3325" s="25" t="e">
        <f t="shared" si="224"/>
        <v>#DIV/0!</v>
      </c>
      <c r="M3325" s="2"/>
    </row>
    <row r="3326" spans="1:13" ht="12.75" hidden="1">
      <c r="A3326" s="15"/>
      <c r="F3326" s="70"/>
      <c r="G3326" s="70"/>
      <c r="H3326" s="6">
        <f t="shared" si="225"/>
        <v>0</v>
      </c>
      <c r="I3326" s="25" t="e">
        <f t="shared" si="224"/>
        <v>#DIV/0!</v>
      </c>
      <c r="M3326" s="2"/>
    </row>
    <row r="3327" spans="1:13" ht="12.75" hidden="1">
      <c r="A3327" s="15"/>
      <c r="F3327" s="70"/>
      <c r="G3327" s="70"/>
      <c r="H3327" s="6">
        <f t="shared" si="225"/>
        <v>0</v>
      </c>
      <c r="I3327" s="25" t="e">
        <f t="shared" si="224"/>
        <v>#DIV/0!</v>
      </c>
      <c r="M3327" s="2"/>
    </row>
    <row r="3328" spans="1:13" ht="12.75" hidden="1">
      <c r="A3328" s="15"/>
      <c r="F3328" s="70"/>
      <c r="G3328" s="70"/>
      <c r="H3328" s="6">
        <f t="shared" si="225"/>
        <v>0</v>
      </c>
      <c r="I3328" s="25" t="e">
        <f t="shared" si="224"/>
        <v>#DIV/0!</v>
      </c>
      <c r="M3328" s="2"/>
    </row>
    <row r="3329" spans="1:13" ht="12.75" hidden="1">
      <c r="A3329" s="15"/>
      <c r="F3329" s="70"/>
      <c r="G3329" s="70"/>
      <c r="H3329" s="6">
        <f t="shared" si="225"/>
        <v>0</v>
      </c>
      <c r="I3329" s="25" t="e">
        <f t="shared" si="224"/>
        <v>#DIV/0!</v>
      </c>
      <c r="M3329" s="2"/>
    </row>
    <row r="3330" spans="1:13" ht="12.75" hidden="1">
      <c r="A3330" s="15"/>
      <c r="F3330" s="70"/>
      <c r="G3330" s="70"/>
      <c r="H3330" s="6">
        <f t="shared" si="225"/>
        <v>0</v>
      </c>
      <c r="I3330" s="25" t="e">
        <f t="shared" si="224"/>
        <v>#DIV/0!</v>
      </c>
      <c r="M3330" s="2"/>
    </row>
    <row r="3331" spans="1:13" ht="12.75" hidden="1">
      <c r="A3331" s="15"/>
      <c r="F3331" s="70"/>
      <c r="G3331" s="70"/>
      <c r="H3331" s="6">
        <f t="shared" si="225"/>
        <v>0</v>
      </c>
      <c r="I3331" s="25" t="e">
        <f t="shared" si="224"/>
        <v>#DIV/0!</v>
      </c>
      <c r="M3331" s="2"/>
    </row>
    <row r="3332" spans="1:13" ht="12.75" hidden="1">
      <c r="A3332" s="15"/>
      <c r="F3332" s="70"/>
      <c r="G3332" s="70"/>
      <c r="H3332" s="6">
        <f t="shared" si="225"/>
        <v>0</v>
      </c>
      <c r="I3332" s="25" t="e">
        <f t="shared" si="224"/>
        <v>#DIV/0!</v>
      </c>
      <c r="M3332" s="2"/>
    </row>
    <row r="3333" spans="1:13" ht="12.75" hidden="1">
      <c r="A3333" s="15"/>
      <c r="F3333" s="70"/>
      <c r="G3333" s="70"/>
      <c r="H3333" s="6">
        <f t="shared" si="225"/>
        <v>0</v>
      </c>
      <c r="I3333" s="25" t="e">
        <f t="shared" si="224"/>
        <v>#DIV/0!</v>
      </c>
      <c r="M3333" s="2"/>
    </row>
    <row r="3334" spans="1:13" ht="12.75" hidden="1">
      <c r="A3334" s="15"/>
      <c r="F3334" s="70"/>
      <c r="G3334" s="70"/>
      <c r="H3334" s="6">
        <f t="shared" si="225"/>
        <v>0</v>
      </c>
      <c r="I3334" s="25" t="e">
        <f t="shared" si="224"/>
        <v>#DIV/0!</v>
      </c>
      <c r="M3334" s="2"/>
    </row>
    <row r="3335" spans="1:13" ht="12.75" hidden="1">
      <c r="A3335" s="15"/>
      <c r="F3335" s="70"/>
      <c r="G3335" s="70"/>
      <c r="H3335" s="6">
        <f t="shared" si="225"/>
        <v>0</v>
      </c>
      <c r="I3335" s="25" t="e">
        <f t="shared" si="224"/>
        <v>#DIV/0!</v>
      </c>
      <c r="M3335" s="2"/>
    </row>
    <row r="3336" spans="1:13" ht="12.75" hidden="1">
      <c r="A3336" s="15"/>
      <c r="F3336" s="70"/>
      <c r="G3336" s="70"/>
      <c r="H3336" s="6">
        <f t="shared" si="225"/>
        <v>0</v>
      </c>
      <c r="I3336" s="25" t="e">
        <f t="shared" si="224"/>
        <v>#DIV/0!</v>
      </c>
      <c r="M3336" s="2"/>
    </row>
    <row r="3337" spans="1:13" ht="12.75" hidden="1">
      <c r="A3337" s="15"/>
      <c r="F3337" s="70"/>
      <c r="G3337" s="70"/>
      <c r="H3337" s="6">
        <f t="shared" si="225"/>
        <v>0</v>
      </c>
      <c r="I3337" s="25" t="e">
        <f t="shared" si="224"/>
        <v>#DIV/0!</v>
      </c>
      <c r="M3337" s="2"/>
    </row>
    <row r="3338" spans="1:13" ht="12.75" hidden="1">
      <c r="A3338" s="15"/>
      <c r="F3338" s="70"/>
      <c r="G3338" s="70"/>
      <c r="H3338" s="6">
        <f t="shared" si="225"/>
        <v>0</v>
      </c>
      <c r="I3338" s="25" t="e">
        <f t="shared" si="224"/>
        <v>#DIV/0!</v>
      </c>
      <c r="M3338" s="2"/>
    </row>
    <row r="3339" spans="1:13" ht="12.75" hidden="1">
      <c r="A3339" s="15"/>
      <c r="F3339" s="70"/>
      <c r="G3339" s="70"/>
      <c r="H3339" s="6">
        <f t="shared" si="225"/>
        <v>0</v>
      </c>
      <c r="I3339" s="25" t="e">
        <f t="shared" si="224"/>
        <v>#DIV/0!</v>
      </c>
      <c r="M3339" s="2"/>
    </row>
    <row r="3340" spans="1:13" ht="12.75" hidden="1">
      <c r="A3340" s="15"/>
      <c r="F3340" s="70"/>
      <c r="G3340" s="70"/>
      <c r="H3340" s="6">
        <f t="shared" si="225"/>
        <v>0</v>
      </c>
      <c r="I3340" s="25" t="e">
        <f t="shared" si="224"/>
        <v>#DIV/0!</v>
      </c>
      <c r="M3340" s="2"/>
    </row>
    <row r="3341" spans="1:13" ht="12.75" hidden="1">
      <c r="A3341" s="15"/>
      <c r="F3341" s="70"/>
      <c r="G3341" s="70"/>
      <c r="H3341" s="6">
        <f t="shared" si="225"/>
        <v>0</v>
      </c>
      <c r="I3341" s="25" t="e">
        <f t="shared" si="224"/>
        <v>#DIV/0!</v>
      </c>
      <c r="M3341" s="2"/>
    </row>
    <row r="3342" spans="1:13" ht="12.75" hidden="1">
      <c r="A3342" s="15"/>
      <c r="F3342" s="70"/>
      <c r="G3342" s="70"/>
      <c r="H3342" s="6">
        <f t="shared" si="225"/>
        <v>0</v>
      </c>
      <c r="I3342" s="25" t="e">
        <f t="shared" si="224"/>
        <v>#DIV/0!</v>
      </c>
      <c r="M3342" s="2"/>
    </row>
    <row r="3343" spans="1:13" ht="12.75" hidden="1">
      <c r="A3343" s="15"/>
      <c r="F3343" s="70"/>
      <c r="G3343" s="70"/>
      <c r="H3343" s="6">
        <f t="shared" si="225"/>
        <v>0</v>
      </c>
      <c r="I3343" s="25" t="e">
        <f t="shared" si="224"/>
        <v>#DIV/0!</v>
      </c>
      <c r="M3343" s="2"/>
    </row>
    <row r="3344" spans="1:13" ht="12.75" hidden="1">
      <c r="A3344" s="15"/>
      <c r="F3344" s="70"/>
      <c r="G3344" s="70"/>
      <c r="H3344" s="6">
        <f t="shared" si="225"/>
        <v>0</v>
      </c>
      <c r="I3344" s="25" t="e">
        <f t="shared" si="224"/>
        <v>#DIV/0!</v>
      </c>
      <c r="M3344" s="2"/>
    </row>
    <row r="3345" spans="1:13" ht="12.75" hidden="1">
      <c r="A3345" s="15"/>
      <c r="F3345" s="70"/>
      <c r="G3345" s="70"/>
      <c r="H3345" s="6">
        <f t="shared" si="225"/>
        <v>0</v>
      </c>
      <c r="I3345" s="25" t="e">
        <f t="shared" si="224"/>
        <v>#DIV/0!</v>
      </c>
      <c r="M3345" s="2"/>
    </row>
    <row r="3346" spans="1:13" ht="12.75" hidden="1">
      <c r="A3346" s="15"/>
      <c r="F3346" s="70"/>
      <c r="G3346" s="70"/>
      <c r="H3346" s="6">
        <f t="shared" si="225"/>
        <v>0</v>
      </c>
      <c r="I3346" s="25" t="e">
        <f t="shared" si="224"/>
        <v>#DIV/0!</v>
      </c>
      <c r="M3346" s="2"/>
    </row>
    <row r="3347" spans="1:13" ht="12.75" hidden="1">
      <c r="A3347" s="15"/>
      <c r="F3347" s="70"/>
      <c r="G3347" s="70"/>
      <c r="H3347" s="6">
        <f t="shared" si="225"/>
        <v>0</v>
      </c>
      <c r="I3347" s="25" t="e">
        <f t="shared" si="224"/>
        <v>#DIV/0!</v>
      </c>
      <c r="M3347" s="2"/>
    </row>
    <row r="3348" spans="1:13" ht="12.75" hidden="1">
      <c r="A3348" s="15"/>
      <c r="F3348" s="70"/>
      <c r="G3348" s="70"/>
      <c r="H3348" s="6">
        <f t="shared" si="225"/>
        <v>0</v>
      </c>
      <c r="I3348" s="25" t="e">
        <f t="shared" si="224"/>
        <v>#DIV/0!</v>
      </c>
      <c r="M3348" s="2"/>
    </row>
    <row r="3349" spans="1:13" ht="12.75" hidden="1">
      <c r="A3349" s="15"/>
      <c r="F3349" s="70"/>
      <c r="G3349" s="70"/>
      <c r="H3349" s="6">
        <f t="shared" si="225"/>
        <v>0</v>
      </c>
      <c r="I3349" s="25" t="e">
        <f aca="true" t="shared" si="226" ref="I3349:I3380">+B3349/M3349</f>
        <v>#DIV/0!</v>
      </c>
      <c r="M3349" s="2"/>
    </row>
    <row r="3350" spans="1:13" ht="12.75" hidden="1">
      <c r="A3350" s="15"/>
      <c r="F3350" s="70"/>
      <c r="G3350" s="70"/>
      <c r="H3350" s="6">
        <f t="shared" si="225"/>
        <v>0</v>
      </c>
      <c r="I3350" s="25" t="e">
        <f t="shared" si="226"/>
        <v>#DIV/0!</v>
      </c>
      <c r="M3350" s="2"/>
    </row>
    <row r="3351" spans="1:13" ht="12.75" hidden="1">
      <c r="A3351" s="15"/>
      <c r="F3351" s="70"/>
      <c r="G3351" s="70"/>
      <c r="H3351" s="6">
        <f aca="true" t="shared" si="227" ref="H3351:H3382">H3350-B3351</f>
        <v>0</v>
      </c>
      <c r="I3351" s="25" t="e">
        <f t="shared" si="226"/>
        <v>#DIV/0!</v>
      </c>
      <c r="M3351" s="2"/>
    </row>
    <row r="3352" spans="1:13" ht="12.75" hidden="1">
      <c r="A3352" s="15"/>
      <c r="F3352" s="70"/>
      <c r="G3352" s="70"/>
      <c r="H3352" s="6">
        <f t="shared" si="227"/>
        <v>0</v>
      </c>
      <c r="I3352" s="25" t="e">
        <f t="shared" si="226"/>
        <v>#DIV/0!</v>
      </c>
      <c r="M3352" s="2"/>
    </row>
    <row r="3353" spans="1:13" ht="12.75" hidden="1">
      <c r="A3353" s="15"/>
      <c r="F3353" s="70"/>
      <c r="G3353" s="70"/>
      <c r="H3353" s="6">
        <f t="shared" si="227"/>
        <v>0</v>
      </c>
      <c r="I3353" s="25" t="e">
        <f t="shared" si="226"/>
        <v>#DIV/0!</v>
      </c>
      <c r="M3353" s="2"/>
    </row>
    <row r="3354" spans="1:13" ht="12.75" hidden="1">
      <c r="A3354" s="15"/>
      <c r="F3354" s="70"/>
      <c r="G3354" s="70"/>
      <c r="H3354" s="6">
        <f t="shared" si="227"/>
        <v>0</v>
      </c>
      <c r="I3354" s="25" t="e">
        <f t="shared" si="226"/>
        <v>#DIV/0!</v>
      </c>
      <c r="M3354" s="2"/>
    </row>
    <row r="3355" spans="1:13" ht="12.75" hidden="1">
      <c r="A3355" s="15"/>
      <c r="F3355" s="70"/>
      <c r="G3355" s="70"/>
      <c r="H3355" s="6">
        <f t="shared" si="227"/>
        <v>0</v>
      </c>
      <c r="I3355" s="25" t="e">
        <f t="shared" si="226"/>
        <v>#DIV/0!</v>
      </c>
      <c r="M3355" s="2"/>
    </row>
    <row r="3356" spans="1:13" ht="12.75" hidden="1">
      <c r="A3356" s="15"/>
      <c r="F3356" s="70"/>
      <c r="G3356" s="70"/>
      <c r="H3356" s="6">
        <f t="shared" si="227"/>
        <v>0</v>
      </c>
      <c r="I3356" s="25" t="e">
        <f t="shared" si="226"/>
        <v>#DIV/0!</v>
      </c>
      <c r="M3356" s="2"/>
    </row>
    <row r="3357" spans="1:13" ht="12.75" hidden="1">
      <c r="A3357" s="15"/>
      <c r="F3357" s="70"/>
      <c r="G3357" s="70"/>
      <c r="H3357" s="6">
        <f t="shared" si="227"/>
        <v>0</v>
      </c>
      <c r="I3357" s="25" t="e">
        <f t="shared" si="226"/>
        <v>#DIV/0!</v>
      </c>
      <c r="M3357" s="2"/>
    </row>
    <row r="3358" spans="1:13" ht="12.75" hidden="1">
      <c r="A3358" s="15"/>
      <c r="F3358" s="70"/>
      <c r="G3358" s="70"/>
      <c r="H3358" s="6">
        <f t="shared" si="227"/>
        <v>0</v>
      </c>
      <c r="I3358" s="25" t="e">
        <f t="shared" si="226"/>
        <v>#DIV/0!</v>
      </c>
      <c r="M3358" s="2"/>
    </row>
    <row r="3359" spans="1:13" ht="12.75" hidden="1">
      <c r="A3359" s="15"/>
      <c r="F3359" s="70"/>
      <c r="G3359" s="70"/>
      <c r="H3359" s="6">
        <f t="shared" si="227"/>
        <v>0</v>
      </c>
      <c r="I3359" s="25" t="e">
        <f t="shared" si="226"/>
        <v>#DIV/0!</v>
      </c>
      <c r="M3359" s="2"/>
    </row>
    <row r="3360" spans="1:13" ht="12.75" hidden="1">
      <c r="A3360" s="15"/>
      <c r="F3360" s="70"/>
      <c r="G3360" s="70"/>
      <c r="H3360" s="6">
        <f t="shared" si="227"/>
        <v>0</v>
      </c>
      <c r="I3360" s="25" t="e">
        <f t="shared" si="226"/>
        <v>#DIV/0!</v>
      </c>
      <c r="M3360" s="2"/>
    </row>
    <row r="3361" spans="1:13" ht="12.75" hidden="1">
      <c r="A3361" s="15"/>
      <c r="F3361" s="70"/>
      <c r="G3361" s="70"/>
      <c r="H3361" s="6">
        <f t="shared" si="227"/>
        <v>0</v>
      </c>
      <c r="I3361" s="25" t="e">
        <f t="shared" si="226"/>
        <v>#DIV/0!</v>
      </c>
      <c r="M3361" s="2"/>
    </row>
    <row r="3362" spans="1:13" ht="12.75" hidden="1">
      <c r="A3362" s="15"/>
      <c r="F3362" s="70"/>
      <c r="G3362" s="70"/>
      <c r="H3362" s="6">
        <f t="shared" si="227"/>
        <v>0</v>
      </c>
      <c r="I3362" s="25" t="e">
        <f t="shared" si="226"/>
        <v>#DIV/0!</v>
      </c>
      <c r="M3362" s="2"/>
    </row>
    <row r="3363" spans="1:13" ht="12.75" hidden="1">
      <c r="A3363" s="15"/>
      <c r="F3363" s="70"/>
      <c r="G3363" s="70"/>
      <c r="H3363" s="6">
        <f t="shared" si="227"/>
        <v>0</v>
      </c>
      <c r="I3363" s="25" t="e">
        <f t="shared" si="226"/>
        <v>#DIV/0!</v>
      </c>
      <c r="M3363" s="2"/>
    </row>
    <row r="3364" spans="1:13" ht="12.75" hidden="1">
      <c r="A3364" s="15"/>
      <c r="F3364" s="70"/>
      <c r="G3364" s="70"/>
      <c r="H3364" s="6">
        <f t="shared" si="227"/>
        <v>0</v>
      </c>
      <c r="I3364" s="25" t="e">
        <f t="shared" si="226"/>
        <v>#DIV/0!</v>
      </c>
      <c r="M3364" s="2"/>
    </row>
    <row r="3365" spans="1:13" ht="12.75" hidden="1">
      <c r="A3365" s="15"/>
      <c r="F3365" s="70"/>
      <c r="G3365" s="70"/>
      <c r="H3365" s="6">
        <f t="shared" si="227"/>
        <v>0</v>
      </c>
      <c r="I3365" s="25" t="e">
        <f t="shared" si="226"/>
        <v>#DIV/0!</v>
      </c>
      <c r="M3365" s="2"/>
    </row>
    <row r="3366" spans="1:13" ht="12.75" hidden="1">
      <c r="A3366" s="15"/>
      <c r="F3366" s="70"/>
      <c r="G3366" s="70"/>
      <c r="H3366" s="6">
        <f t="shared" si="227"/>
        <v>0</v>
      </c>
      <c r="I3366" s="25" t="e">
        <f t="shared" si="226"/>
        <v>#DIV/0!</v>
      </c>
      <c r="M3366" s="2"/>
    </row>
    <row r="3367" spans="1:13" ht="12.75" hidden="1">
      <c r="A3367" s="15"/>
      <c r="F3367" s="70"/>
      <c r="G3367" s="70"/>
      <c r="H3367" s="6">
        <f t="shared" si="227"/>
        <v>0</v>
      </c>
      <c r="I3367" s="25" t="e">
        <f t="shared" si="226"/>
        <v>#DIV/0!</v>
      </c>
      <c r="M3367" s="2"/>
    </row>
    <row r="3368" spans="1:13" ht="12.75" hidden="1">
      <c r="A3368" s="15"/>
      <c r="F3368" s="70"/>
      <c r="G3368" s="70"/>
      <c r="H3368" s="6">
        <f t="shared" si="227"/>
        <v>0</v>
      </c>
      <c r="I3368" s="25" t="e">
        <f t="shared" si="226"/>
        <v>#DIV/0!</v>
      </c>
      <c r="M3368" s="2"/>
    </row>
    <row r="3369" spans="1:13" ht="12.75" hidden="1">
      <c r="A3369" s="15"/>
      <c r="F3369" s="70"/>
      <c r="G3369" s="70"/>
      <c r="H3369" s="6">
        <f t="shared" si="227"/>
        <v>0</v>
      </c>
      <c r="I3369" s="25" t="e">
        <f t="shared" si="226"/>
        <v>#DIV/0!</v>
      </c>
      <c r="M3369" s="2"/>
    </row>
    <row r="3370" spans="1:13" ht="12.75" hidden="1">
      <c r="A3370" s="15"/>
      <c r="F3370" s="70"/>
      <c r="G3370" s="70"/>
      <c r="H3370" s="6">
        <f t="shared" si="227"/>
        <v>0</v>
      </c>
      <c r="I3370" s="25" t="e">
        <f t="shared" si="226"/>
        <v>#DIV/0!</v>
      </c>
      <c r="M3370" s="2"/>
    </row>
    <row r="3371" spans="1:13" ht="12.75" hidden="1">
      <c r="A3371" s="15"/>
      <c r="F3371" s="70"/>
      <c r="G3371" s="70"/>
      <c r="H3371" s="6">
        <f t="shared" si="227"/>
        <v>0</v>
      </c>
      <c r="I3371" s="25" t="e">
        <f t="shared" si="226"/>
        <v>#DIV/0!</v>
      </c>
      <c r="M3371" s="2"/>
    </row>
    <row r="3372" spans="1:13" ht="12.75" hidden="1">
      <c r="A3372" s="15"/>
      <c r="F3372" s="70"/>
      <c r="G3372" s="70"/>
      <c r="H3372" s="6">
        <f t="shared" si="227"/>
        <v>0</v>
      </c>
      <c r="I3372" s="25" t="e">
        <f t="shared" si="226"/>
        <v>#DIV/0!</v>
      </c>
      <c r="M3372" s="2"/>
    </row>
    <row r="3373" spans="1:13" ht="12.75" hidden="1">
      <c r="A3373" s="15"/>
      <c r="F3373" s="70"/>
      <c r="G3373" s="70"/>
      <c r="H3373" s="6">
        <f t="shared" si="227"/>
        <v>0</v>
      </c>
      <c r="I3373" s="25" t="e">
        <f t="shared" si="226"/>
        <v>#DIV/0!</v>
      </c>
      <c r="M3373" s="2"/>
    </row>
    <row r="3374" spans="1:13" ht="12.75" hidden="1">
      <c r="A3374" s="15"/>
      <c r="F3374" s="70"/>
      <c r="G3374" s="70"/>
      <c r="H3374" s="6">
        <f t="shared" si="227"/>
        <v>0</v>
      </c>
      <c r="I3374" s="25" t="e">
        <f t="shared" si="226"/>
        <v>#DIV/0!</v>
      </c>
      <c r="M3374" s="2"/>
    </row>
    <row r="3375" spans="1:13" ht="12.75" hidden="1">
      <c r="A3375" s="15"/>
      <c r="F3375" s="70"/>
      <c r="G3375" s="70"/>
      <c r="H3375" s="6">
        <f t="shared" si="227"/>
        <v>0</v>
      </c>
      <c r="I3375" s="25" t="e">
        <f t="shared" si="226"/>
        <v>#DIV/0!</v>
      </c>
      <c r="M3375" s="2"/>
    </row>
    <row r="3376" spans="1:13" ht="12.75" hidden="1">
      <c r="A3376" s="15"/>
      <c r="F3376" s="70"/>
      <c r="G3376" s="70"/>
      <c r="H3376" s="6">
        <f t="shared" si="227"/>
        <v>0</v>
      </c>
      <c r="I3376" s="25" t="e">
        <f t="shared" si="226"/>
        <v>#DIV/0!</v>
      </c>
      <c r="M3376" s="2"/>
    </row>
    <row r="3377" spans="1:13" ht="12.75" hidden="1">
      <c r="A3377" s="15"/>
      <c r="F3377" s="70"/>
      <c r="G3377" s="70"/>
      <c r="H3377" s="6">
        <f t="shared" si="227"/>
        <v>0</v>
      </c>
      <c r="I3377" s="25" t="e">
        <f t="shared" si="226"/>
        <v>#DIV/0!</v>
      </c>
      <c r="M3377" s="2"/>
    </row>
    <row r="3378" spans="1:13" ht="12.75" hidden="1">
      <c r="A3378" s="15"/>
      <c r="F3378" s="70"/>
      <c r="G3378" s="70"/>
      <c r="H3378" s="6">
        <f t="shared" si="227"/>
        <v>0</v>
      </c>
      <c r="I3378" s="25" t="e">
        <f t="shared" si="226"/>
        <v>#DIV/0!</v>
      </c>
      <c r="M3378" s="2"/>
    </row>
    <row r="3379" spans="1:13" ht="12.75" hidden="1">
      <c r="A3379" s="15"/>
      <c r="F3379" s="70"/>
      <c r="G3379" s="70"/>
      <c r="H3379" s="6">
        <f t="shared" si="227"/>
        <v>0</v>
      </c>
      <c r="I3379" s="25" t="e">
        <f t="shared" si="226"/>
        <v>#DIV/0!</v>
      </c>
      <c r="M3379" s="2"/>
    </row>
    <row r="3380" spans="1:13" ht="12.75" hidden="1">
      <c r="A3380" s="15"/>
      <c r="F3380" s="70"/>
      <c r="G3380" s="70"/>
      <c r="H3380" s="6">
        <f t="shared" si="227"/>
        <v>0</v>
      </c>
      <c r="I3380" s="25" t="e">
        <f t="shared" si="226"/>
        <v>#DIV/0!</v>
      </c>
      <c r="M3380" s="2"/>
    </row>
    <row r="3381" spans="1:13" ht="12.75" hidden="1">
      <c r="A3381" s="15"/>
      <c r="F3381" s="70"/>
      <c r="G3381" s="70"/>
      <c r="H3381" s="6">
        <f t="shared" si="227"/>
        <v>0</v>
      </c>
      <c r="I3381" s="25" t="e">
        <f aca="true" t="shared" si="228" ref="I3381:I3412">+B3381/M3381</f>
        <v>#DIV/0!</v>
      </c>
      <c r="M3381" s="2"/>
    </row>
    <row r="3382" spans="1:13" ht="12.75" hidden="1">
      <c r="A3382" s="15"/>
      <c r="F3382" s="70"/>
      <c r="G3382" s="70"/>
      <c r="H3382" s="6">
        <f t="shared" si="227"/>
        <v>0</v>
      </c>
      <c r="I3382" s="25" t="e">
        <f t="shared" si="228"/>
        <v>#DIV/0!</v>
      </c>
      <c r="M3382" s="2"/>
    </row>
    <row r="3383" spans="1:13" ht="12.75" hidden="1">
      <c r="A3383" s="15"/>
      <c r="F3383" s="70"/>
      <c r="G3383" s="70"/>
      <c r="H3383" s="6">
        <f aca="true" t="shared" si="229" ref="H3383:H3414">H3382-B3383</f>
        <v>0</v>
      </c>
      <c r="I3383" s="25" t="e">
        <f t="shared" si="228"/>
        <v>#DIV/0!</v>
      </c>
      <c r="M3383" s="2"/>
    </row>
    <row r="3384" spans="1:13" ht="12.75" hidden="1">
      <c r="A3384" s="15"/>
      <c r="F3384" s="70"/>
      <c r="G3384" s="70"/>
      <c r="H3384" s="6">
        <f t="shared" si="229"/>
        <v>0</v>
      </c>
      <c r="I3384" s="25" t="e">
        <f t="shared" si="228"/>
        <v>#DIV/0!</v>
      </c>
      <c r="M3384" s="2"/>
    </row>
    <row r="3385" spans="1:13" ht="12.75" hidden="1">
      <c r="A3385" s="15"/>
      <c r="F3385" s="70"/>
      <c r="G3385" s="70"/>
      <c r="H3385" s="6">
        <f t="shared" si="229"/>
        <v>0</v>
      </c>
      <c r="I3385" s="25" t="e">
        <f t="shared" si="228"/>
        <v>#DIV/0!</v>
      </c>
      <c r="M3385" s="2"/>
    </row>
    <row r="3386" spans="1:13" ht="12.75" hidden="1">
      <c r="A3386" s="15"/>
      <c r="F3386" s="70"/>
      <c r="G3386" s="70"/>
      <c r="H3386" s="6">
        <f t="shared" si="229"/>
        <v>0</v>
      </c>
      <c r="I3386" s="25" t="e">
        <f t="shared" si="228"/>
        <v>#DIV/0!</v>
      </c>
      <c r="M3386" s="2"/>
    </row>
    <row r="3387" spans="1:13" ht="12.75" hidden="1">
      <c r="A3387" s="15"/>
      <c r="F3387" s="70"/>
      <c r="G3387" s="70"/>
      <c r="H3387" s="6">
        <f t="shared" si="229"/>
        <v>0</v>
      </c>
      <c r="I3387" s="25" t="e">
        <f t="shared" si="228"/>
        <v>#DIV/0!</v>
      </c>
      <c r="M3387" s="2"/>
    </row>
    <row r="3388" spans="1:13" ht="12.75" hidden="1">
      <c r="A3388" s="15"/>
      <c r="F3388" s="70"/>
      <c r="G3388" s="70"/>
      <c r="H3388" s="6">
        <f t="shared" si="229"/>
        <v>0</v>
      </c>
      <c r="I3388" s="25" t="e">
        <f t="shared" si="228"/>
        <v>#DIV/0!</v>
      </c>
      <c r="M3388" s="2"/>
    </row>
    <row r="3389" spans="1:13" ht="12.75" hidden="1">
      <c r="A3389" s="15"/>
      <c r="F3389" s="70"/>
      <c r="G3389" s="70"/>
      <c r="H3389" s="6">
        <f t="shared" si="229"/>
        <v>0</v>
      </c>
      <c r="I3389" s="25" t="e">
        <f t="shared" si="228"/>
        <v>#DIV/0!</v>
      </c>
      <c r="M3389" s="2"/>
    </row>
    <row r="3390" spans="1:13" ht="12.75" hidden="1">
      <c r="A3390" s="15"/>
      <c r="F3390" s="70"/>
      <c r="G3390" s="70"/>
      <c r="H3390" s="6">
        <f t="shared" si="229"/>
        <v>0</v>
      </c>
      <c r="I3390" s="25" t="e">
        <f t="shared" si="228"/>
        <v>#DIV/0!</v>
      </c>
      <c r="M3390" s="2"/>
    </row>
    <row r="3391" spans="1:13" ht="12.75" hidden="1">
      <c r="A3391" s="15"/>
      <c r="F3391" s="70"/>
      <c r="G3391" s="70"/>
      <c r="H3391" s="6">
        <f t="shared" si="229"/>
        <v>0</v>
      </c>
      <c r="I3391" s="25" t="e">
        <f t="shared" si="228"/>
        <v>#DIV/0!</v>
      </c>
      <c r="M3391" s="2"/>
    </row>
    <row r="3392" spans="1:13" ht="12.75" hidden="1">
      <c r="A3392" s="15"/>
      <c r="F3392" s="70"/>
      <c r="G3392" s="70"/>
      <c r="H3392" s="6">
        <f t="shared" si="229"/>
        <v>0</v>
      </c>
      <c r="I3392" s="25" t="e">
        <f t="shared" si="228"/>
        <v>#DIV/0!</v>
      </c>
      <c r="M3392" s="2"/>
    </row>
    <row r="3393" spans="1:13" ht="12.75" hidden="1">
      <c r="A3393" s="15"/>
      <c r="F3393" s="70"/>
      <c r="G3393" s="70"/>
      <c r="H3393" s="6">
        <f t="shared" si="229"/>
        <v>0</v>
      </c>
      <c r="I3393" s="25" t="e">
        <f t="shared" si="228"/>
        <v>#DIV/0!</v>
      </c>
      <c r="M3393" s="2"/>
    </row>
    <row r="3394" spans="1:13" ht="12.75" hidden="1">
      <c r="A3394" s="15"/>
      <c r="F3394" s="70"/>
      <c r="G3394" s="70"/>
      <c r="H3394" s="6">
        <f t="shared" si="229"/>
        <v>0</v>
      </c>
      <c r="I3394" s="25" t="e">
        <f t="shared" si="228"/>
        <v>#DIV/0!</v>
      </c>
      <c r="M3394" s="2"/>
    </row>
    <row r="3395" spans="1:13" ht="12.75" hidden="1">
      <c r="A3395" s="15"/>
      <c r="F3395" s="70"/>
      <c r="G3395" s="70"/>
      <c r="H3395" s="6">
        <f t="shared" si="229"/>
        <v>0</v>
      </c>
      <c r="I3395" s="25" t="e">
        <f t="shared" si="228"/>
        <v>#DIV/0!</v>
      </c>
      <c r="M3395" s="2"/>
    </row>
    <row r="3396" spans="1:13" ht="12.75" hidden="1">
      <c r="A3396" s="15"/>
      <c r="F3396" s="70"/>
      <c r="G3396" s="70"/>
      <c r="H3396" s="6">
        <f t="shared" si="229"/>
        <v>0</v>
      </c>
      <c r="I3396" s="25" t="e">
        <f t="shared" si="228"/>
        <v>#DIV/0!</v>
      </c>
      <c r="M3396" s="2"/>
    </row>
    <row r="3397" spans="1:13" ht="12.75" hidden="1">
      <c r="A3397" s="15"/>
      <c r="F3397" s="70"/>
      <c r="G3397" s="70"/>
      <c r="H3397" s="6">
        <f t="shared" si="229"/>
        <v>0</v>
      </c>
      <c r="I3397" s="25" t="e">
        <f t="shared" si="228"/>
        <v>#DIV/0!</v>
      </c>
      <c r="M3397" s="2"/>
    </row>
    <row r="3398" spans="1:13" ht="12.75" hidden="1">
      <c r="A3398" s="15"/>
      <c r="F3398" s="70"/>
      <c r="G3398" s="70"/>
      <c r="H3398" s="6">
        <f t="shared" si="229"/>
        <v>0</v>
      </c>
      <c r="I3398" s="25" t="e">
        <f t="shared" si="228"/>
        <v>#DIV/0!</v>
      </c>
      <c r="M3398" s="2"/>
    </row>
    <row r="3399" spans="1:13" ht="12.75" hidden="1">
      <c r="A3399" s="15"/>
      <c r="F3399" s="70"/>
      <c r="G3399" s="70"/>
      <c r="H3399" s="6">
        <f t="shared" si="229"/>
        <v>0</v>
      </c>
      <c r="I3399" s="25" t="e">
        <f t="shared" si="228"/>
        <v>#DIV/0!</v>
      </c>
      <c r="M3399" s="2"/>
    </row>
    <row r="3400" spans="1:13" ht="12.75" hidden="1">
      <c r="A3400" s="15"/>
      <c r="F3400" s="70"/>
      <c r="G3400" s="70"/>
      <c r="H3400" s="6">
        <f t="shared" si="229"/>
        <v>0</v>
      </c>
      <c r="I3400" s="25" t="e">
        <f t="shared" si="228"/>
        <v>#DIV/0!</v>
      </c>
      <c r="M3400" s="2"/>
    </row>
    <row r="3401" spans="1:13" ht="12.75" hidden="1">
      <c r="A3401" s="15"/>
      <c r="F3401" s="70"/>
      <c r="G3401" s="70"/>
      <c r="H3401" s="6">
        <f t="shared" si="229"/>
        <v>0</v>
      </c>
      <c r="I3401" s="25" t="e">
        <f t="shared" si="228"/>
        <v>#DIV/0!</v>
      </c>
      <c r="M3401" s="2"/>
    </row>
    <row r="3402" spans="1:13" ht="12.75" hidden="1">
      <c r="A3402" s="15"/>
      <c r="F3402" s="70"/>
      <c r="G3402" s="70"/>
      <c r="H3402" s="6">
        <f t="shared" si="229"/>
        <v>0</v>
      </c>
      <c r="I3402" s="25" t="e">
        <f t="shared" si="228"/>
        <v>#DIV/0!</v>
      </c>
      <c r="M3402" s="2"/>
    </row>
    <row r="3403" spans="1:13" ht="12.75" hidden="1">
      <c r="A3403" s="15"/>
      <c r="F3403" s="70"/>
      <c r="G3403" s="70"/>
      <c r="H3403" s="6">
        <f t="shared" si="229"/>
        <v>0</v>
      </c>
      <c r="I3403" s="25" t="e">
        <f t="shared" si="228"/>
        <v>#DIV/0!</v>
      </c>
      <c r="M3403" s="2"/>
    </row>
    <row r="3404" spans="1:13" ht="12.75" hidden="1">
      <c r="A3404" s="15"/>
      <c r="F3404" s="70"/>
      <c r="G3404" s="70"/>
      <c r="H3404" s="6">
        <f t="shared" si="229"/>
        <v>0</v>
      </c>
      <c r="I3404" s="25" t="e">
        <f t="shared" si="228"/>
        <v>#DIV/0!</v>
      </c>
      <c r="M3404" s="2"/>
    </row>
    <row r="3405" spans="1:13" ht="12.75" hidden="1">
      <c r="A3405" s="15"/>
      <c r="F3405" s="70"/>
      <c r="G3405" s="70"/>
      <c r="H3405" s="6">
        <f t="shared" si="229"/>
        <v>0</v>
      </c>
      <c r="I3405" s="25" t="e">
        <f t="shared" si="228"/>
        <v>#DIV/0!</v>
      </c>
      <c r="M3405" s="2"/>
    </row>
    <row r="3406" spans="1:13" ht="12.75" hidden="1">
      <c r="A3406" s="15"/>
      <c r="F3406" s="70"/>
      <c r="G3406" s="70"/>
      <c r="H3406" s="6">
        <f t="shared" si="229"/>
        <v>0</v>
      </c>
      <c r="I3406" s="25" t="e">
        <f t="shared" si="228"/>
        <v>#DIV/0!</v>
      </c>
      <c r="M3406" s="2"/>
    </row>
    <row r="3407" spans="1:13" ht="12.75" hidden="1">
      <c r="A3407" s="15"/>
      <c r="F3407" s="70"/>
      <c r="G3407" s="70"/>
      <c r="H3407" s="6">
        <f t="shared" si="229"/>
        <v>0</v>
      </c>
      <c r="I3407" s="25" t="e">
        <f t="shared" si="228"/>
        <v>#DIV/0!</v>
      </c>
      <c r="M3407" s="2"/>
    </row>
    <row r="3408" spans="1:13" ht="12.75" hidden="1">
      <c r="A3408" s="15"/>
      <c r="F3408" s="70"/>
      <c r="G3408" s="70"/>
      <c r="H3408" s="6">
        <f t="shared" si="229"/>
        <v>0</v>
      </c>
      <c r="I3408" s="25" t="e">
        <f t="shared" si="228"/>
        <v>#DIV/0!</v>
      </c>
      <c r="M3408" s="2"/>
    </row>
    <row r="3409" spans="1:13" ht="12.75" hidden="1">
      <c r="A3409" s="15"/>
      <c r="F3409" s="70"/>
      <c r="G3409" s="70"/>
      <c r="H3409" s="6">
        <f t="shared" si="229"/>
        <v>0</v>
      </c>
      <c r="I3409" s="25" t="e">
        <f t="shared" si="228"/>
        <v>#DIV/0!</v>
      </c>
      <c r="M3409" s="2"/>
    </row>
    <row r="3410" spans="1:13" ht="12.75" hidden="1">
      <c r="A3410" s="15"/>
      <c r="F3410" s="70"/>
      <c r="G3410" s="70"/>
      <c r="H3410" s="6">
        <f t="shared" si="229"/>
        <v>0</v>
      </c>
      <c r="I3410" s="25" t="e">
        <f t="shared" si="228"/>
        <v>#DIV/0!</v>
      </c>
      <c r="M3410" s="2"/>
    </row>
    <row r="3411" spans="1:13" ht="12.75" hidden="1">
      <c r="A3411" s="15"/>
      <c r="F3411" s="70"/>
      <c r="G3411" s="70"/>
      <c r="H3411" s="6">
        <f t="shared" si="229"/>
        <v>0</v>
      </c>
      <c r="I3411" s="25" t="e">
        <f t="shared" si="228"/>
        <v>#DIV/0!</v>
      </c>
      <c r="M3411" s="2"/>
    </row>
    <row r="3412" spans="1:13" ht="12.75" hidden="1">
      <c r="A3412" s="15"/>
      <c r="F3412" s="70"/>
      <c r="G3412" s="70"/>
      <c r="H3412" s="6">
        <f t="shared" si="229"/>
        <v>0</v>
      </c>
      <c r="I3412" s="25" t="e">
        <f t="shared" si="228"/>
        <v>#DIV/0!</v>
      </c>
      <c r="M3412" s="2"/>
    </row>
    <row r="3413" spans="1:13" ht="12.75" hidden="1">
      <c r="A3413" s="15"/>
      <c r="F3413" s="70"/>
      <c r="G3413" s="70"/>
      <c r="H3413" s="6">
        <f t="shared" si="229"/>
        <v>0</v>
      </c>
      <c r="I3413" s="25" t="e">
        <f aca="true" t="shared" si="230" ref="I3413:I3444">+B3413/M3413</f>
        <v>#DIV/0!</v>
      </c>
      <c r="M3413" s="2"/>
    </row>
    <row r="3414" spans="1:13" ht="12.75" hidden="1">
      <c r="A3414" s="15"/>
      <c r="F3414" s="70"/>
      <c r="G3414" s="70"/>
      <c r="H3414" s="6">
        <f t="shared" si="229"/>
        <v>0</v>
      </c>
      <c r="I3414" s="25" t="e">
        <f t="shared" si="230"/>
        <v>#DIV/0!</v>
      </c>
      <c r="M3414" s="2"/>
    </row>
    <row r="3415" spans="1:13" ht="12.75" hidden="1">
      <c r="A3415" s="15"/>
      <c r="F3415" s="70"/>
      <c r="G3415" s="70"/>
      <c r="H3415" s="6">
        <f aca="true" t="shared" si="231" ref="H3415:H3446">H3414-B3415</f>
        <v>0</v>
      </c>
      <c r="I3415" s="25" t="e">
        <f t="shared" si="230"/>
        <v>#DIV/0!</v>
      </c>
      <c r="M3415" s="2"/>
    </row>
    <row r="3416" spans="1:13" ht="12.75" hidden="1">
      <c r="A3416" s="15"/>
      <c r="F3416" s="70"/>
      <c r="G3416" s="70"/>
      <c r="H3416" s="6">
        <f t="shared" si="231"/>
        <v>0</v>
      </c>
      <c r="I3416" s="25" t="e">
        <f t="shared" si="230"/>
        <v>#DIV/0!</v>
      </c>
      <c r="M3416" s="2"/>
    </row>
    <row r="3417" spans="1:13" ht="12.75" hidden="1">
      <c r="A3417" s="15"/>
      <c r="F3417" s="70"/>
      <c r="G3417" s="70"/>
      <c r="H3417" s="6">
        <f t="shared" si="231"/>
        <v>0</v>
      </c>
      <c r="I3417" s="25" t="e">
        <f t="shared" si="230"/>
        <v>#DIV/0!</v>
      </c>
      <c r="M3417" s="2"/>
    </row>
    <row r="3418" spans="1:13" ht="12.75" hidden="1">
      <c r="A3418" s="15"/>
      <c r="F3418" s="70"/>
      <c r="G3418" s="70"/>
      <c r="H3418" s="6">
        <f t="shared" si="231"/>
        <v>0</v>
      </c>
      <c r="I3418" s="25" t="e">
        <f t="shared" si="230"/>
        <v>#DIV/0!</v>
      </c>
      <c r="M3418" s="2"/>
    </row>
    <row r="3419" spans="1:13" ht="12.75" hidden="1">
      <c r="A3419" s="15"/>
      <c r="F3419" s="70"/>
      <c r="G3419" s="70"/>
      <c r="H3419" s="6">
        <f t="shared" si="231"/>
        <v>0</v>
      </c>
      <c r="I3419" s="25" t="e">
        <f t="shared" si="230"/>
        <v>#DIV/0!</v>
      </c>
      <c r="M3419" s="2"/>
    </row>
    <row r="3420" spans="1:13" ht="12.75" hidden="1">
      <c r="A3420" s="15"/>
      <c r="F3420" s="70"/>
      <c r="G3420" s="70"/>
      <c r="H3420" s="6">
        <f t="shared" si="231"/>
        <v>0</v>
      </c>
      <c r="I3420" s="25" t="e">
        <f t="shared" si="230"/>
        <v>#DIV/0!</v>
      </c>
      <c r="M3420" s="2"/>
    </row>
    <row r="3421" spans="1:13" ht="12.75" hidden="1">
      <c r="A3421" s="15"/>
      <c r="F3421" s="70"/>
      <c r="G3421" s="70"/>
      <c r="H3421" s="6">
        <f t="shared" si="231"/>
        <v>0</v>
      </c>
      <c r="I3421" s="25" t="e">
        <f t="shared" si="230"/>
        <v>#DIV/0!</v>
      </c>
      <c r="M3421" s="2"/>
    </row>
    <row r="3422" spans="1:13" ht="12.75" hidden="1">
      <c r="A3422" s="15"/>
      <c r="F3422" s="70"/>
      <c r="G3422" s="70"/>
      <c r="H3422" s="6">
        <f t="shared" si="231"/>
        <v>0</v>
      </c>
      <c r="I3422" s="25" t="e">
        <f t="shared" si="230"/>
        <v>#DIV/0!</v>
      </c>
      <c r="M3422" s="2"/>
    </row>
    <row r="3423" spans="1:13" ht="12.75" hidden="1">
      <c r="A3423" s="15"/>
      <c r="F3423" s="70"/>
      <c r="G3423" s="70"/>
      <c r="H3423" s="6">
        <f t="shared" si="231"/>
        <v>0</v>
      </c>
      <c r="I3423" s="25" t="e">
        <f t="shared" si="230"/>
        <v>#DIV/0!</v>
      </c>
      <c r="M3423" s="2"/>
    </row>
    <row r="3424" spans="1:13" ht="12.75" hidden="1">
      <c r="A3424" s="15"/>
      <c r="F3424" s="70"/>
      <c r="G3424" s="70"/>
      <c r="H3424" s="6">
        <f t="shared" si="231"/>
        <v>0</v>
      </c>
      <c r="I3424" s="25" t="e">
        <f t="shared" si="230"/>
        <v>#DIV/0!</v>
      </c>
      <c r="M3424" s="2"/>
    </row>
    <row r="3425" spans="1:13" ht="12.75" hidden="1">
      <c r="A3425" s="15"/>
      <c r="F3425" s="70"/>
      <c r="G3425" s="70"/>
      <c r="H3425" s="6">
        <f t="shared" si="231"/>
        <v>0</v>
      </c>
      <c r="I3425" s="25" t="e">
        <f t="shared" si="230"/>
        <v>#DIV/0!</v>
      </c>
      <c r="M3425" s="2"/>
    </row>
    <row r="3426" spans="1:13" ht="12.75" hidden="1">
      <c r="A3426" s="15"/>
      <c r="F3426" s="70"/>
      <c r="G3426" s="70"/>
      <c r="H3426" s="6">
        <f t="shared" si="231"/>
        <v>0</v>
      </c>
      <c r="I3426" s="25" t="e">
        <f t="shared" si="230"/>
        <v>#DIV/0!</v>
      </c>
      <c r="M3426" s="2"/>
    </row>
    <row r="3427" spans="1:13" ht="12.75" hidden="1">
      <c r="A3427" s="15"/>
      <c r="F3427" s="70"/>
      <c r="G3427" s="70"/>
      <c r="H3427" s="6">
        <f t="shared" si="231"/>
        <v>0</v>
      </c>
      <c r="I3427" s="25" t="e">
        <f t="shared" si="230"/>
        <v>#DIV/0!</v>
      </c>
      <c r="M3427" s="2"/>
    </row>
    <row r="3428" spans="1:13" ht="12.75" hidden="1">
      <c r="A3428" s="15"/>
      <c r="F3428" s="70"/>
      <c r="G3428" s="70"/>
      <c r="H3428" s="6">
        <f t="shared" si="231"/>
        <v>0</v>
      </c>
      <c r="I3428" s="25" t="e">
        <f t="shared" si="230"/>
        <v>#DIV/0!</v>
      </c>
      <c r="M3428" s="2"/>
    </row>
    <row r="3429" spans="1:13" ht="12.75" hidden="1">
      <c r="A3429" s="15"/>
      <c r="F3429" s="70"/>
      <c r="G3429" s="70"/>
      <c r="H3429" s="6">
        <f t="shared" si="231"/>
        <v>0</v>
      </c>
      <c r="I3429" s="25" t="e">
        <f t="shared" si="230"/>
        <v>#DIV/0!</v>
      </c>
      <c r="M3429" s="2"/>
    </row>
    <row r="3430" spans="1:13" ht="12.75" hidden="1">
      <c r="A3430" s="15"/>
      <c r="F3430" s="70"/>
      <c r="G3430" s="70"/>
      <c r="H3430" s="6">
        <f t="shared" si="231"/>
        <v>0</v>
      </c>
      <c r="I3430" s="25" t="e">
        <f t="shared" si="230"/>
        <v>#DIV/0!</v>
      </c>
      <c r="M3430" s="2"/>
    </row>
    <row r="3431" spans="1:13" ht="12.75" hidden="1">
      <c r="A3431" s="15"/>
      <c r="F3431" s="70"/>
      <c r="G3431" s="70"/>
      <c r="H3431" s="6">
        <f t="shared" si="231"/>
        <v>0</v>
      </c>
      <c r="I3431" s="25" t="e">
        <f t="shared" si="230"/>
        <v>#DIV/0!</v>
      </c>
      <c r="M3431" s="2"/>
    </row>
    <row r="3432" spans="1:13" ht="12.75" hidden="1">
      <c r="A3432" s="15"/>
      <c r="F3432" s="70"/>
      <c r="G3432" s="70"/>
      <c r="H3432" s="6">
        <f t="shared" si="231"/>
        <v>0</v>
      </c>
      <c r="I3432" s="25" t="e">
        <f t="shared" si="230"/>
        <v>#DIV/0!</v>
      </c>
      <c r="M3432" s="2"/>
    </row>
    <row r="3433" spans="1:13" ht="12.75" hidden="1">
      <c r="A3433" s="15"/>
      <c r="F3433" s="70"/>
      <c r="G3433" s="70"/>
      <c r="H3433" s="6">
        <f t="shared" si="231"/>
        <v>0</v>
      </c>
      <c r="I3433" s="25" t="e">
        <f t="shared" si="230"/>
        <v>#DIV/0!</v>
      </c>
      <c r="M3433" s="2"/>
    </row>
    <row r="3434" spans="1:13" ht="12.75" hidden="1">
      <c r="A3434" s="15"/>
      <c r="F3434" s="70"/>
      <c r="G3434" s="70"/>
      <c r="H3434" s="6">
        <f t="shared" si="231"/>
        <v>0</v>
      </c>
      <c r="I3434" s="25" t="e">
        <f t="shared" si="230"/>
        <v>#DIV/0!</v>
      </c>
      <c r="M3434" s="2"/>
    </row>
    <row r="3435" spans="1:13" ht="12.75" hidden="1">
      <c r="A3435" s="15"/>
      <c r="F3435" s="70"/>
      <c r="G3435" s="70"/>
      <c r="H3435" s="6">
        <f t="shared" si="231"/>
        <v>0</v>
      </c>
      <c r="I3435" s="25" t="e">
        <f t="shared" si="230"/>
        <v>#DIV/0!</v>
      </c>
      <c r="M3435" s="2"/>
    </row>
    <row r="3436" spans="1:13" ht="12.75" hidden="1">
      <c r="A3436" s="15"/>
      <c r="F3436" s="70"/>
      <c r="G3436" s="70"/>
      <c r="H3436" s="6">
        <f t="shared" si="231"/>
        <v>0</v>
      </c>
      <c r="I3436" s="25" t="e">
        <f t="shared" si="230"/>
        <v>#DIV/0!</v>
      </c>
      <c r="M3436" s="2"/>
    </row>
    <row r="3437" spans="1:13" ht="12.75" hidden="1">
      <c r="A3437" s="15"/>
      <c r="F3437" s="70"/>
      <c r="G3437" s="70"/>
      <c r="H3437" s="6">
        <f t="shared" si="231"/>
        <v>0</v>
      </c>
      <c r="I3437" s="25" t="e">
        <f t="shared" si="230"/>
        <v>#DIV/0!</v>
      </c>
      <c r="M3437" s="2"/>
    </row>
    <row r="3438" spans="1:13" ht="12.75" hidden="1">
      <c r="A3438" s="15"/>
      <c r="F3438" s="70"/>
      <c r="G3438" s="70"/>
      <c r="H3438" s="6">
        <f t="shared" si="231"/>
        <v>0</v>
      </c>
      <c r="I3438" s="25" t="e">
        <f t="shared" si="230"/>
        <v>#DIV/0!</v>
      </c>
      <c r="M3438" s="2"/>
    </row>
    <row r="3439" spans="1:13" ht="12.75" hidden="1">
      <c r="A3439" s="15"/>
      <c r="F3439" s="70"/>
      <c r="G3439" s="70"/>
      <c r="H3439" s="6">
        <f t="shared" si="231"/>
        <v>0</v>
      </c>
      <c r="I3439" s="25" t="e">
        <f t="shared" si="230"/>
        <v>#DIV/0!</v>
      </c>
      <c r="M3439" s="2"/>
    </row>
    <row r="3440" spans="1:13" ht="12.75" hidden="1">
      <c r="A3440" s="15"/>
      <c r="F3440" s="70"/>
      <c r="G3440" s="70"/>
      <c r="H3440" s="6">
        <f t="shared" si="231"/>
        <v>0</v>
      </c>
      <c r="I3440" s="25" t="e">
        <f t="shared" si="230"/>
        <v>#DIV/0!</v>
      </c>
      <c r="M3440" s="2"/>
    </row>
    <row r="3441" spans="1:13" ht="12.75" hidden="1">
      <c r="A3441" s="15"/>
      <c r="F3441" s="70"/>
      <c r="G3441" s="70"/>
      <c r="H3441" s="6">
        <f t="shared" si="231"/>
        <v>0</v>
      </c>
      <c r="I3441" s="25" t="e">
        <f t="shared" si="230"/>
        <v>#DIV/0!</v>
      </c>
      <c r="M3441" s="2"/>
    </row>
    <row r="3442" spans="1:13" ht="12.75" hidden="1">
      <c r="A3442" s="15"/>
      <c r="F3442" s="70"/>
      <c r="G3442" s="70"/>
      <c r="H3442" s="6">
        <f t="shared" si="231"/>
        <v>0</v>
      </c>
      <c r="I3442" s="25" t="e">
        <f t="shared" si="230"/>
        <v>#DIV/0!</v>
      </c>
      <c r="M3442" s="2"/>
    </row>
    <row r="3443" spans="1:13" ht="12.75" hidden="1">
      <c r="A3443" s="15"/>
      <c r="F3443" s="70"/>
      <c r="G3443" s="70"/>
      <c r="H3443" s="6">
        <f t="shared" si="231"/>
        <v>0</v>
      </c>
      <c r="I3443" s="25" t="e">
        <f t="shared" si="230"/>
        <v>#DIV/0!</v>
      </c>
      <c r="M3443" s="2"/>
    </row>
    <row r="3444" spans="1:13" ht="12.75" hidden="1">
      <c r="A3444" s="15"/>
      <c r="F3444" s="70"/>
      <c r="G3444" s="70"/>
      <c r="H3444" s="6">
        <f t="shared" si="231"/>
        <v>0</v>
      </c>
      <c r="I3444" s="25" t="e">
        <f t="shared" si="230"/>
        <v>#DIV/0!</v>
      </c>
      <c r="M3444" s="2"/>
    </row>
    <row r="3445" spans="1:13" ht="12.75" hidden="1">
      <c r="A3445" s="15"/>
      <c r="F3445" s="70"/>
      <c r="G3445" s="70"/>
      <c r="H3445" s="6">
        <f t="shared" si="231"/>
        <v>0</v>
      </c>
      <c r="I3445" s="25" t="e">
        <f aca="true" t="shared" si="232" ref="I3445:I3467">+B3445/M3445</f>
        <v>#DIV/0!</v>
      </c>
      <c r="M3445" s="2"/>
    </row>
    <row r="3446" spans="1:13" ht="12.75" hidden="1">
      <c r="A3446" s="15"/>
      <c r="F3446" s="70"/>
      <c r="G3446" s="70"/>
      <c r="H3446" s="6">
        <f t="shared" si="231"/>
        <v>0</v>
      </c>
      <c r="I3446" s="25" t="e">
        <f t="shared" si="232"/>
        <v>#DIV/0!</v>
      </c>
      <c r="M3446" s="2"/>
    </row>
    <row r="3447" spans="1:13" ht="12.75" hidden="1">
      <c r="A3447" s="15"/>
      <c r="F3447" s="70"/>
      <c r="G3447" s="70"/>
      <c r="H3447" s="6">
        <f aca="true" t="shared" si="233" ref="H3447:H3467">H3446-B3447</f>
        <v>0</v>
      </c>
      <c r="I3447" s="25" t="e">
        <f t="shared" si="232"/>
        <v>#DIV/0!</v>
      </c>
      <c r="M3447" s="2"/>
    </row>
    <row r="3448" spans="1:13" ht="12.75" hidden="1">
      <c r="A3448" s="15"/>
      <c r="F3448" s="70"/>
      <c r="G3448" s="70"/>
      <c r="H3448" s="6">
        <f t="shared" si="233"/>
        <v>0</v>
      </c>
      <c r="I3448" s="25" t="e">
        <f t="shared" si="232"/>
        <v>#DIV/0!</v>
      </c>
      <c r="M3448" s="2"/>
    </row>
    <row r="3449" spans="1:13" ht="12.75" hidden="1">
      <c r="A3449" s="15"/>
      <c r="F3449" s="70"/>
      <c r="G3449" s="70"/>
      <c r="H3449" s="6">
        <f t="shared" si="233"/>
        <v>0</v>
      </c>
      <c r="I3449" s="25" t="e">
        <f t="shared" si="232"/>
        <v>#DIV/0!</v>
      </c>
      <c r="M3449" s="2"/>
    </row>
    <row r="3450" spans="1:13" ht="12.75" hidden="1">
      <c r="A3450" s="15"/>
      <c r="F3450" s="70"/>
      <c r="G3450" s="70"/>
      <c r="H3450" s="6">
        <f t="shared" si="233"/>
        <v>0</v>
      </c>
      <c r="I3450" s="25" t="e">
        <f t="shared" si="232"/>
        <v>#DIV/0!</v>
      </c>
      <c r="M3450" s="2"/>
    </row>
    <row r="3451" spans="1:13" ht="12.75" hidden="1">
      <c r="A3451" s="15"/>
      <c r="F3451" s="70"/>
      <c r="G3451" s="70"/>
      <c r="H3451" s="6">
        <f t="shared" si="233"/>
        <v>0</v>
      </c>
      <c r="I3451" s="25" t="e">
        <f t="shared" si="232"/>
        <v>#DIV/0!</v>
      </c>
      <c r="M3451" s="2"/>
    </row>
    <row r="3452" spans="1:13" ht="12.75" hidden="1">
      <c r="A3452" s="15"/>
      <c r="F3452" s="70"/>
      <c r="G3452" s="70"/>
      <c r="H3452" s="6">
        <f t="shared" si="233"/>
        <v>0</v>
      </c>
      <c r="I3452" s="25" t="e">
        <f t="shared" si="232"/>
        <v>#DIV/0!</v>
      </c>
      <c r="M3452" s="2"/>
    </row>
    <row r="3453" spans="1:13" ht="12.75" hidden="1">
      <c r="A3453" s="15"/>
      <c r="F3453" s="70"/>
      <c r="G3453" s="70"/>
      <c r="H3453" s="6">
        <f t="shared" si="233"/>
        <v>0</v>
      </c>
      <c r="I3453" s="25" t="e">
        <f t="shared" si="232"/>
        <v>#DIV/0!</v>
      </c>
      <c r="M3453" s="2"/>
    </row>
    <row r="3454" spans="1:13" ht="12.75" hidden="1">
      <c r="A3454" s="15"/>
      <c r="F3454" s="70"/>
      <c r="G3454" s="70"/>
      <c r="H3454" s="6">
        <f t="shared" si="233"/>
        <v>0</v>
      </c>
      <c r="I3454" s="25" t="e">
        <f t="shared" si="232"/>
        <v>#DIV/0!</v>
      </c>
      <c r="M3454" s="2"/>
    </row>
    <row r="3455" spans="1:13" ht="12.75" hidden="1">
      <c r="A3455" s="15"/>
      <c r="F3455" s="70"/>
      <c r="G3455" s="70"/>
      <c r="H3455" s="6">
        <f t="shared" si="233"/>
        <v>0</v>
      </c>
      <c r="I3455" s="25" t="e">
        <f t="shared" si="232"/>
        <v>#DIV/0!</v>
      </c>
      <c r="M3455" s="2"/>
    </row>
    <row r="3456" spans="1:13" ht="12.75" hidden="1">
      <c r="A3456" s="15"/>
      <c r="F3456" s="70"/>
      <c r="G3456" s="70"/>
      <c r="H3456" s="6">
        <f t="shared" si="233"/>
        <v>0</v>
      </c>
      <c r="I3456" s="25" t="e">
        <f t="shared" si="232"/>
        <v>#DIV/0!</v>
      </c>
      <c r="M3456" s="2"/>
    </row>
    <row r="3457" spans="1:13" ht="12.75" hidden="1">
      <c r="A3457" s="15"/>
      <c r="F3457" s="70"/>
      <c r="G3457" s="70"/>
      <c r="H3457" s="6">
        <f t="shared" si="233"/>
        <v>0</v>
      </c>
      <c r="I3457" s="25" t="e">
        <f t="shared" si="232"/>
        <v>#DIV/0!</v>
      </c>
      <c r="M3457" s="2"/>
    </row>
    <row r="3458" spans="1:13" ht="12.75" hidden="1">
      <c r="A3458" s="15"/>
      <c r="F3458" s="70"/>
      <c r="G3458" s="70"/>
      <c r="H3458" s="6">
        <f t="shared" si="233"/>
        <v>0</v>
      </c>
      <c r="I3458" s="25" t="e">
        <f t="shared" si="232"/>
        <v>#DIV/0!</v>
      </c>
      <c r="M3458" s="2"/>
    </row>
    <row r="3459" spans="1:13" ht="12.75" hidden="1">
      <c r="A3459" s="15"/>
      <c r="F3459" s="70"/>
      <c r="G3459" s="70"/>
      <c r="H3459" s="6">
        <f t="shared" si="233"/>
        <v>0</v>
      </c>
      <c r="I3459" s="25" t="e">
        <f t="shared" si="232"/>
        <v>#DIV/0!</v>
      </c>
      <c r="M3459" s="2"/>
    </row>
    <row r="3460" spans="1:13" ht="12.75" hidden="1">
      <c r="A3460" s="15"/>
      <c r="F3460" s="70"/>
      <c r="G3460" s="70"/>
      <c r="H3460" s="6">
        <f t="shared" si="233"/>
        <v>0</v>
      </c>
      <c r="I3460" s="25" t="e">
        <f t="shared" si="232"/>
        <v>#DIV/0!</v>
      </c>
      <c r="M3460" s="2"/>
    </row>
    <row r="3461" spans="1:13" ht="12.75" hidden="1">
      <c r="A3461" s="15"/>
      <c r="F3461" s="70"/>
      <c r="G3461" s="70"/>
      <c r="H3461" s="6">
        <f t="shared" si="233"/>
        <v>0</v>
      </c>
      <c r="I3461" s="25" t="e">
        <f t="shared" si="232"/>
        <v>#DIV/0!</v>
      </c>
      <c r="M3461" s="2"/>
    </row>
    <row r="3462" spans="1:13" ht="12.75" hidden="1">
      <c r="A3462" s="15"/>
      <c r="F3462" s="70"/>
      <c r="G3462" s="70"/>
      <c r="H3462" s="6">
        <f t="shared" si="233"/>
        <v>0</v>
      </c>
      <c r="I3462" s="25" t="e">
        <f t="shared" si="232"/>
        <v>#DIV/0!</v>
      </c>
      <c r="M3462" s="2"/>
    </row>
    <row r="3463" spans="1:13" ht="12.75" hidden="1">
      <c r="A3463" s="15"/>
      <c r="F3463" s="70"/>
      <c r="G3463" s="70"/>
      <c r="H3463" s="6">
        <f t="shared" si="233"/>
        <v>0</v>
      </c>
      <c r="I3463" s="25" t="e">
        <f t="shared" si="232"/>
        <v>#DIV/0!</v>
      </c>
      <c r="M3463" s="2"/>
    </row>
    <row r="3464" spans="1:13" ht="12.75" hidden="1">
      <c r="A3464" s="15"/>
      <c r="F3464" s="70"/>
      <c r="G3464" s="70"/>
      <c r="H3464" s="6">
        <f t="shared" si="233"/>
        <v>0</v>
      </c>
      <c r="I3464" s="25" t="e">
        <f t="shared" si="232"/>
        <v>#DIV/0!</v>
      </c>
      <c r="M3464" s="2"/>
    </row>
    <row r="3465" spans="1:13" ht="12.75" hidden="1">
      <c r="A3465" s="15"/>
      <c r="F3465" s="70"/>
      <c r="G3465" s="70"/>
      <c r="H3465" s="6">
        <f t="shared" si="233"/>
        <v>0</v>
      </c>
      <c r="I3465" s="25" t="e">
        <f t="shared" si="232"/>
        <v>#DIV/0!</v>
      </c>
      <c r="M3465" s="2"/>
    </row>
    <row r="3466" spans="1:13" ht="12.75" hidden="1">
      <c r="A3466" s="15"/>
      <c r="F3466" s="70"/>
      <c r="G3466" s="70"/>
      <c r="H3466" s="6">
        <f t="shared" si="233"/>
        <v>0</v>
      </c>
      <c r="I3466" s="25" t="e">
        <f t="shared" si="232"/>
        <v>#DIV/0!</v>
      </c>
      <c r="M3466" s="2"/>
    </row>
    <row r="3467" spans="1:13" ht="12.75" hidden="1">
      <c r="A3467" s="15"/>
      <c r="F3467" s="70"/>
      <c r="G3467" s="70"/>
      <c r="H3467" s="6">
        <f t="shared" si="233"/>
        <v>0</v>
      </c>
      <c r="I3467" s="25" t="e">
        <f t="shared" si="232"/>
        <v>#DIV/0!</v>
      </c>
      <c r="M3467" s="2"/>
    </row>
    <row r="3468" spans="1:13" ht="12.75" hidden="1">
      <c r="A3468" s="15"/>
      <c r="F3468" s="70"/>
      <c r="G3468" s="70"/>
      <c r="M3468" s="2"/>
    </row>
    <row r="3469" spans="1:13" ht="12.75" hidden="1">
      <c r="A3469" s="15"/>
      <c r="F3469" s="70"/>
      <c r="G3469" s="70"/>
      <c r="M3469" s="2"/>
    </row>
    <row r="3470" spans="1:13" ht="12.75" hidden="1">
      <c r="A3470" s="15"/>
      <c r="F3470" s="70"/>
      <c r="G3470" s="70"/>
      <c r="M3470" s="2"/>
    </row>
    <row r="3471" spans="1:13" ht="12.75" hidden="1">
      <c r="A3471" s="15"/>
      <c r="F3471" s="70"/>
      <c r="G3471" s="70"/>
      <c r="M3471" s="2"/>
    </row>
    <row r="3472" spans="1:13" ht="12.75" hidden="1">
      <c r="A3472" s="15"/>
      <c r="F3472" s="70"/>
      <c r="G3472" s="70"/>
      <c r="M3472" s="2"/>
    </row>
    <row r="3473" spans="1:13" ht="12.75" hidden="1">
      <c r="A3473" s="15"/>
      <c r="F3473" s="70"/>
      <c r="G3473" s="70"/>
      <c r="M3473" s="2"/>
    </row>
    <row r="3474" spans="1:13" ht="12.75" hidden="1">
      <c r="A3474" s="15"/>
      <c r="F3474" s="70"/>
      <c r="G3474" s="70"/>
      <c r="M3474" s="2"/>
    </row>
    <row r="3475" spans="1:13" ht="12.75" hidden="1">
      <c r="A3475" s="15"/>
      <c r="F3475" s="70"/>
      <c r="G3475" s="70"/>
      <c r="M3475" s="2"/>
    </row>
    <row r="3476" spans="1:13" ht="12.75" hidden="1">
      <c r="A3476" s="15"/>
      <c r="F3476" s="70"/>
      <c r="G3476" s="70"/>
      <c r="M3476" s="2"/>
    </row>
    <row r="3477" spans="1:13" ht="12.75" hidden="1">
      <c r="A3477" s="15"/>
      <c r="F3477" s="70"/>
      <c r="G3477" s="70"/>
      <c r="M3477" s="2"/>
    </row>
    <row r="3478" spans="1:13" ht="12.75" hidden="1">
      <c r="A3478" s="15"/>
      <c r="F3478" s="70"/>
      <c r="G3478" s="70"/>
      <c r="M3478" s="2"/>
    </row>
    <row r="3479" spans="1:13" ht="12.75" hidden="1">
      <c r="A3479" s="15"/>
      <c r="F3479" s="70"/>
      <c r="G3479" s="70"/>
      <c r="M3479" s="2"/>
    </row>
    <row r="3480" spans="1:13" ht="12.75" hidden="1">
      <c r="A3480" s="15"/>
      <c r="F3480" s="70"/>
      <c r="G3480" s="70"/>
      <c r="M3480" s="2"/>
    </row>
    <row r="3481" spans="1:13" ht="12.75" hidden="1">
      <c r="A3481" s="15"/>
      <c r="F3481" s="70"/>
      <c r="G3481" s="70"/>
      <c r="M3481" s="2"/>
    </row>
    <row r="3482" spans="1:13" ht="12.75" hidden="1">
      <c r="A3482" s="15"/>
      <c r="F3482" s="70"/>
      <c r="G3482" s="70"/>
      <c r="M3482" s="2"/>
    </row>
    <row r="3483" spans="1:13" ht="12.75" hidden="1">
      <c r="A3483" s="15"/>
      <c r="F3483" s="70"/>
      <c r="G3483" s="70"/>
      <c r="M3483" s="2"/>
    </row>
    <row r="3484" spans="1:13" ht="12.75" hidden="1">
      <c r="A3484" s="15"/>
      <c r="F3484" s="70"/>
      <c r="G3484" s="70"/>
      <c r="M3484" s="2"/>
    </row>
    <row r="3485" spans="1:13" ht="12.75" hidden="1">
      <c r="A3485" s="15"/>
      <c r="F3485" s="70"/>
      <c r="G3485" s="70"/>
      <c r="M3485" s="2"/>
    </row>
    <row r="3486" spans="1:13" ht="12.75" hidden="1">
      <c r="A3486" s="15"/>
      <c r="F3486" s="70"/>
      <c r="G3486" s="70"/>
      <c r="M3486" s="2"/>
    </row>
    <row r="3487" spans="1:13" ht="12.75" hidden="1">
      <c r="A3487" s="15"/>
      <c r="F3487" s="70"/>
      <c r="G3487" s="70"/>
      <c r="M3487" s="2"/>
    </row>
    <row r="3488" spans="1:13" ht="12.75" hidden="1">
      <c r="A3488" s="15"/>
      <c r="F3488" s="70"/>
      <c r="G3488" s="70"/>
      <c r="M3488" s="2"/>
    </row>
    <row r="3489" spans="1:13" ht="12.75" hidden="1">
      <c r="A3489" s="15"/>
      <c r="F3489" s="70"/>
      <c r="G3489" s="70"/>
      <c r="M3489" s="2"/>
    </row>
    <row r="3490" spans="1:13" ht="12.75" hidden="1">
      <c r="A3490" s="15"/>
      <c r="F3490" s="70"/>
      <c r="G3490" s="70"/>
      <c r="M3490" s="2"/>
    </row>
    <row r="3491" spans="1:13" ht="12.75" hidden="1">
      <c r="A3491" s="15"/>
      <c r="F3491" s="70"/>
      <c r="G3491" s="70"/>
      <c r="M3491" s="2"/>
    </row>
    <row r="3492" spans="1:13" ht="12.75" hidden="1">
      <c r="A3492" s="15"/>
      <c r="F3492" s="70"/>
      <c r="G3492" s="70"/>
      <c r="M3492" s="2"/>
    </row>
    <row r="3493" spans="1:13" ht="12.75" hidden="1">
      <c r="A3493" s="15"/>
      <c r="F3493" s="70"/>
      <c r="G3493" s="70"/>
      <c r="M3493" s="2"/>
    </row>
    <row r="3494" spans="1:13" ht="12.75" hidden="1">
      <c r="A3494" s="15"/>
      <c r="F3494" s="70"/>
      <c r="G3494" s="70"/>
      <c r="M3494" s="2"/>
    </row>
    <row r="3495" spans="1:13" ht="12.75" hidden="1">
      <c r="A3495" s="15"/>
      <c r="F3495" s="70"/>
      <c r="G3495" s="70"/>
      <c r="M3495" s="2"/>
    </row>
    <row r="3496" spans="1:13" ht="12.75" hidden="1">
      <c r="A3496" s="15"/>
      <c r="F3496" s="70"/>
      <c r="G3496" s="70"/>
      <c r="M3496" s="2"/>
    </row>
    <row r="3497" spans="1:13" ht="12.75" hidden="1">
      <c r="A3497" s="15"/>
      <c r="F3497" s="70"/>
      <c r="G3497" s="70"/>
      <c r="M3497" s="2"/>
    </row>
    <row r="3498" spans="1:13" ht="12.75" hidden="1">
      <c r="A3498" s="15"/>
      <c r="F3498" s="70"/>
      <c r="G3498" s="70"/>
      <c r="M3498" s="2"/>
    </row>
    <row r="3499" spans="1:13" ht="12.75" hidden="1">
      <c r="A3499" s="15"/>
      <c r="F3499" s="70"/>
      <c r="G3499" s="70"/>
      <c r="M3499" s="2"/>
    </row>
    <row r="3500" spans="1:13" ht="12.75" hidden="1">
      <c r="A3500" s="15"/>
      <c r="F3500" s="70"/>
      <c r="G3500" s="70"/>
      <c r="M3500" s="2"/>
    </row>
    <row r="3501" spans="1:13" ht="12.75" hidden="1">
      <c r="A3501" s="15"/>
      <c r="F3501" s="70"/>
      <c r="G3501" s="70"/>
      <c r="M3501" s="2"/>
    </row>
    <row r="3502" spans="1:13" ht="12.75" hidden="1">
      <c r="A3502" s="15"/>
      <c r="F3502" s="70"/>
      <c r="G3502" s="70"/>
      <c r="M3502" s="2"/>
    </row>
    <row r="3503" spans="1:13" ht="12.75" hidden="1">
      <c r="A3503" s="15"/>
      <c r="F3503" s="70"/>
      <c r="G3503" s="70"/>
      <c r="M3503" s="2"/>
    </row>
    <row r="3504" spans="1:13" ht="12.75" hidden="1">
      <c r="A3504" s="15"/>
      <c r="F3504" s="70"/>
      <c r="G3504" s="70"/>
      <c r="M3504" s="2"/>
    </row>
    <row r="3505" spans="1:13" ht="12.75" hidden="1">
      <c r="A3505" s="15"/>
      <c r="F3505" s="70"/>
      <c r="G3505" s="70"/>
      <c r="M3505" s="2"/>
    </row>
    <row r="3506" spans="1:13" ht="12.75" hidden="1">
      <c r="A3506" s="15"/>
      <c r="F3506" s="70"/>
      <c r="G3506" s="70"/>
      <c r="M3506" s="2"/>
    </row>
    <row r="3507" spans="1:13" ht="12.75" hidden="1">
      <c r="A3507" s="15"/>
      <c r="F3507" s="70"/>
      <c r="G3507" s="70"/>
      <c r="M3507" s="2"/>
    </row>
    <row r="3508" spans="1:13" ht="12.75" hidden="1">
      <c r="A3508" s="15"/>
      <c r="F3508" s="70"/>
      <c r="G3508" s="70"/>
      <c r="M3508" s="2"/>
    </row>
    <row r="3509" spans="1:13" ht="12.75" hidden="1">
      <c r="A3509" s="15"/>
      <c r="F3509" s="70"/>
      <c r="G3509" s="70"/>
      <c r="M3509" s="2"/>
    </row>
    <row r="3510" spans="1:13" ht="12.75" hidden="1">
      <c r="A3510" s="15"/>
      <c r="F3510" s="70"/>
      <c r="G3510" s="70"/>
      <c r="M3510" s="2"/>
    </row>
    <row r="3511" spans="1:13" ht="12.75" hidden="1">
      <c r="A3511" s="15"/>
      <c r="F3511" s="70"/>
      <c r="G3511" s="70"/>
      <c r="M3511" s="2"/>
    </row>
    <row r="3512" spans="1:13" ht="12.75" hidden="1">
      <c r="A3512" s="15"/>
      <c r="F3512" s="70"/>
      <c r="G3512" s="70"/>
      <c r="M3512" s="2"/>
    </row>
    <row r="3513" spans="1:13" ht="12.75" hidden="1">
      <c r="A3513" s="15"/>
      <c r="F3513" s="70"/>
      <c r="G3513" s="70"/>
      <c r="M3513" s="2"/>
    </row>
    <row r="3514" spans="1:13" ht="12.75" hidden="1">
      <c r="A3514" s="15"/>
      <c r="F3514" s="70"/>
      <c r="G3514" s="70"/>
      <c r="M3514" s="2"/>
    </row>
    <row r="3515" spans="1:13" ht="12.75" hidden="1">
      <c r="A3515" s="15"/>
      <c r="F3515" s="70"/>
      <c r="G3515" s="70"/>
      <c r="M3515" s="2"/>
    </row>
    <row r="3516" spans="1:13" ht="12.75" hidden="1">
      <c r="A3516" s="15"/>
      <c r="F3516" s="70"/>
      <c r="G3516" s="70"/>
      <c r="M3516" s="2"/>
    </row>
    <row r="3517" spans="1:13" ht="12.75" hidden="1">
      <c r="A3517" s="15"/>
      <c r="F3517" s="70"/>
      <c r="G3517" s="70"/>
      <c r="M3517" s="2"/>
    </row>
    <row r="3518" spans="1:13" ht="12.75" hidden="1">
      <c r="A3518" s="15"/>
      <c r="F3518" s="70"/>
      <c r="G3518" s="70"/>
      <c r="M3518" s="2"/>
    </row>
    <row r="3519" spans="1:13" ht="12.75" hidden="1">
      <c r="A3519" s="15"/>
      <c r="F3519" s="70"/>
      <c r="G3519" s="70"/>
      <c r="M3519" s="2"/>
    </row>
    <row r="3520" spans="1:13" ht="12.75" hidden="1">
      <c r="A3520" s="15"/>
      <c r="F3520" s="70"/>
      <c r="G3520" s="70"/>
      <c r="M3520" s="2"/>
    </row>
    <row r="3521" spans="1:13" ht="12.75" hidden="1">
      <c r="A3521" s="15"/>
      <c r="F3521" s="70"/>
      <c r="G3521" s="70"/>
      <c r="M3521" s="2"/>
    </row>
    <row r="3522" spans="1:13" ht="12.75" hidden="1">
      <c r="A3522" s="15"/>
      <c r="F3522" s="70"/>
      <c r="G3522" s="70"/>
      <c r="M3522" s="2"/>
    </row>
    <row r="3523" spans="1:13" ht="12.75" hidden="1">
      <c r="A3523" s="15"/>
      <c r="F3523" s="70"/>
      <c r="G3523" s="70"/>
      <c r="M3523" s="2"/>
    </row>
    <row r="3524" spans="1:13" ht="12.75" hidden="1">
      <c r="A3524" s="15"/>
      <c r="F3524" s="70"/>
      <c r="G3524" s="70"/>
      <c r="M3524" s="2"/>
    </row>
    <row r="3525" spans="1:13" ht="12.75" hidden="1">
      <c r="A3525" s="15"/>
      <c r="F3525" s="70"/>
      <c r="G3525" s="70"/>
      <c r="M3525" s="2"/>
    </row>
    <row r="3526" spans="1:13" ht="12.75" hidden="1">
      <c r="A3526" s="15"/>
      <c r="F3526" s="70"/>
      <c r="G3526" s="70"/>
      <c r="M3526" s="2"/>
    </row>
    <row r="3527" spans="1:13" ht="12.75" hidden="1">
      <c r="A3527" s="15"/>
      <c r="F3527" s="70"/>
      <c r="G3527" s="70"/>
      <c r="M3527" s="2"/>
    </row>
    <row r="3528" spans="1:13" ht="12.75" hidden="1">
      <c r="A3528" s="15"/>
      <c r="F3528" s="70"/>
      <c r="G3528" s="70"/>
      <c r="M3528" s="2"/>
    </row>
    <row r="3529" spans="1:13" ht="12.75" hidden="1">
      <c r="A3529" s="15"/>
      <c r="F3529" s="70"/>
      <c r="G3529" s="70"/>
      <c r="M3529" s="2"/>
    </row>
    <row r="3530" spans="1:13" ht="12.75" hidden="1">
      <c r="A3530" s="15"/>
      <c r="F3530" s="70"/>
      <c r="G3530" s="70"/>
      <c r="M3530" s="2"/>
    </row>
    <row r="3531" spans="1:13" ht="12.75" hidden="1">
      <c r="A3531" s="15"/>
      <c r="F3531" s="70"/>
      <c r="G3531" s="70"/>
      <c r="M3531" s="2"/>
    </row>
    <row r="3532" spans="1:13" ht="12.75" hidden="1">
      <c r="A3532" s="15"/>
      <c r="F3532" s="70"/>
      <c r="G3532" s="70"/>
      <c r="M3532" s="2"/>
    </row>
    <row r="3533" spans="1:13" ht="12.75" hidden="1">
      <c r="A3533" s="15"/>
      <c r="F3533" s="70"/>
      <c r="G3533" s="70"/>
      <c r="M3533" s="2"/>
    </row>
    <row r="3534" spans="1:13" ht="12.75" hidden="1">
      <c r="A3534" s="15"/>
      <c r="F3534" s="70"/>
      <c r="G3534" s="70"/>
      <c r="M3534" s="2"/>
    </row>
    <row r="3535" spans="1:13" ht="12.75" hidden="1">
      <c r="A3535" s="15"/>
      <c r="F3535" s="70"/>
      <c r="G3535" s="70"/>
      <c r="M3535" s="2"/>
    </row>
    <row r="3536" spans="1:13" ht="12.75" hidden="1">
      <c r="A3536" s="15"/>
      <c r="F3536" s="70"/>
      <c r="G3536" s="70"/>
      <c r="M3536" s="2"/>
    </row>
    <row r="3537" spans="1:13" s="247" customFormat="1" ht="12.75" hidden="1">
      <c r="A3537" s="242"/>
      <c r="B3537" s="243"/>
      <c r="C3537" s="242"/>
      <c r="D3537" s="242"/>
      <c r="E3537" s="242"/>
      <c r="F3537" s="244"/>
      <c r="G3537" s="244"/>
      <c r="H3537" s="243"/>
      <c r="I3537" s="226"/>
      <c r="K3537" s="39"/>
      <c r="L3537" s="18"/>
      <c r="M3537" s="2"/>
    </row>
    <row r="3538" spans="1:13" s="247" customFormat="1" ht="12.75" hidden="1">
      <c r="A3538" s="242"/>
      <c r="B3538" s="243"/>
      <c r="C3538" s="242"/>
      <c r="D3538" s="242"/>
      <c r="E3538" s="242"/>
      <c r="F3538" s="244"/>
      <c r="G3538" s="244"/>
      <c r="H3538" s="243"/>
      <c r="I3538" s="226"/>
      <c r="K3538" s="39"/>
      <c r="L3538" s="18"/>
      <c r="M3538" s="2"/>
    </row>
    <row r="3539" spans="2:13" ht="12.75" hidden="1">
      <c r="B3539" s="10"/>
      <c r="F3539" s="70"/>
      <c r="G3539" s="70"/>
      <c r="H3539" s="243"/>
      <c r="I3539" s="25" t="e">
        <f aca="true" t="shared" si="234" ref="I3539:I3570">+B3539/M3539</f>
        <v>#DIV/0!</v>
      </c>
      <c r="M3539" s="2"/>
    </row>
    <row r="3540" spans="2:13" ht="12.75" hidden="1">
      <c r="B3540" s="10"/>
      <c r="F3540" s="70"/>
      <c r="G3540" s="70"/>
      <c r="H3540" s="243"/>
      <c r="I3540" s="25" t="e">
        <f t="shared" si="234"/>
        <v>#DIV/0!</v>
      </c>
      <c r="M3540" s="2"/>
    </row>
    <row r="3541" spans="2:13" ht="12.75" hidden="1">
      <c r="B3541" s="10"/>
      <c r="F3541" s="70"/>
      <c r="G3541" s="70"/>
      <c r="H3541" s="6">
        <f aca="true" t="shared" si="235" ref="H3541:H3572">H3540-B3541</f>
        <v>0</v>
      </c>
      <c r="I3541" s="25" t="e">
        <f t="shared" si="234"/>
        <v>#DIV/0!</v>
      </c>
      <c r="M3541" s="2"/>
    </row>
    <row r="3542" spans="2:13" ht="12.75" hidden="1">
      <c r="B3542" s="10"/>
      <c r="F3542" s="70"/>
      <c r="G3542" s="70"/>
      <c r="H3542" s="6">
        <f t="shared" si="235"/>
        <v>0</v>
      </c>
      <c r="I3542" s="25" t="e">
        <f t="shared" si="234"/>
        <v>#DIV/0!</v>
      </c>
      <c r="M3542" s="2"/>
    </row>
    <row r="3543" spans="2:13" ht="12.75" hidden="1">
      <c r="B3543" s="10"/>
      <c r="F3543" s="70"/>
      <c r="G3543" s="70"/>
      <c r="H3543" s="6">
        <f t="shared" si="235"/>
        <v>0</v>
      </c>
      <c r="I3543" s="25" t="e">
        <f t="shared" si="234"/>
        <v>#DIV/0!</v>
      </c>
      <c r="M3543" s="2"/>
    </row>
    <row r="3544" spans="2:13" ht="12.75" hidden="1">
      <c r="B3544" s="10"/>
      <c r="F3544" s="70"/>
      <c r="G3544" s="70"/>
      <c r="H3544" s="6">
        <f t="shared" si="235"/>
        <v>0</v>
      </c>
      <c r="I3544" s="25" t="e">
        <f t="shared" si="234"/>
        <v>#DIV/0!</v>
      </c>
      <c r="M3544" s="2"/>
    </row>
    <row r="3545" spans="2:13" ht="12.75" hidden="1">
      <c r="B3545" s="10"/>
      <c r="F3545" s="70"/>
      <c r="G3545" s="70"/>
      <c r="H3545" s="6">
        <f t="shared" si="235"/>
        <v>0</v>
      </c>
      <c r="I3545" s="25" t="e">
        <f t="shared" si="234"/>
        <v>#DIV/0!</v>
      </c>
      <c r="M3545" s="2"/>
    </row>
    <row r="3546" spans="2:13" ht="12.75" hidden="1">
      <c r="B3546" s="10"/>
      <c r="F3546" s="70"/>
      <c r="G3546" s="70"/>
      <c r="H3546" s="6">
        <f t="shared" si="235"/>
        <v>0</v>
      </c>
      <c r="I3546" s="25" t="e">
        <f t="shared" si="234"/>
        <v>#DIV/0!</v>
      </c>
      <c r="M3546" s="2"/>
    </row>
    <row r="3547" spans="2:13" ht="12.75" hidden="1">
      <c r="B3547" s="10"/>
      <c r="F3547" s="70"/>
      <c r="G3547" s="70"/>
      <c r="H3547" s="6">
        <f t="shared" si="235"/>
        <v>0</v>
      </c>
      <c r="I3547" s="25" t="e">
        <f t="shared" si="234"/>
        <v>#DIV/0!</v>
      </c>
      <c r="M3547" s="2"/>
    </row>
    <row r="3548" spans="2:13" ht="12.75" hidden="1">
      <c r="B3548" s="10"/>
      <c r="F3548" s="70"/>
      <c r="G3548" s="70"/>
      <c r="H3548" s="6">
        <f t="shared" si="235"/>
        <v>0</v>
      </c>
      <c r="I3548" s="25" t="e">
        <f t="shared" si="234"/>
        <v>#DIV/0!</v>
      </c>
      <c r="M3548" s="2"/>
    </row>
    <row r="3549" spans="2:13" ht="12.75" hidden="1">
      <c r="B3549" s="10"/>
      <c r="F3549" s="70"/>
      <c r="G3549" s="70"/>
      <c r="H3549" s="6">
        <f t="shared" si="235"/>
        <v>0</v>
      </c>
      <c r="I3549" s="25" t="e">
        <f t="shared" si="234"/>
        <v>#DIV/0!</v>
      </c>
      <c r="M3549" s="2"/>
    </row>
    <row r="3550" spans="2:13" ht="12.75" hidden="1">
      <c r="B3550" s="10"/>
      <c r="F3550" s="70"/>
      <c r="G3550" s="70"/>
      <c r="H3550" s="6">
        <f t="shared" si="235"/>
        <v>0</v>
      </c>
      <c r="I3550" s="25" t="e">
        <f t="shared" si="234"/>
        <v>#DIV/0!</v>
      </c>
      <c r="M3550" s="2"/>
    </row>
    <row r="3551" spans="2:13" ht="12.75" hidden="1">
      <c r="B3551" s="10"/>
      <c r="F3551" s="70"/>
      <c r="G3551" s="70"/>
      <c r="H3551" s="6">
        <f t="shared" si="235"/>
        <v>0</v>
      </c>
      <c r="I3551" s="25" t="e">
        <f t="shared" si="234"/>
        <v>#DIV/0!</v>
      </c>
      <c r="M3551" s="2"/>
    </row>
    <row r="3552" spans="2:13" ht="12.75" hidden="1">
      <c r="B3552" s="10"/>
      <c r="F3552" s="70"/>
      <c r="G3552" s="70"/>
      <c r="H3552" s="6">
        <f t="shared" si="235"/>
        <v>0</v>
      </c>
      <c r="I3552" s="25" t="e">
        <f t="shared" si="234"/>
        <v>#DIV/0!</v>
      </c>
      <c r="M3552" s="2"/>
    </row>
    <row r="3553" spans="6:13" ht="12.75" hidden="1">
      <c r="F3553" s="70"/>
      <c r="G3553" s="70"/>
      <c r="H3553" s="6">
        <f t="shared" si="235"/>
        <v>0</v>
      </c>
      <c r="I3553" s="25" t="e">
        <f t="shared" si="234"/>
        <v>#DIV/0!</v>
      </c>
      <c r="M3553" s="2"/>
    </row>
    <row r="3554" spans="2:13" ht="12.75" hidden="1">
      <c r="B3554" s="8"/>
      <c r="F3554" s="70"/>
      <c r="G3554" s="70"/>
      <c r="H3554" s="6">
        <f t="shared" si="235"/>
        <v>0</v>
      </c>
      <c r="I3554" s="25" t="e">
        <f t="shared" si="234"/>
        <v>#DIV/0!</v>
      </c>
      <c r="M3554" s="2"/>
    </row>
    <row r="3555" spans="6:13" ht="12.75" hidden="1">
      <c r="F3555" s="70"/>
      <c r="G3555" s="70"/>
      <c r="H3555" s="6">
        <f t="shared" si="235"/>
        <v>0</v>
      </c>
      <c r="I3555" s="25" t="e">
        <f t="shared" si="234"/>
        <v>#DIV/0!</v>
      </c>
      <c r="M3555" s="2"/>
    </row>
    <row r="3556" spans="6:13" ht="12.75" hidden="1">
      <c r="F3556" s="70"/>
      <c r="G3556" s="70"/>
      <c r="H3556" s="6">
        <f t="shared" si="235"/>
        <v>0</v>
      </c>
      <c r="I3556" s="25" t="e">
        <f t="shared" si="234"/>
        <v>#DIV/0!</v>
      </c>
      <c r="M3556" s="2"/>
    </row>
    <row r="3557" spans="6:13" ht="12.75" hidden="1">
      <c r="F3557" s="70"/>
      <c r="G3557" s="70"/>
      <c r="H3557" s="6">
        <f t="shared" si="235"/>
        <v>0</v>
      </c>
      <c r="I3557" s="25" t="e">
        <f t="shared" si="234"/>
        <v>#DIV/0!</v>
      </c>
      <c r="M3557" s="2"/>
    </row>
    <row r="3558" spans="6:13" ht="12.75" hidden="1">
      <c r="F3558" s="70"/>
      <c r="G3558" s="70"/>
      <c r="H3558" s="6">
        <f t="shared" si="235"/>
        <v>0</v>
      </c>
      <c r="I3558" s="25" t="e">
        <f t="shared" si="234"/>
        <v>#DIV/0!</v>
      </c>
      <c r="M3558" s="2"/>
    </row>
    <row r="3559" spans="6:13" ht="12.75" hidden="1">
      <c r="F3559" s="70"/>
      <c r="G3559" s="70"/>
      <c r="H3559" s="6">
        <f t="shared" si="235"/>
        <v>0</v>
      </c>
      <c r="I3559" s="25" t="e">
        <f t="shared" si="234"/>
        <v>#DIV/0!</v>
      </c>
      <c r="M3559" s="2"/>
    </row>
    <row r="3560" spans="6:13" ht="12.75" hidden="1">
      <c r="F3560" s="70"/>
      <c r="G3560" s="70"/>
      <c r="H3560" s="6">
        <f t="shared" si="235"/>
        <v>0</v>
      </c>
      <c r="I3560" s="25" t="e">
        <f t="shared" si="234"/>
        <v>#DIV/0!</v>
      </c>
      <c r="M3560" s="2"/>
    </row>
    <row r="3561" spans="6:13" ht="12.75" hidden="1">
      <c r="F3561" s="70"/>
      <c r="G3561" s="70"/>
      <c r="H3561" s="6">
        <f t="shared" si="235"/>
        <v>0</v>
      </c>
      <c r="I3561" s="25" t="e">
        <f t="shared" si="234"/>
        <v>#DIV/0!</v>
      </c>
      <c r="M3561" s="2"/>
    </row>
    <row r="3562" spans="6:13" ht="12.75" hidden="1">
      <c r="F3562" s="70"/>
      <c r="G3562" s="70"/>
      <c r="H3562" s="6">
        <f t="shared" si="235"/>
        <v>0</v>
      </c>
      <c r="I3562" s="25" t="e">
        <f t="shared" si="234"/>
        <v>#DIV/0!</v>
      </c>
      <c r="M3562" s="2"/>
    </row>
    <row r="3563" spans="6:13" ht="12.75" hidden="1">
      <c r="F3563" s="70"/>
      <c r="G3563" s="70"/>
      <c r="H3563" s="6">
        <f t="shared" si="235"/>
        <v>0</v>
      </c>
      <c r="I3563" s="25" t="e">
        <f t="shared" si="234"/>
        <v>#DIV/0!</v>
      </c>
      <c r="M3563" s="2"/>
    </row>
    <row r="3564" spans="6:13" ht="12.75" hidden="1">
      <c r="F3564" s="70"/>
      <c r="G3564" s="70"/>
      <c r="H3564" s="6">
        <f t="shared" si="235"/>
        <v>0</v>
      </c>
      <c r="I3564" s="25" t="e">
        <f t="shared" si="234"/>
        <v>#DIV/0!</v>
      </c>
      <c r="M3564" s="2"/>
    </row>
    <row r="3565" spans="6:13" ht="12.75" hidden="1">
      <c r="F3565" s="70"/>
      <c r="G3565" s="70"/>
      <c r="H3565" s="6">
        <f t="shared" si="235"/>
        <v>0</v>
      </c>
      <c r="I3565" s="25" t="e">
        <f t="shared" si="234"/>
        <v>#DIV/0!</v>
      </c>
      <c r="M3565" s="2"/>
    </row>
    <row r="3566" spans="6:13" ht="12.75" hidden="1">
      <c r="F3566" s="70"/>
      <c r="G3566" s="70"/>
      <c r="H3566" s="6">
        <f t="shared" si="235"/>
        <v>0</v>
      </c>
      <c r="I3566" s="25" t="e">
        <f t="shared" si="234"/>
        <v>#DIV/0!</v>
      </c>
      <c r="M3566" s="2"/>
    </row>
    <row r="3567" spans="6:13" ht="12.75" hidden="1">
      <c r="F3567" s="70"/>
      <c r="G3567" s="70"/>
      <c r="H3567" s="6">
        <f t="shared" si="235"/>
        <v>0</v>
      </c>
      <c r="I3567" s="25" t="e">
        <f t="shared" si="234"/>
        <v>#DIV/0!</v>
      </c>
      <c r="M3567" s="2"/>
    </row>
    <row r="3568" spans="6:13" ht="12.75" hidden="1">
      <c r="F3568" s="70"/>
      <c r="G3568" s="70"/>
      <c r="H3568" s="6">
        <f t="shared" si="235"/>
        <v>0</v>
      </c>
      <c r="I3568" s="25" t="e">
        <f t="shared" si="234"/>
        <v>#DIV/0!</v>
      </c>
      <c r="M3568" s="2"/>
    </row>
    <row r="3569" spans="6:13" ht="12.75" hidden="1">
      <c r="F3569" s="70"/>
      <c r="G3569" s="70"/>
      <c r="H3569" s="6">
        <f t="shared" si="235"/>
        <v>0</v>
      </c>
      <c r="I3569" s="25" t="e">
        <f t="shared" si="234"/>
        <v>#DIV/0!</v>
      </c>
      <c r="M3569" s="2"/>
    </row>
    <row r="3570" spans="6:13" ht="12.75" hidden="1">
      <c r="F3570" s="70"/>
      <c r="G3570" s="70"/>
      <c r="H3570" s="6">
        <f t="shared" si="235"/>
        <v>0</v>
      </c>
      <c r="I3570" s="25" t="e">
        <f t="shared" si="234"/>
        <v>#DIV/0!</v>
      </c>
      <c r="M3570" s="2"/>
    </row>
    <row r="3571" spans="6:13" ht="12.75" hidden="1">
      <c r="F3571" s="70"/>
      <c r="G3571" s="70"/>
      <c r="H3571" s="6">
        <f t="shared" si="235"/>
        <v>0</v>
      </c>
      <c r="I3571" s="25" t="e">
        <f aca="true" t="shared" si="236" ref="I3571:I3602">+B3571/M3571</f>
        <v>#DIV/0!</v>
      </c>
      <c r="M3571" s="2"/>
    </row>
    <row r="3572" spans="6:13" ht="12.75" hidden="1">
      <c r="F3572" s="70"/>
      <c r="G3572" s="70"/>
      <c r="H3572" s="6">
        <f t="shared" si="235"/>
        <v>0</v>
      </c>
      <c r="I3572" s="25" t="e">
        <f t="shared" si="236"/>
        <v>#DIV/0!</v>
      </c>
      <c r="M3572" s="2"/>
    </row>
    <row r="3573" spans="6:13" ht="12.75" hidden="1">
      <c r="F3573" s="70"/>
      <c r="G3573" s="70"/>
      <c r="H3573" s="6">
        <f aca="true" t="shared" si="237" ref="H3573:H3604">H3572-B3573</f>
        <v>0</v>
      </c>
      <c r="I3573" s="25" t="e">
        <f t="shared" si="236"/>
        <v>#DIV/0!</v>
      </c>
      <c r="M3573" s="2"/>
    </row>
    <row r="3574" spans="6:13" ht="12.75" hidden="1">
      <c r="F3574" s="70"/>
      <c r="G3574" s="70"/>
      <c r="H3574" s="6">
        <f t="shared" si="237"/>
        <v>0</v>
      </c>
      <c r="I3574" s="25" t="e">
        <f t="shared" si="236"/>
        <v>#DIV/0!</v>
      </c>
      <c r="M3574" s="2"/>
    </row>
    <row r="3575" spans="6:13" ht="12.75" hidden="1">
      <c r="F3575" s="70"/>
      <c r="G3575" s="70"/>
      <c r="H3575" s="6">
        <f t="shared" si="237"/>
        <v>0</v>
      </c>
      <c r="I3575" s="25" t="e">
        <f t="shared" si="236"/>
        <v>#DIV/0!</v>
      </c>
      <c r="M3575" s="2"/>
    </row>
    <row r="3576" spans="6:13" ht="12.75" hidden="1">
      <c r="F3576" s="70"/>
      <c r="G3576" s="70"/>
      <c r="H3576" s="6">
        <f t="shared" si="237"/>
        <v>0</v>
      </c>
      <c r="I3576" s="25" t="e">
        <f t="shared" si="236"/>
        <v>#DIV/0!</v>
      </c>
      <c r="M3576" s="2"/>
    </row>
    <row r="3577" spans="6:13" ht="12.75" hidden="1">
      <c r="F3577" s="70"/>
      <c r="G3577" s="70"/>
      <c r="H3577" s="6">
        <f t="shared" si="237"/>
        <v>0</v>
      </c>
      <c r="I3577" s="25" t="e">
        <f t="shared" si="236"/>
        <v>#DIV/0!</v>
      </c>
      <c r="M3577" s="2"/>
    </row>
    <row r="3578" spans="6:13" ht="12.75" hidden="1">
      <c r="F3578" s="70"/>
      <c r="G3578" s="70"/>
      <c r="H3578" s="6">
        <f t="shared" si="237"/>
        <v>0</v>
      </c>
      <c r="I3578" s="25" t="e">
        <f t="shared" si="236"/>
        <v>#DIV/0!</v>
      </c>
      <c r="M3578" s="2"/>
    </row>
    <row r="3579" spans="6:13" ht="12.75" hidden="1">
      <c r="F3579" s="70"/>
      <c r="G3579" s="70"/>
      <c r="H3579" s="6">
        <f t="shared" si="237"/>
        <v>0</v>
      </c>
      <c r="I3579" s="25" t="e">
        <f t="shared" si="236"/>
        <v>#DIV/0!</v>
      </c>
      <c r="M3579" s="2"/>
    </row>
    <row r="3580" spans="6:13" ht="12.75" hidden="1">
      <c r="F3580" s="70"/>
      <c r="G3580" s="70"/>
      <c r="H3580" s="6">
        <f t="shared" si="237"/>
        <v>0</v>
      </c>
      <c r="I3580" s="25" t="e">
        <f t="shared" si="236"/>
        <v>#DIV/0!</v>
      </c>
      <c r="M3580" s="2"/>
    </row>
    <row r="3581" spans="6:13" ht="12.75" hidden="1">
      <c r="F3581" s="70"/>
      <c r="G3581" s="70"/>
      <c r="H3581" s="6">
        <f t="shared" si="237"/>
        <v>0</v>
      </c>
      <c r="I3581" s="25" t="e">
        <f t="shared" si="236"/>
        <v>#DIV/0!</v>
      </c>
      <c r="M3581" s="2"/>
    </row>
    <row r="3582" spans="6:13" ht="12.75" hidden="1">
      <c r="F3582" s="70"/>
      <c r="G3582" s="70"/>
      <c r="H3582" s="6">
        <f t="shared" si="237"/>
        <v>0</v>
      </c>
      <c r="I3582" s="25" t="e">
        <f t="shared" si="236"/>
        <v>#DIV/0!</v>
      </c>
      <c r="M3582" s="2"/>
    </row>
    <row r="3583" spans="6:13" ht="12.75" hidden="1">
      <c r="F3583" s="70"/>
      <c r="G3583" s="70"/>
      <c r="H3583" s="6">
        <f t="shared" si="237"/>
        <v>0</v>
      </c>
      <c r="I3583" s="25" t="e">
        <f t="shared" si="236"/>
        <v>#DIV/0!</v>
      </c>
      <c r="M3583" s="2"/>
    </row>
    <row r="3584" spans="6:13" ht="12.75" hidden="1">
      <c r="F3584" s="70"/>
      <c r="G3584" s="70"/>
      <c r="H3584" s="6">
        <f t="shared" si="237"/>
        <v>0</v>
      </c>
      <c r="I3584" s="25" t="e">
        <f t="shared" si="236"/>
        <v>#DIV/0!</v>
      </c>
      <c r="M3584" s="2"/>
    </row>
    <row r="3585" spans="6:13" ht="12.75" hidden="1">
      <c r="F3585" s="70"/>
      <c r="G3585" s="70"/>
      <c r="H3585" s="6">
        <f t="shared" si="237"/>
        <v>0</v>
      </c>
      <c r="I3585" s="25" t="e">
        <f t="shared" si="236"/>
        <v>#DIV/0!</v>
      </c>
      <c r="M3585" s="2"/>
    </row>
    <row r="3586" spans="6:13" ht="12.75" hidden="1">
      <c r="F3586" s="70"/>
      <c r="G3586" s="70"/>
      <c r="H3586" s="6">
        <f t="shared" si="237"/>
        <v>0</v>
      </c>
      <c r="I3586" s="25" t="e">
        <f t="shared" si="236"/>
        <v>#DIV/0!</v>
      </c>
      <c r="M3586" s="2"/>
    </row>
    <row r="3587" spans="6:13" ht="12.75" hidden="1">
      <c r="F3587" s="70"/>
      <c r="G3587" s="70"/>
      <c r="H3587" s="6">
        <f t="shared" si="237"/>
        <v>0</v>
      </c>
      <c r="I3587" s="25" t="e">
        <f t="shared" si="236"/>
        <v>#DIV/0!</v>
      </c>
      <c r="M3587" s="2"/>
    </row>
    <row r="3588" spans="6:13" ht="12.75" hidden="1">
      <c r="F3588" s="70"/>
      <c r="G3588" s="70"/>
      <c r="H3588" s="6">
        <f t="shared" si="237"/>
        <v>0</v>
      </c>
      <c r="I3588" s="25" t="e">
        <f t="shared" si="236"/>
        <v>#DIV/0!</v>
      </c>
      <c r="M3588" s="2"/>
    </row>
    <row r="3589" spans="6:13" ht="12.75" hidden="1">
      <c r="F3589" s="70"/>
      <c r="G3589" s="70"/>
      <c r="H3589" s="6">
        <f t="shared" si="237"/>
        <v>0</v>
      </c>
      <c r="I3589" s="25" t="e">
        <f t="shared" si="236"/>
        <v>#DIV/0!</v>
      </c>
      <c r="M3589" s="2"/>
    </row>
    <row r="3590" spans="6:13" ht="12.75" hidden="1">
      <c r="F3590" s="70"/>
      <c r="G3590" s="70"/>
      <c r="H3590" s="6">
        <f t="shared" si="237"/>
        <v>0</v>
      </c>
      <c r="I3590" s="25" t="e">
        <f t="shared" si="236"/>
        <v>#DIV/0!</v>
      </c>
      <c r="M3590" s="2"/>
    </row>
    <row r="3591" spans="6:13" ht="12.75" hidden="1">
      <c r="F3591" s="70"/>
      <c r="G3591" s="70"/>
      <c r="H3591" s="6">
        <f t="shared" si="237"/>
        <v>0</v>
      </c>
      <c r="I3591" s="25" t="e">
        <f t="shared" si="236"/>
        <v>#DIV/0!</v>
      </c>
      <c r="M3591" s="2"/>
    </row>
    <row r="3592" spans="6:13" ht="12.75" hidden="1">
      <c r="F3592" s="70"/>
      <c r="G3592" s="70"/>
      <c r="H3592" s="6">
        <f t="shared" si="237"/>
        <v>0</v>
      </c>
      <c r="I3592" s="25" t="e">
        <f t="shared" si="236"/>
        <v>#DIV/0!</v>
      </c>
      <c r="M3592" s="2"/>
    </row>
    <row r="3593" spans="6:13" ht="12.75" hidden="1">
      <c r="F3593" s="70"/>
      <c r="G3593" s="70"/>
      <c r="H3593" s="6">
        <f t="shared" si="237"/>
        <v>0</v>
      </c>
      <c r="I3593" s="25" t="e">
        <f t="shared" si="236"/>
        <v>#DIV/0!</v>
      </c>
      <c r="M3593" s="2"/>
    </row>
    <row r="3594" spans="6:13" ht="12.75" hidden="1">
      <c r="F3594" s="70"/>
      <c r="G3594" s="70"/>
      <c r="H3594" s="6">
        <f t="shared" si="237"/>
        <v>0</v>
      </c>
      <c r="I3594" s="25" t="e">
        <f t="shared" si="236"/>
        <v>#DIV/0!</v>
      </c>
      <c r="M3594" s="2"/>
    </row>
    <row r="3595" spans="6:13" ht="12.75" hidden="1">
      <c r="F3595" s="70"/>
      <c r="G3595" s="70"/>
      <c r="H3595" s="6">
        <f t="shared" si="237"/>
        <v>0</v>
      </c>
      <c r="I3595" s="25" t="e">
        <f t="shared" si="236"/>
        <v>#DIV/0!</v>
      </c>
      <c r="M3595" s="2"/>
    </row>
    <row r="3596" spans="6:13" ht="12.75" hidden="1">
      <c r="F3596" s="70"/>
      <c r="G3596" s="70"/>
      <c r="H3596" s="6">
        <f t="shared" si="237"/>
        <v>0</v>
      </c>
      <c r="I3596" s="25" t="e">
        <f t="shared" si="236"/>
        <v>#DIV/0!</v>
      </c>
      <c r="M3596" s="2"/>
    </row>
    <row r="3597" spans="6:13" ht="12.75" hidden="1">
      <c r="F3597" s="70"/>
      <c r="G3597" s="70"/>
      <c r="H3597" s="6">
        <f t="shared" si="237"/>
        <v>0</v>
      </c>
      <c r="I3597" s="25" t="e">
        <f t="shared" si="236"/>
        <v>#DIV/0!</v>
      </c>
      <c r="M3597" s="2"/>
    </row>
    <row r="3598" spans="6:13" ht="12.75" hidden="1">
      <c r="F3598" s="70"/>
      <c r="G3598" s="70"/>
      <c r="H3598" s="6">
        <f t="shared" si="237"/>
        <v>0</v>
      </c>
      <c r="I3598" s="25" t="e">
        <f t="shared" si="236"/>
        <v>#DIV/0!</v>
      </c>
      <c r="M3598" s="2"/>
    </row>
    <row r="3599" spans="6:13" ht="12.75" hidden="1">
      <c r="F3599" s="70"/>
      <c r="G3599" s="70"/>
      <c r="H3599" s="6">
        <f t="shared" si="237"/>
        <v>0</v>
      </c>
      <c r="I3599" s="25" t="e">
        <f t="shared" si="236"/>
        <v>#DIV/0!</v>
      </c>
      <c r="M3599" s="2"/>
    </row>
    <row r="3600" spans="6:13" ht="12.75" hidden="1">
      <c r="F3600" s="70"/>
      <c r="G3600" s="70"/>
      <c r="H3600" s="6">
        <f t="shared" si="237"/>
        <v>0</v>
      </c>
      <c r="I3600" s="25" t="e">
        <f t="shared" si="236"/>
        <v>#DIV/0!</v>
      </c>
      <c r="M3600" s="2"/>
    </row>
    <row r="3601" spans="6:13" ht="12.75" hidden="1">
      <c r="F3601" s="70"/>
      <c r="G3601" s="70"/>
      <c r="H3601" s="6">
        <f t="shared" si="237"/>
        <v>0</v>
      </c>
      <c r="I3601" s="25" t="e">
        <f t="shared" si="236"/>
        <v>#DIV/0!</v>
      </c>
      <c r="M3601" s="2"/>
    </row>
    <row r="3602" spans="6:13" ht="12.75" hidden="1">
      <c r="F3602" s="70"/>
      <c r="G3602" s="70"/>
      <c r="H3602" s="6">
        <f t="shared" si="237"/>
        <v>0</v>
      </c>
      <c r="I3602" s="25" t="e">
        <f t="shared" si="236"/>
        <v>#DIV/0!</v>
      </c>
      <c r="M3602" s="2"/>
    </row>
    <row r="3603" spans="6:13" ht="12.75" hidden="1">
      <c r="F3603" s="70"/>
      <c r="G3603" s="70"/>
      <c r="H3603" s="6">
        <f t="shared" si="237"/>
        <v>0</v>
      </c>
      <c r="I3603" s="25" t="e">
        <f aca="true" t="shared" si="238" ref="I3603:I3634">+B3603/M3603</f>
        <v>#DIV/0!</v>
      </c>
      <c r="M3603" s="2"/>
    </row>
    <row r="3604" spans="6:13" ht="12.75" hidden="1">
      <c r="F3604" s="70"/>
      <c r="G3604" s="70"/>
      <c r="H3604" s="6">
        <f t="shared" si="237"/>
        <v>0</v>
      </c>
      <c r="I3604" s="25" t="e">
        <f t="shared" si="238"/>
        <v>#DIV/0!</v>
      </c>
      <c r="M3604" s="2"/>
    </row>
    <row r="3605" spans="6:13" ht="12.75" hidden="1">
      <c r="F3605" s="70"/>
      <c r="G3605" s="70"/>
      <c r="H3605" s="6">
        <f aca="true" t="shared" si="239" ref="H3605:H3636">H3604-B3605</f>
        <v>0</v>
      </c>
      <c r="I3605" s="25" t="e">
        <f t="shared" si="238"/>
        <v>#DIV/0!</v>
      </c>
      <c r="M3605" s="2"/>
    </row>
    <row r="3606" spans="6:13" ht="12.75" hidden="1">
      <c r="F3606" s="70"/>
      <c r="G3606" s="70"/>
      <c r="H3606" s="6">
        <f t="shared" si="239"/>
        <v>0</v>
      </c>
      <c r="I3606" s="25" t="e">
        <f t="shared" si="238"/>
        <v>#DIV/0!</v>
      </c>
      <c r="M3606" s="2"/>
    </row>
    <row r="3607" spans="6:13" ht="12.75" hidden="1">
      <c r="F3607" s="70"/>
      <c r="G3607" s="70"/>
      <c r="H3607" s="6">
        <f t="shared" si="239"/>
        <v>0</v>
      </c>
      <c r="I3607" s="25" t="e">
        <f t="shared" si="238"/>
        <v>#DIV/0!</v>
      </c>
      <c r="M3607" s="2"/>
    </row>
    <row r="3608" spans="6:13" ht="12.75" hidden="1">
      <c r="F3608" s="70"/>
      <c r="G3608" s="70"/>
      <c r="H3608" s="6">
        <f t="shared" si="239"/>
        <v>0</v>
      </c>
      <c r="I3608" s="25" t="e">
        <f t="shared" si="238"/>
        <v>#DIV/0!</v>
      </c>
      <c r="M3608" s="2"/>
    </row>
    <row r="3609" spans="6:13" ht="12.75" hidden="1">
      <c r="F3609" s="70"/>
      <c r="G3609" s="70"/>
      <c r="H3609" s="6">
        <f t="shared" si="239"/>
        <v>0</v>
      </c>
      <c r="I3609" s="25" t="e">
        <f t="shared" si="238"/>
        <v>#DIV/0!</v>
      </c>
      <c r="M3609" s="2"/>
    </row>
    <row r="3610" spans="6:13" ht="12.75" hidden="1">
      <c r="F3610" s="70"/>
      <c r="G3610" s="70"/>
      <c r="H3610" s="6">
        <f t="shared" si="239"/>
        <v>0</v>
      </c>
      <c r="I3610" s="25" t="e">
        <f t="shared" si="238"/>
        <v>#DIV/0!</v>
      </c>
      <c r="M3610" s="2"/>
    </row>
    <row r="3611" spans="6:13" ht="12.75" hidden="1">
      <c r="F3611" s="70"/>
      <c r="G3611" s="70"/>
      <c r="H3611" s="6">
        <f t="shared" si="239"/>
        <v>0</v>
      </c>
      <c r="I3611" s="25" t="e">
        <f t="shared" si="238"/>
        <v>#DIV/0!</v>
      </c>
      <c r="M3611" s="2"/>
    </row>
    <row r="3612" spans="6:13" ht="12.75" hidden="1">
      <c r="F3612" s="70"/>
      <c r="G3612" s="70"/>
      <c r="H3612" s="6">
        <f t="shared" si="239"/>
        <v>0</v>
      </c>
      <c r="I3612" s="25" t="e">
        <f t="shared" si="238"/>
        <v>#DIV/0!</v>
      </c>
      <c r="M3612" s="2"/>
    </row>
    <row r="3613" spans="6:13" ht="12.75" hidden="1">
      <c r="F3613" s="70"/>
      <c r="G3613" s="70"/>
      <c r="H3613" s="6">
        <f t="shared" si="239"/>
        <v>0</v>
      </c>
      <c r="I3613" s="25" t="e">
        <f t="shared" si="238"/>
        <v>#DIV/0!</v>
      </c>
      <c r="M3613" s="2"/>
    </row>
    <row r="3614" spans="6:13" ht="12.75" hidden="1">
      <c r="F3614" s="70"/>
      <c r="G3614" s="70"/>
      <c r="H3614" s="6">
        <f t="shared" si="239"/>
        <v>0</v>
      </c>
      <c r="I3614" s="25" t="e">
        <f t="shared" si="238"/>
        <v>#DIV/0!</v>
      </c>
      <c r="M3614" s="2"/>
    </row>
    <row r="3615" spans="6:13" ht="12.75" hidden="1">
      <c r="F3615" s="70"/>
      <c r="G3615" s="70"/>
      <c r="H3615" s="6">
        <f t="shared" si="239"/>
        <v>0</v>
      </c>
      <c r="I3615" s="25" t="e">
        <f t="shared" si="238"/>
        <v>#DIV/0!</v>
      </c>
      <c r="M3615" s="2"/>
    </row>
    <row r="3616" spans="6:13" ht="12.75" hidden="1">
      <c r="F3616" s="70"/>
      <c r="G3616" s="70"/>
      <c r="H3616" s="6">
        <f t="shared" si="239"/>
        <v>0</v>
      </c>
      <c r="I3616" s="25" t="e">
        <f t="shared" si="238"/>
        <v>#DIV/0!</v>
      </c>
      <c r="M3616" s="2"/>
    </row>
    <row r="3617" spans="6:13" ht="12.75" hidden="1">
      <c r="F3617" s="70"/>
      <c r="G3617" s="70"/>
      <c r="H3617" s="6">
        <f t="shared" si="239"/>
        <v>0</v>
      </c>
      <c r="I3617" s="25" t="e">
        <f t="shared" si="238"/>
        <v>#DIV/0!</v>
      </c>
      <c r="M3617" s="2"/>
    </row>
    <row r="3618" spans="6:13" ht="12.75" hidden="1">
      <c r="F3618" s="70"/>
      <c r="G3618" s="70"/>
      <c r="H3618" s="6">
        <f t="shared" si="239"/>
        <v>0</v>
      </c>
      <c r="I3618" s="25" t="e">
        <f t="shared" si="238"/>
        <v>#DIV/0!</v>
      </c>
      <c r="M3618" s="2"/>
    </row>
    <row r="3619" spans="6:13" ht="12.75" hidden="1">
      <c r="F3619" s="70"/>
      <c r="G3619" s="70"/>
      <c r="H3619" s="6">
        <f t="shared" si="239"/>
        <v>0</v>
      </c>
      <c r="I3619" s="25" t="e">
        <f t="shared" si="238"/>
        <v>#DIV/0!</v>
      </c>
      <c r="M3619" s="2"/>
    </row>
    <row r="3620" spans="6:13" ht="12.75" hidden="1">
      <c r="F3620" s="70"/>
      <c r="G3620" s="70"/>
      <c r="H3620" s="6">
        <f t="shared" si="239"/>
        <v>0</v>
      </c>
      <c r="I3620" s="25" t="e">
        <f t="shared" si="238"/>
        <v>#DIV/0!</v>
      </c>
      <c r="M3620" s="2"/>
    </row>
    <row r="3621" spans="6:13" ht="12.75" hidden="1">
      <c r="F3621" s="70"/>
      <c r="G3621" s="70"/>
      <c r="H3621" s="6">
        <f t="shared" si="239"/>
        <v>0</v>
      </c>
      <c r="I3621" s="25" t="e">
        <f t="shared" si="238"/>
        <v>#DIV/0!</v>
      </c>
      <c r="M3621" s="2"/>
    </row>
    <row r="3622" spans="6:13" ht="12.75" hidden="1">
      <c r="F3622" s="70"/>
      <c r="G3622" s="70"/>
      <c r="H3622" s="6">
        <f t="shared" si="239"/>
        <v>0</v>
      </c>
      <c r="I3622" s="25" t="e">
        <f t="shared" si="238"/>
        <v>#DIV/0!</v>
      </c>
      <c r="M3622" s="2"/>
    </row>
    <row r="3623" spans="6:13" ht="12.75" hidden="1">
      <c r="F3623" s="70"/>
      <c r="G3623" s="70"/>
      <c r="H3623" s="6">
        <f t="shared" si="239"/>
        <v>0</v>
      </c>
      <c r="I3623" s="25" t="e">
        <f t="shared" si="238"/>
        <v>#DIV/0!</v>
      </c>
      <c r="M3623" s="2"/>
    </row>
    <row r="3624" spans="6:13" ht="12.75" hidden="1">
      <c r="F3624" s="70"/>
      <c r="G3624" s="70"/>
      <c r="H3624" s="6">
        <f t="shared" si="239"/>
        <v>0</v>
      </c>
      <c r="I3624" s="25" t="e">
        <f t="shared" si="238"/>
        <v>#DIV/0!</v>
      </c>
      <c r="M3624" s="2"/>
    </row>
    <row r="3625" spans="6:13" ht="12.75" hidden="1">
      <c r="F3625" s="70"/>
      <c r="G3625" s="70"/>
      <c r="H3625" s="6">
        <f t="shared" si="239"/>
        <v>0</v>
      </c>
      <c r="I3625" s="25" t="e">
        <f t="shared" si="238"/>
        <v>#DIV/0!</v>
      </c>
      <c r="M3625" s="2"/>
    </row>
    <row r="3626" spans="6:13" ht="12.75" hidden="1">
      <c r="F3626" s="70"/>
      <c r="G3626" s="70"/>
      <c r="H3626" s="6">
        <f t="shared" si="239"/>
        <v>0</v>
      </c>
      <c r="I3626" s="25" t="e">
        <f t="shared" si="238"/>
        <v>#DIV/0!</v>
      </c>
      <c r="M3626" s="2"/>
    </row>
    <row r="3627" spans="6:13" ht="12.75" hidden="1">
      <c r="F3627" s="70"/>
      <c r="G3627" s="70"/>
      <c r="H3627" s="6">
        <f t="shared" si="239"/>
        <v>0</v>
      </c>
      <c r="I3627" s="25" t="e">
        <f t="shared" si="238"/>
        <v>#DIV/0!</v>
      </c>
      <c r="M3627" s="2"/>
    </row>
    <row r="3628" spans="6:13" ht="12.75" hidden="1">
      <c r="F3628" s="70"/>
      <c r="G3628" s="70"/>
      <c r="H3628" s="6">
        <f t="shared" si="239"/>
        <v>0</v>
      </c>
      <c r="I3628" s="25" t="e">
        <f t="shared" si="238"/>
        <v>#DIV/0!</v>
      </c>
      <c r="M3628" s="2"/>
    </row>
    <row r="3629" spans="6:13" ht="12.75" hidden="1">
      <c r="F3629" s="70"/>
      <c r="G3629" s="70"/>
      <c r="H3629" s="6">
        <f t="shared" si="239"/>
        <v>0</v>
      </c>
      <c r="I3629" s="25" t="e">
        <f t="shared" si="238"/>
        <v>#DIV/0!</v>
      </c>
      <c r="M3629" s="2"/>
    </row>
    <row r="3630" spans="6:13" ht="12.75" hidden="1">
      <c r="F3630" s="70"/>
      <c r="G3630" s="70"/>
      <c r="H3630" s="6">
        <f t="shared" si="239"/>
        <v>0</v>
      </c>
      <c r="I3630" s="25" t="e">
        <f t="shared" si="238"/>
        <v>#DIV/0!</v>
      </c>
      <c r="M3630" s="2"/>
    </row>
    <row r="3631" spans="6:13" ht="12.75" hidden="1">
      <c r="F3631" s="70"/>
      <c r="G3631" s="70"/>
      <c r="H3631" s="6">
        <f t="shared" si="239"/>
        <v>0</v>
      </c>
      <c r="I3631" s="25" t="e">
        <f t="shared" si="238"/>
        <v>#DIV/0!</v>
      </c>
      <c r="M3631" s="2"/>
    </row>
    <row r="3632" spans="6:13" ht="12.75" hidden="1">
      <c r="F3632" s="70"/>
      <c r="G3632" s="70"/>
      <c r="H3632" s="6">
        <f t="shared" si="239"/>
        <v>0</v>
      </c>
      <c r="I3632" s="25" t="e">
        <f t="shared" si="238"/>
        <v>#DIV/0!</v>
      </c>
      <c r="M3632" s="2"/>
    </row>
    <row r="3633" spans="6:13" ht="12.75" hidden="1">
      <c r="F3633" s="70"/>
      <c r="G3633" s="70"/>
      <c r="H3633" s="6">
        <f t="shared" si="239"/>
        <v>0</v>
      </c>
      <c r="I3633" s="25" t="e">
        <f t="shared" si="238"/>
        <v>#DIV/0!</v>
      </c>
      <c r="M3633" s="2"/>
    </row>
    <row r="3634" spans="6:13" ht="12.75" hidden="1">
      <c r="F3634" s="70"/>
      <c r="G3634" s="70"/>
      <c r="H3634" s="6">
        <f t="shared" si="239"/>
        <v>0</v>
      </c>
      <c r="I3634" s="25" t="e">
        <f t="shared" si="238"/>
        <v>#DIV/0!</v>
      </c>
      <c r="M3634" s="2"/>
    </row>
    <row r="3635" spans="6:13" ht="12.75" hidden="1">
      <c r="F3635" s="70"/>
      <c r="G3635" s="70"/>
      <c r="H3635" s="6">
        <f t="shared" si="239"/>
        <v>0</v>
      </c>
      <c r="I3635" s="25" t="e">
        <f aca="true" t="shared" si="240" ref="I3635:I3666">+B3635/M3635</f>
        <v>#DIV/0!</v>
      </c>
      <c r="M3635" s="2"/>
    </row>
    <row r="3636" spans="6:13" ht="12.75" hidden="1">
      <c r="F3636" s="70"/>
      <c r="G3636" s="70"/>
      <c r="H3636" s="6">
        <f t="shared" si="239"/>
        <v>0</v>
      </c>
      <c r="I3636" s="25" t="e">
        <f t="shared" si="240"/>
        <v>#DIV/0!</v>
      </c>
      <c r="M3636" s="2"/>
    </row>
    <row r="3637" spans="6:13" ht="12.75" hidden="1">
      <c r="F3637" s="70"/>
      <c r="G3637" s="70"/>
      <c r="H3637" s="6">
        <f aca="true" t="shared" si="241" ref="H3637:H3668">H3636-B3637</f>
        <v>0</v>
      </c>
      <c r="I3637" s="25" t="e">
        <f t="shared" si="240"/>
        <v>#DIV/0!</v>
      </c>
      <c r="M3637" s="2"/>
    </row>
    <row r="3638" spans="6:13" ht="12.75" hidden="1">
      <c r="F3638" s="70"/>
      <c r="G3638" s="70"/>
      <c r="H3638" s="6">
        <f t="shared" si="241"/>
        <v>0</v>
      </c>
      <c r="I3638" s="25" t="e">
        <f t="shared" si="240"/>
        <v>#DIV/0!</v>
      </c>
      <c r="M3638" s="2"/>
    </row>
    <row r="3639" spans="6:13" ht="12.75" hidden="1">
      <c r="F3639" s="70"/>
      <c r="G3639" s="70"/>
      <c r="H3639" s="6">
        <f t="shared" si="241"/>
        <v>0</v>
      </c>
      <c r="I3639" s="25" t="e">
        <f t="shared" si="240"/>
        <v>#DIV/0!</v>
      </c>
      <c r="M3639" s="2"/>
    </row>
    <row r="3640" spans="6:13" ht="12.75" hidden="1">
      <c r="F3640" s="70"/>
      <c r="G3640" s="70"/>
      <c r="H3640" s="6">
        <f t="shared" si="241"/>
        <v>0</v>
      </c>
      <c r="I3640" s="25" t="e">
        <f t="shared" si="240"/>
        <v>#DIV/0!</v>
      </c>
      <c r="M3640" s="2"/>
    </row>
    <row r="3641" spans="6:13" ht="12.75" hidden="1">
      <c r="F3641" s="70"/>
      <c r="G3641" s="70"/>
      <c r="H3641" s="6">
        <f t="shared" si="241"/>
        <v>0</v>
      </c>
      <c r="I3641" s="25" t="e">
        <f t="shared" si="240"/>
        <v>#DIV/0!</v>
      </c>
      <c r="M3641" s="2"/>
    </row>
    <row r="3642" spans="6:13" ht="12.75" hidden="1">
      <c r="F3642" s="70"/>
      <c r="G3642" s="70"/>
      <c r="H3642" s="6">
        <f t="shared" si="241"/>
        <v>0</v>
      </c>
      <c r="I3642" s="25" t="e">
        <f t="shared" si="240"/>
        <v>#DIV/0!</v>
      </c>
      <c r="M3642" s="2"/>
    </row>
    <row r="3643" spans="6:13" ht="12.75" hidden="1">
      <c r="F3643" s="70"/>
      <c r="G3643" s="70"/>
      <c r="H3643" s="6">
        <f t="shared" si="241"/>
        <v>0</v>
      </c>
      <c r="I3643" s="25" t="e">
        <f t="shared" si="240"/>
        <v>#DIV/0!</v>
      </c>
      <c r="M3643" s="2"/>
    </row>
    <row r="3644" spans="6:13" ht="12.75" hidden="1">
      <c r="F3644" s="70"/>
      <c r="G3644" s="70"/>
      <c r="H3644" s="6">
        <f t="shared" si="241"/>
        <v>0</v>
      </c>
      <c r="I3644" s="25" t="e">
        <f t="shared" si="240"/>
        <v>#DIV/0!</v>
      </c>
      <c r="M3644" s="2"/>
    </row>
    <row r="3645" spans="6:13" ht="12.75" hidden="1">
      <c r="F3645" s="70"/>
      <c r="G3645" s="70"/>
      <c r="H3645" s="6">
        <f t="shared" si="241"/>
        <v>0</v>
      </c>
      <c r="I3645" s="25" t="e">
        <f t="shared" si="240"/>
        <v>#DIV/0!</v>
      </c>
      <c r="M3645" s="2"/>
    </row>
    <row r="3646" spans="6:13" ht="12.75" hidden="1">
      <c r="F3646" s="70"/>
      <c r="G3646" s="70"/>
      <c r="H3646" s="6">
        <f t="shared" si="241"/>
        <v>0</v>
      </c>
      <c r="I3646" s="25" t="e">
        <f t="shared" si="240"/>
        <v>#DIV/0!</v>
      </c>
      <c r="M3646" s="2"/>
    </row>
    <row r="3647" spans="6:13" ht="12.75" hidden="1">
      <c r="F3647" s="70"/>
      <c r="G3647" s="70"/>
      <c r="H3647" s="6">
        <f t="shared" si="241"/>
        <v>0</v>
      </c>
      <c r="I3647" s="25" t="e">
        <f t="shared" si="240"/>
        <v>#DIV/0!</v>
      </c>
      <c r="M3647" s="2"/>
    </row>
    <row r="3648" spans="6:13" ht="12.75" hidden="1">
      <c r="F3648" s="70"/>
      <c r="G3648" s="70"/>
      <c r="H3648" s="6">
        <f t="shared" si="241"/>
        <v>0</v>
      </c>
      <c r="I3648" s="25" t="e">
        <f t="shared" si="240"/>
        <v>#DIV/0!</v>
      </c>
      <c r="M3648" s="2"/>
    </row>
    <row r="3649" spans="6:13" ht="12.75" hidden="1">
      <c r="F3649" s="70"/>
      <c r="G3649" s="70"/>
      <c r="H3649" s="6">
        <f t="shared" si="241"/>
        <v>0</v>
      </c>
      <c r="I3649" s="25" t="e">
        <f t="shared" si="240"/>
        <v>#DIV/0!</v>
      </c>
      <c r="M3649" s="2"/>
    </row>
    <row r="3650" spans="6:13" ht="12.75" hidden="1">
      <c r="F3650" s="70"/>
      <c r="G3650" s="70"/>
      <c r="H3650" s="6">
        <f t="shared" si="241"/>
        <v>0</v>
      </c>
      <c r="I3650" s="25" t="e">
        <f t="shared" si="240"/>
        <v>#DIV/0!</v>
      </c>
      <c r="M3650" s="2"/>
    </row>
    <row r="3651" spans="6:13" ht="12.75" hidden="1">
      <c r="F3651" s="70"/>
      <c r="G3651" s="70"/>
      <c r="H3651" s="6">
        <f t="shared" si="241"/>
        <v>0</v>
      </c>
      <c r="I3651" s="25" t="e">
        <f t="shared" si="240"/>
        <v>#DIV/0!</v>
      </c>
      <c r="M3651" s="2"/>
    </row>
    <row r="3652" spans="6:13" ht="12.75" hidden="1">
      <c r="F3652" s="70"/>
      <c r="G3652" s="70"/>
      <c r="H3652" s="6">
        <f t="shared" si="241"/>
        <v>0</v>
      </c>
      <c r="I3652" s="25" t="e">
        <f t="shared" si="240"/>
        <v>#DIV/0!</v>
      </c>
      <c r="M3652" s="2"/>
    </row>
    <row r="3653" spans="6:13" ht="12.75" hidden="1">
      <c r="F3653" s="70"/>
      <c r="G3653" s="70"/>
      <c r="H3653" s="6">
        <f t="shared" si="241"/>
        <v>0</v>
      </c>
      <c r="I3653" s="25" t="e">
        <f t="shared" si="240"/>
        <v>#DIV/0!</v>
      </c>
      <c r="M3653" s="2"/>
    </row>
    <row r="3654" spans="6:13" ht="12.75" hidden="1">
      <c r="F3654" s="70"/>
      <c r="G3654" s="70"/>
      <c r="H3654" s="6">
        <f t="shared" si="241"/>
        <v>0</v>
      </c>
      <c r="I3654" s="25" t="e">
        <f t="shared" si="240"/>
        <v>#DIV/0!</v>
      </c>
      <c r="M3654" s="2"/>
    </row>
    <row r="3655" spans="6:13" ht="12.75" hidden="1">
      <c r="F3655" s="70"/>
      <c r="G3655" s="70"/>
      <c r="H3655" s="6">
        <f t="shared" si="241"/>
        <v>0</v>
      </c>
      <c r="I3655" s="25" t="e">
        <f t="shared" si="240"/>
        <v>#DIV/0!</v>
      </c>
      <c r="M3655" s="2"/>
    </row>
    <row r="3656" spans="6:13" ht="12.75" hidden="1">
      <c r="F3656" s="70"/>
      <c r="G3656" s="70"/>
      <c r="H3656" s="6">
        <f t="shared" si="241"/>
        <v>0</v>
      </c>
      <c r="I3656" s="25" t="e">
        <f t="shared" si="240"/>
        <v>#DIV/0!</v>
      </c>
      <c r="M3656" s="2"/>
    </row>
    <row r="3657" spans="6:13" ht="12.75" hidden="1">
      <c r="F3657" s="70"/>
      <c r="G3657" s="70"/>
      <c r="H3657" s="6">
        <f t="shared" si="241"/>
        <v>0</v>
      </c>
      <c r="I3657" s="25" t="e">
        <f t="shared" si="240"/>
        <v>#DIV/0!</v>
      </c>
      <c r="M3657" s="2"/>
    </row>
    <row r="3658" spans="6:13" ht="12.75" hidden="1">
      <c r="F3658" s="70"/>
      <c r="G3658" s="70"/>
      <c r="H3658" s="6">
        <f t="shared" si="241"/>
        <v>0</v>
      </c>
      <c r="I3658" s="25" t="e">
        <f t="shared" si="240"/>
        <v>#DIV/0!</v>
      </c>
      <c r="M3658" s="2"/>
    </row>
    <row r="3659" spans="6:13" ht="12.75" hidden="1">
      <c r="F3659" s="70"/>
      <c r="G3659" s="70"/>
      <c r="H3659" s="6">
        <f t="shared" si="241"/>
        <v>0</v>
      </c>
      <c r="I3659" s="25" t="e">
        <f t="shared" si="240"/>
        <v>#DIV/0!</v>
      </c>
      <c r="M3659" s="2"/>
    </row>
    <row r="3660" spans="6:13" ht="12.75" hidden="1">
      <c r="F3660" s="70"/>
      <c r="G3660" s="70"/>
      <c r="H3660" s="6">
        <f t="shared" si="241"/>
        <v>0</v>
      </c>
      <c r="I3660" s="25" t="e">
        <f t="shared" si="240"/>
        <v>#DIV/0!</v>
      </c>
      <c r="M3660" s="2"/>
    </row>
    <row r="3661" spans="6:13" ht="12.75" hidden="1">
      <c r="F3661" s="70"/>
      <c r="G3661" s="70"/>
      <c r="H3661" s="6">
        <f t="shared" si="241"/>
        <v>0</v>
      </c>
      <c r="I3661" s="25" t="e">
        <f t="shared" si="240"/>
        <v>#DIV/0!</v>
      </c>
      <c r="M3661" s="2"/>
    </row>
    <row r="3662" spans="6:13" ht="12.75" hidden="1">
      <c r="F3662" s="70"/>
      <c r="G3662" s="70"/>
      <c r="H3662" s="6">
        <f t="shared" si="241"/>
        <v>0</v>
      </c>
      <c r="I3662" s="25" t="e">
        <f t="shared" si="240"/>
        <v>#DIV/0!</v>
      </c>
      <c r="M3662" s="2"/>
    </row>
    <row r="3663" spans="6:13" ht="12.75" hidden="1">
      <c r="F3663" s="70"/>
      <c r="G3663" s="70"/>
      <c r="H3663" s="6">
        <f t="shared" si="241"/>
        <v>0</v>
      </c>
      <c r="I3663" s="25" t="e">
        <f t="shared" si="240"/>
        <v>#DIV/0!</v>
      </c>
      <c r="M3663" s="2"/>
    </row>
    <row r="3664" spans="6:13" ht="12.75" hidden="1">
      <c r="F3664" s="70"/>
      <c r="G3664" s="70"/>
      <c r="H3664" s="6">
        <f t="shared" si="241"/>
        <v>0</v>
      </c>
      <c r="I3664" s="25" t="e">
        <f t="shared" si="240"/>
        <v>#DIV/0!</v>
      </c>
      <c r="M3664" s="2"/>
    </row>
    <row r="3665" spans="6:13" ht="12.75" hidden="1">
      <c r="F3665" s="70"/>
      <c r="G3665" s="70"/>
      <c r="H3665" s="6">
        <f t="shared" si="241"/>
        <v>0</v>
      </c>
      <c r="I3665" s="25" t="e">
        <f t="shared" si="240"/>
        <v>#DIV/0!</v>
      </c>
      <c r="M3665" s="2"/>
    </row>
    <row r="3666" spans="6:13" ht="12.75" hidden="1">
      <c r="F3666" s="70"/>
      <c r="G3666" s="70"/>
      <c r="H3666" s="6">
        <f t="shared" si="241"/>
        <v>0</v>
      </c>
      <c r="I3666" s="25" t="e">
        <f t="shared" si="240"/>
        <v>#DIV/0!</v>
      </c>
      <c r="M3666" s="2"/>
    </row>
    <row r="3667" spans="6:13" ht="12.75" hidden="1">
      <c r="F3667" s="70"/>
      <c r="G3667" s="70"/>
      <c r="H3667" s="6">
        <f t="shared" si="241"/>
        <v>0</v>
      </c>
      <c r="I3667" s="25" t="e">
        <f aca="true" t="shared" si="242" ref="I3667:I3698">+B3667/M3667</f>
        <v>#DIV/0!</v>
      </c>
      <c r="M3667" s="2"/>
    </row>
    <row r="3668" spans="6:13" ht="12.75" hidden="1">
      <c r="F3668" s="70"/>
      <c r="G3668" s="70"/>
      <c r="H3668" s="6">
        <f t="shared" si="241"/>
        <v>0</v>
      </c>
      <c r="I3668" s="25" t="e">
        <f t="shared" si="242"/>
        <v>#DIV/0!</v>
      </c>
      <c r="M3668" s="2"/>
    </row>
    <row r="3669" spans="6:13" ht="12.75" hidden="1">
      <c r="F3669" s="70"/>
      <c r="G3669" s="70"/>
      <c r="H3669" s="6">
        <f aca="true" t="shared" si="243" ref="H3669:H3700">H3668-B3669</f>
        <v>0</v>
      </c>
      <c r="I3669" s="25" t="e">
        <f t="shared" si="242"/>
        <v>#DIV/0!</v>
      </c>
      <c r="M3669" s="2"/>
    </row>
    <row r="3670" spans="6:13" ht="12.75" hidden="1">
      <c r="F3670" s="70"/>
      <c r="G3670" s="70"/>
      <c r="H3670" s="6">
        <f t="shared" si="243"/>
        <v>0</v>
      </c>
      <c r="I3670" s="25" t="e">
        <f t="shared" si="242"/>
        <v>#DIV/0!</v>
      </c>
      <c r="M3670" s="2"/>
    </row>
    <row r="3671" spans="6:13" ht="12.75" hidden="1">
      <c r="F3671" s="70"/>
      <c r="G3671" s="70"/>
      <c r="H3671" s="6">
        <f t="shared" si="243"/>
        <v>0</v>
      </c>
      <c r="I3671" s="25" t="e">
        <f t="shared" si="242"/>
        <v>#DIV/0!</v>
      </c>
      <c r="M3671" s="2"/>
    </row>
    <row r="3672" spans="6:13" ht="12.75" hidden="1">
      <c r="F3672" s="70"/>
      <c r="G3672" s="70"/>
      <c r="H3672" s="6">
        <f t="shared" si="243"/>
        <v>0</v>
      </c>
      <c r="I3672" s="25" t="e">
        <f t="shared" si="242"/>
        <v>#DIV/0!</v>
      </c>
      <c r="M3672" s="2"/>
    </row>
    <row r="3673" spans="6:13" ht="12.75" hidden="1">
      <c r="F3673" s="70"/>
      <c r="G3673" s="70"/>
      <c r="H3673" s="6">
        <f t="shared" si="243"/>
        <v>0</v>
      </c>
      <c r="I3673" s="25" t="e">
        <f t="shared" si="242"/>
        <v>#DIV/0!</v>
      </c>
      <c r="M3673" s="2"/>
    </row>
    <row r="3674" spans="6:13" ht="12.75" hidden="1">
      <c r="F3674" s="70"/>
      <c r="G3674" s="70"/>
      <c r="H3674" s="6">
        <f t="shared" si="243"/>
        <v>0</v>
      </c>
      <c r="I3674" s="25" t="e">
        <f t="shared" si="242"/>
        <v>#DIV/0!</v>
      </c>
      <c r="M3674" s="2"/>
    </row>
    <row r="3675" spans="6:13" ht="12.75" hidden="1">
      <c r="F3675" s="70"/>
      <c r="G3675" s="70"/>
      <c r="H3675" s="6">
        <f t="shared" si="243"/>
        <v>0</v>
      </c>
      <c r="I3675" s="25" t="e">
        <f t="shared" si="242"/>
        <v>#DIV/0!</v>
      </c>
      <c r="M3675" s="2"/>
    </row>
    <row r="3676" spans="6:13" ht="12.75" hidden="1">
      <c r="F3676" s="70"/>
      <c r="G3676" s="70"/>
      <c r="H3676" s="6">
        <f t="shared" si="243"/>
        <v>0</v>
      </c>
      <c r="I3676" s="25" t="e">
        <f t="shared" si="242"/>
        <v>#DIV/0!</v>
      </c>
      <c r="M3676" s="2"/>
    </row>
    <row r="3677" spans="6:13" ht="12.75" hidden="1">
      <c r="F3677" s="70"/>
      <c r="G3677" s="70"/>
      <c r="H3677" s="6">
        <f t="shared" si="243"/>
        <v>0</v>
      </c>
      <c r="I3677" s="25" t="e">
        <f t="shared" si="242"/>
        <v>#DIV/0!</v>
      </c>
      <c r="M3677" s="2"/>
    </row>
    <row r="3678" spans="6:13" ht="12.75" hidden="1">
      <c r="F3678" s="70"/>
      <c r="G3678" s="70"/>
      <c r="H3678" s="6">
        <f t="shared" si="243"/>
        <v>0</v>
      </c>
      <c r="I3678" s="25" t="e">
        <f t="shared" si="242"/>
        <v>#DIV/0!</v>
      </c>
      <c r="M3678" s="2"/>
    </row>
    <row r="3679" spans="6:13" ht="12.75" hidden="1">
      <c r="F3679" s="70"/>
      <c r="G3679" s="70"/>
      <c r="H3679" s="6">
        <f t="shared" si="243"/>
        <v>0</v>
      </c>
      <c r="I3679" s="25" t="e">
        <f t="shared" si="242"/>
        <v>#DIV/0!</v>
      </c>
      <c r="M3679" s="2"/>
    </row>
    <row r="3680" spans="6:13" ht="12.75" hidden="1">
      <c r="F3680" s="70"/>
      <c r="G3680" s="70"/>
      <c r="H3680" s="6">
        <f t="shared" si="243"/>
        <v>0</v>
      </c>
      <c r="I3680" s="25" t="e">
        <f t="shared" si="242"/>
        <v>#DIV/0!</v>
      </c>
      <c r="M3680" s="2"/>
    </row>
    <row r="3681" spans="6:13" ht="12.75" hidden="1">
      <c r="F3681" s="70"/>
      <c r="G3681" s="70"/>
      <c r="H3681" s="6">
        <f t="shared" si="243"/>
        <v>0</v>
      </c>
      <c r="I3681" s="25" t="e">
        <f t="shared" si="242"/>
        <v>#DIV/0!</v>
      </c>
      <c r="M3681" s="2"/>
    </row>
    <row r="3682" spans="6:13" ht="12.75" hidden="1">
      <c r="F3682" s="70"/>
      <c r="G3682" s="70"/>
      <c r="H3682" s="6">
        <f t="shared" si="243"/>
        <v>0</v>
      </c>
      <c r="I3682" s="25" t="e">
        <f t="shared" si="242"/>
        <v>#DIV/0!</v>
      </c>
      <c r="M3682" s="2"/>
    </row>
    <row r="3683" spans="6:13" ht="12.75" hidden="1">
      <c r="F3683" s="70"/>
      <c r="G3683" s="70"/>
      <c r="H3683" s="6">
        <f t="shared" si="243"/>
        <v>0</v>
      </c>
      <c r="I3683" s="25" t="e">
        <f t="shared" si="242"/>
        <v>#DIV/0!</v>
      </c>
      <c r="M3683" s="2"/>
    </row>
    <row r="3684" spans="6:13" ht="12.75" hidden="1">
      <c r="F3684" s="70"/>
      <c r="G3684" s="70"/>
      <c r="H3684" s="6">
        <f t="shared" si="243"/>
        <v>0</v>
      </c>
      <c r="I3684" s="25" t="e">
        <f t="shared" si="242"/>
        <v>#DIV/0!</v>
      </c>
      <c r="M3684" s="2"/>
    </row>
    <row r="3685" spans="6:13" ht="12.75" hidden="1">
      <c r="F3685" s="70"/>
      <c r="G3685" s="70"/>
      <c r="H3685" s="6">
        <f t="shared" si="243"/>
        <v>0</v>
      </c>
      <c r="I3685" s="25" t="e">
        <f t="shared" si="242"/>
        <v>#DIV/0!</v>
      </c>
      <c r="M3685" s="2"/>
    </row>
    <row r="3686" spans="6:13" ht="12.75" hidden="1">
      <c r="F3686" s="70"/>
      <c r="G3686" s="70"/>
      <c r="H3686" s="6">
        <f t="shared" si="243"/>
        <v>0</v>
      </c>
      <c r="I3686" s="25" t="e">
        <f t="shared" si="242"/>
        <v>#DIV/0!</v>
      </c>
      <c r="M3686" s="2"/>
    </row>
    <row r="3687" spans="6:13" ht="12.75" hidden="1">
      <c r="F3687" s="70"/>
      <c r="G3687" s="70"/>
      <c r="H3687" s="6">
        <f t="shared" si="243"/>
        <v>0</v>
      </c>
      <c r="I3687" s="25" t="e">
        <f t="shared" si="242"/>
        <v>#DIV/0!</v>
      </c>
      <c r="M3687" s="2"/>
    </row>
    <row r="3688" spans="6:13" ht="12.75" hidden="1">
      <c r="F3688" s="70"/>
      <c r="G3688" s="70"/>
      <c r="H3688" s="6">
        <f t="shared" si="243"/>
        <v>0</v>
      </c>
      <c r="I3688" s="25" t="e">
        <f t="shared" si="242"/>
        <v>#DIV/0!</v>
      </c>
      <c r="M3688" s="2"/>
    </row>
    <row r="3689" spans="6:13" ht="12.75" hidden="1">
      <c r="F3689" s="70"/>
      <c r="G3689" s="70"/>
      <c r="H3689" s="6">
        <f t="shared" si="243"/>
        <v>0</v>
      </c>
      <c r="I3689" s="25" t="e">
        <f t="shared" si="242"/>
        <v>#DIV/0!</v>
      </c>
      <c r="M3689" s="2"/>
    </row>
    <row r="3690" spans="6:13" ht="12.75" hidden="1">
      <c r="F3690" s="70"/>
      <c r="G3690" s="70"/>
      <c r="H3690" s="6">
        <f t="shared" si="243"/>
        <v>0</v>
      </c>
      <c r="I3690" s="25" t="e">
        <f t="shared" si="242"/>
        <v>#DIV/0!</v>
      </c>
      <c r="M3690" s="2"/>
    </row>
    <row r="3691" spans="6:13" ht="12.75" hidden="1">
      <c r="F3691" s="70"/>
      <c r="G3691" s="70"/>
      <c r="H3691" s="6">
        <f t="shared" si="243"/>
        <v>0</v>
      </c>
      <c r="I3691" s="25" t="e">
        <f t="shared" si="242"/>
        <v>#DIV/0!</v>
      </c>
      <c r="M3691" s="2"/>
    </row>
    <row r="3692" spans="6:13" ht="12.75" hidden="1">
      <c r="F3692" s="70"/>
      <c r="G3692" s="70"/>
      <c r="H3692" s="6">
        <f t="shared" si="243"/>
        <v>0</v>
      </c>
      <c r="I3692" s="25" t="e">
        <f t="shared" si="242"/>
        <v>#DIV/0!</v>
      </c>
      <c r="M3692" s="2"/>
    </row>
    <row r="3693" spans="6:13" ht="12.75" hidden="1">
      <c r="F3693" s="70"/>
      <c r="G3693" s="70"/>
      <c r="H3693" s="6">
        <f t="shared" si="243"/>
        <v>0</v>
      </c>
      <c r="I3693" s="25" t="e">
        <f t="shared" si="242"/>
        <v>#DIV/0!</v>
      </c>
      <c r="M3693" s="2"/>
    </row>
    <row r="3694" spans="6:13" ht="12.75" hidden="1">
      <c r="F3694" s="70"/>
      <c r="G3694" s="70"/>
      <c r="H3694" s="6">
        <f t="shared" si="243"/>
        <v>0</v>
      </c>
      <c r="I3694" s="25" t="e">
        <f t="shared" si="242"/>
        <v>#DIV/0!</v>
      </c>
      <c r="M3694" s="2"/>
    </row>
    <row r="3695" spans="6:13" ht="12.75" hidden="1">
      <c r="F3695" s="70"/>
      <c r="G3695" s="70"/>
      <c r="H3695" s="6">
        <f t="shared" si="243"/>
        <v>0</v>
      </c>
      <c r="I3695" s="25" t="e">
        <f t="shared" si="242"/>
        <v>#DIV/0!</v>
      </c>
      <c r="M3695" s="2"/>
    </row>
    <row r="3696" spans="6:13" ht="12.75" hidden="1">
      <c r="F3696" s="70"/>
      <c r="G3696" s="70"/>
      <c r="H3696" s="6">
        <f t="shared" si="243"/>
        <v>0</v>
      </c>
      <c r="I3696" s="25" t="e">
        <f t="shared" si="242"/>
        <v>#DIV/0!</v>
      </c>
      <c r="M3696" s="2"/>
    </row>
    <row r="3697" spans="6:13" ht="12.75" hidden="1">
      <c r="F3697" s="70"/>
      <c r="G3697" s="70"/>
      <c r="H3697" s="6">
        <f t="shared" si="243"/>
        <v>0</v>
      </c>
      <c r="I3697" s="25" t="e">
        <f t="shared" si="242"/>
        <v>#DIV/0!</v>
      </c>
      <c r="M3697" s="2"/>
    </row>
    <row r="3698" spans="6:13" ht="12.75" hidden="1">
      <c r="F3698" s="70"/>
      <c r="G3698" s="70"/>
      <c r="H3698" s="6">
        <f t="shared" si="243"/>
        <v>0</v>
      </c>
      <c r="I3698" s="25" t="e">
        <f t="shared" si="242"/>
        <v>#DIV/0!</v>
      </c>
      <c r="M3698" s="2"/>
    </row>
    <row r="3699" spans="6:13" ht="12.75" hidden="1">
      <c r="F3699" s="70"/>
      <c r="G3699" s="70"/>
      <c r="H3699" s="6">
        <f t="shared" si="243"/>
        <v>0</v>
      </c>
      <c r="I3699" s="25" t="e">
        <f aca="true" t="shared" si="244" ref="I3699:I3721">+B3699/M3699</f>
        <v>#DIV/0!</v>
      </c>
      <c r="M3699" s="2"/>
    </row>
    <row r="3700" spans="6:13" ht="12.75" hidden="1">
      <c r="F3700" s="70"/>
      <c r="G3700" s="70"/>
      <c r="H3700" s="6">
        <f t="shared" si="243"/>
        <v>0</v>
      </c>
      <c r="I3700" s="25" t="e">
        <f t="shared" si="244"/>
        <v>#DIV/0!</v>
      </c>
      <c r="M3700" s="2"/>
    </row>
    <row r="3701" spans="6:13" ht="12.75" hidden="1">
      <c r="F3701" s="70"/>
      <c r="G3701" s="70"/>
      <c r="H3701" s="6">
        <f aca="true" t="shared" si="245" ref="H3701:H3721">H3700-B3701</f>
        <v>0</v>
      </c>
      <c r="I3701" s="25" t="e">
        <f t="shared" si="244"/>
        <v>#DIV/0!</v>
      </c>
      <c r="M3701" s="2"/>
    </row>
    <row r="3702" spans="6:13" ht="12.75" hidden="1">
      <c r="F3702" s="70"/>
      <c r="G3702" s="70"/>
      <c r="H3702" s="6">
        <f t="shared" si="245"/>
        <v>0</v>
      </c>
      <c r="I3702" s="25" t="e">
        <f t="shared" si="244"/>
        <v>#DIV/0!</v>
      </c>
      <c r="M3702" s="2"/>
    </row>
    <row r="3703" spans="6:13" ht="12.75" hidden="1">
      <c r="F3703" s="70"/>
      <c r="G3703" s="70"/>
      <c r="H3703" s="6">
        <f t="shared" si="245"/>
        <v>0</v>
      </c>
      <c r="I3703" s="25" t="e">
        <f t="shared" si="244"/>
        <v>#DIV/0!</v>
      </c>
      <c r="M3703" s="2"/>
    </row>
    <row r="3704" spans="6:13" ht="12.75" hidden="1">
      <c r="F3704" s="70"/>
      <c r="G3704" s="70"/>
      <c r="H3704" s="6">
        <f t="shared" si="245"/>
        <v>0</v>
      </c>
      <c r="I3704" s="25" t="e">
        <f t="shared" si="244"/>
        <v>#DIV/0!</v>
      </c>
      <c r="M3704" s="2"/>
    </row>
    <row r="3705" spans="6:13" ht="12.75" hidden="1">
      <c r="F3705" s="70"/>
      <c r="G3705" s="70"/>
      <c r="H3705" s="6">
        <f t="shared" si="245"/>
        <v>0</v>
      </c>
      <c r="I3705" s="25" t="e">
        <f t="shared" si="244"/>
        <v>#DIV/0!</v>
      </c>
      <c r="M3705" s="2"/>
    </row>
    <row r="3706" spans="6:13" ht="12.75" hidden="1">
      <c r="F3706" s="70"/>
      <c r="G3706" s="70"/>
      <c r="H3706" s="6">
        <f t="shared" si="245"/>
        <v>0</v>
      </c>
      <c r="I3706" s="25" t="e">
        <f t="shared" si="244"/>
        <v>#DIV/0!</v>
      </c>
      <c r="M3706" s="2"/>
    </row>
    <row r="3707" spans="6:13" ht="12.75" hidden="1">
      <c r="F3707" s="70"/>
      <c r="G3707" s="70"/>
      <c r="H3707" s="6">
        <f t="shared" si="245"/>
        <v>0</v>
      </c>
      <c r="I3707" s="25" t="e">
        <f t="shared" si="244"/>
        <v>#DIV/0!</v>
      </c>
      <c r="M3707" s="2"/>
    </row>
    <row r="3708" spans="6:13" ht="12.75" hidden="1">
      <c r="F3708" s="70"/>
      <c r="G3708" s="70"/>
      <c r="H3708" s="6">
        <f t="shared" si="245"/>
        <v>0</v>
      </c>
      <c r="I3708" s="25" t="e">
        <f t="shared" si="244"/>
        <v>#DIV/0!</v>
      </c>
      <c r="M3708" s="2"/>
    </row>
    <row r="3709" spans="6:13" ht="12.75" hidden="1">
      <c r="F3709" s="70"/>
      <c r="G3709" s="70"/>
      <c r="H3709" s="6">
        <f t="shared" si="245"/>
        <v>0</v>
      </c>
      <c r="I3709" s="25" t="e">
        <f t="shared" si="244"/>
        <v>#DIV/0!</v>
      </c>
      <c r="M3709" s="2"/>
    </row>
    <row r="3710" spans="6:13" ht="12.75" hidden="1">
      <c r="F3710" s="70"/>
      <c r="G3710" s="70"/>
      <c r="H3710" s="6">
        <f t="shared" si="245"/>
        <v>0</v>
      </c>
      <c r="I3710" s="25" t="e">
        <f t="shared" si="244"/>
        <v>#DIV/0!</v>
      </c>
      <c r="M3710" s="2"/>
    </row>
    <row r="3711" spans="6:13" ht="12.75" hidden="1">
      <c r="F3711" s="70"/>
      <c r="G3711" s="70"/>
      <c r="H3711" s="6">
        <f t="shared" si="245"/>
        <v>0</v>
      </c>
      <c r="I3711" s="25" t="e">
        <f t="shared" si="244"/>
        <v>#DIV/0!</v>
      </c>
      <c r="M3711" s="2"/>
    </row>
    <row r="3712" spans="6:13" ht="12.75" hidden="1">
      <c r="F3712" s="70"/>
      <c r="G3712" s="70"/>
      <c r="H3712" s="6">
        <f t="shared" si="245"/>
        <v>0</v>
      </c>
      <c r="I3712" s="25" t="e">
        <f t="shared" si="244"/>
        <v>#DIV/0!</v>
      </c>
      <c r="M3712" s="2"/>
    </row>
    <row r="3713" spans="6:13" ht="12.75" hidden="1">
      <c r="F3713" s="70"/>
      <c r="G3713" s="70"/>
      <c r="H3713" s="6">
        <f t="shared" si="245"/>
        <v>0</v>
      </c>
      <c r="I3713" s="25" t="e">
        <f t="shared" si="244"/>
        <v>#DIV/0!</v>
      </c>
      <c r="M3713" s="2"/>
    </row>
    <row r="3714" spans="6:13" ht="12.75" hidden="1">
      <c r="F3714" s="70"/>
      <c r="G3714" s="70"/>
      <c r="H3714" s="6">
        <f t="shared" si="245"/>
        <v>0</v>
      </c>
      <c r="I3714" s="25" t="e">
        <f t="shared" si="244"/>
        <v>#DIV/0!</v>
      </c>
      <c r="M3714" s="2"/>
    </row>
    <row r="3715" spans="6:13" ht="12.75" hidden="1">
      <c r="F3715" s="70"/>
      <c r="G3715" s="70"/>
      <c r="H3715" s="6">
        <f t="shared" si="245"/>
        <v>0</v>
      </c>
      <c r="I3715" s="25" t="e">
        <f t="shared" si="244"/>
        <v>#DIV/0!</v>
      </c>
      <c r="M3715" s="2"/>
    </row>
    <row r="3716" spans="6:13" ht="12.75" hidden="1">
      <c r="F3716" s="70"/>
      <c r="G3716" s="70"/>
      <c r="H3716" s="6">
        <f t="shared" si="245"/>
        <v>0</v>
      </c>
      <c r="I3716" s="25" t="e">
        <f t="shared" si="244"/>
        <v>#DIV/0!</v>
      </c>
      <c r="M3716" s="2"/>
    </row>
    <row r="3717" spans="6:13" ht="12.75" hidden="1">
      <c r="F3717" s="70"/>
      <c r="G3717" s="70"/>
      <c r="H3717" s="6">
        <f t="shared" si="245"/>
        <v>0</v>
      </c>
      <c r="I3717" s="25" t="e">
        <f t="shared" si="244"/>
        <v>#DIV/0!</v>
      </c>
      <c r="M3717" s="2"/>
    </row>
    <row r="3718" spans="6:13" ht="12.75" hidden="1">
      <c r="F3718" s="70"/>
      <c r="G3718" s="70"/>
      <c r="H3718" s="6">
        <f t="shared" si="245"/>
        <v>0</v>
      </c>
      <c r="I3718" s="25" t="e">
        <f t="shared" si="244"/>
        <v>#DIV/0!</v>
      </c>
      <c r="M3718" s="2"/>
    </row>
    <row r="3719" spans="6:13" ht="12.75" hidden="1">
      <c r="F3719" s="70"/>
      <c r="G3719" s="70"/>
      <c r="H3719" s="6">
        <f t="shared" si="245"/>
        <v>0</v>
      </c>
      <c r="I3719" s="25" t="e">
        <f t="shared" si="244"/>
        <v>#DIV/0!</v>
      </c>
      <c r="M3719" s="2"/>
    </row>
    <row r="3720" spans="6:13" ht="12.75" hidden="1">
      <c r="F3720" s="70"/>
      <c r="G3720" s="70"/>
      <c r="H3720" s="6">
        <f t="shared" si="245"/>
        <v>0</v>
      </c>
      <c r="I3720" s="25" t="e">
        <f t="shared" si="244"/>
        <v>#DIV/0!</v>
      </c>
      <c r="M3720" s="2"/>
    </row>
    <row r="3721" spans="6:13" ht="12.75" hidden="1">
      <c r="F3721" s="70"/>
      <c r="G3721" s="70"/>
      <c r="H3721" s="6">
        <f t="shared" si="245"/>
        <v>0</v>
      </c>
      <c r="I3721" s="25" t="e">
        <f t="shared" si="244"/>
        <v>#DIV/0!</v>
      </c>
      <c r="M3721" s="2"/>
    </row>
    <row r="3722" spans="6:13" ht="12.75" hidden="1">
      <c r="F3722" s="70"/>
      <c r="G3722" s="70"/>
      <c r="M3722" s="2"/>
    </row>
    <row r="3723" spans="6:13" ht="12.75" hidden="1">
      <c r="F3723" s="70"/>
      <c r="G3723" s="70"/>
      <c r="M3723" s="2"/>
    </row>
    <row r="3724" spans="6:13" ht="12.75" hidden="1">
      <c r="F3724" s="70"/>
      <c r="G3724" s="70"/>
      <c r="M3724" s="2"/>
    </row>
    <row r="3725" spans="6:13" ht="12.75" hidden="1">
      <c r="F3725" s="70"/>
      <c r="G3725" s="70"/>
      <c r="M3725" s="2"/>
    </row>
    <row r="3726" spans="6:13" ht="12.75" hidden="1">
      <c r="F3726" s="70"/>
      <c r="G3726" s="70"/>
      <c r="M3726" s="2"/>
    </row>
    <row r="3727" spans="6:13" ht="12.75" hidden="1">
      <c r="F3727" s="70"/>
      <c r="G3727" s="70"/>
      <c r="M3727" s="2"/>
    </row>
    <row r="3728" spans="6:13" ht="12.75" hidden="1">
      <c r="F3728" s="70"/>
      <c r="G3728" s="70"/>
      <c r="M3728" s="2"/>
    </row>
    <row r="3729" spans="6:13" ht="12.75" hidden="1">
      <c r="F3729" s="70"/>
      <c r="G3729" s="70"/>
      <c r="M3729" s="2"/>
    </row>
    <row r="3730" spans="6:13" ht="12.75" hidden="1">
      <c r="F3730" s="70"/>
      <c r="G3730" s="70"/>
      <c r="M3730" s="2"/>
    </row>
    <row r="3731" spans="6:13" ht="12.75" hidden="1">
      <c r="F3731" s="70"/>
      <c r="G3731" s="70"/>
      <c r="M3731" s="2"/>
    </row>
    <row r="3732" spans="6:13" ht="12.75" hidden="1">
      <c r="F3732" s="70"/>
      <c r="G3732" s="70"/>
      <c r="M3732" s="2"/>
    </row>
    <row r="3733" spans="6:13" ht="12.75" hidden="1">
      <c r="F3733" s="70"/>
      <c r="G3733" s="70"/>
      <c r="M3733" s="2"/>
    </row>
    <row r="3734" spans="6:13" ht="12.75" hidden="1">
      <c r="F3734" s="70"/>
      <c r="G3734" s="70"/>
      <c r="M3734" s="2"/>
    </row>
    <row r="3735" spans="6:13" ht="12.75" hidden="1">
      <c r="F3735" s="70"/>
      <c r="G3735" s="70"/>
      <c r="M3735" s="2"/>
    </row>
    <row r="3736" spans="6:13" ht="12.75" hidden="1">
      <c r="F3736" s="70"/>
      <c r="G3736" s="70"/>
      <c r="M3736" s="2"/>
    </row>
    <row r="3737" spans="6:13" ht="12.75" hidden="1">
      <c r="F3737" s="70"/>
      <c r="G3737" s="70"/>
      <c r="M3737" s="2"/>
    </row>
    <row r="3738" spans="6:13" ht="12.75" hidden="1">
      <c r="F3738" s="70"/>
      <c r="G3738" s="70"/>
      <c r="M3738" s="2"/>
    </row>
    <row r="3739" spans="6:13" ht="12.75" hidden="1">
      <c r="F3739" s="70"/>
      <c r="G3739" s="70"/>
      <c r="M3739" s="2"/>
    </row>
    <row r="3740" spans="6:13" ht="12.75" hidden="1">
      <c r="F3740" s="70"/>
      <c r="G3740" s="70"/>
      <c r="M3740" s="2"/>
    </row>
    <row r="3741" spans="6:13" ht="12.75" hidden="1">
      <c r="F3741" s="70"/>
      <c r="G3741" s="70"/>
      <c r="M3741" s="2"/>
    </row>
    <row r="3742" spans="6:13" ht="12.75" hidden="1">
      <c r="F3742" s="70"/>
      <c r="G3742" s="70"/>
      <c r="M3742" s="2"/>
    </row>
    <row r="3743" spans="6:13" ht="12.75" hidden="1">
      <c r="F3743" s="70"/>
      <c r="G3743" s="70"/>
      <c r="M3743" s="2"/>
    </row>
    <row r="3744" spans="6:13" ht="12.75" hidden="1">
      <c r="F3744" s="70"/>
      <c r="G3744" s="70"/>
      <c r="M3744" s="2"/>
    </row>
    <row r="3745" spans="6:13" ht="12.75" hidden="1">
      <c r="F3745" s="70"/>
      <c r="G3745" s="70"/>
      <c r="M3745" s="2"/>
    </row>
    <row r="3746" spans="6:13" ht="12.75" hidden="1">
      <c r="F3746" s="70"/>
      <c r="G3746" s="70"/>
      <c r="M3746" s="2"/>
    </row>
    <row r="3747" spans="6:13" ht="12.75" hidden="1">
      <c r="F3747" s="70"/>
      <c r="G3747" s="70"/>
      <c r="M3747" s="2"/>
    </row>
    <row r="3748" spans="6:13" ht="12.75" hidden="1">
      <c r="F3748" s="70"/>
      <c r="G3748" s="70"/>
      <c r="M3748" s="2"/>
    </row>
    <row r="3749" spans="6:13" ht="12.75" hidden="1">
      <c r="F3749" s="70"/>
      <c r="G3749" s="70"/>
      <c r="M3749" s="2"/>
    </row>
    <row r="3750" spans="6:13" ht="12.75" hidden="1">
      <c r="F3750" s="70"/>
      <c r="G3750" s="70"/>
      <c r="M3750" s="2"/>
    </row>
    <row r="3751" spans="6:13" ht="12.75" hidden="1">
      <c r="F3751" s="70"/>
      <c r="G3751" s="70"/>
      <c r="M3751" s="2"/>
    </row>
    <row r="3752" spans="6:13" ht="12.75" hidden="1">
      <c r="F3752" s="70"/>
      <c r="G3752" s="70"/>
      <c r="M3752" s="2"/>
    </row>
    <row r="3753" spans="6:13" ht="12.75" hidden="1">
      <c r="F3753" s="70"/>
      <c r="G3753" s="70"/>
      <c r="M3753" s="2"/>
    </row>
    <row r="3754" spans="6:13" ht="12.75" hidden="1">
      <c r="F3754" s="70"/>
      <c r="G3754" s="70"/>
      <c r="M3754" s="2"/>
    </row>
    <row r="3755" spans="6:13" ht="12.75" hidden="1">
      <c r="F3755" s="70"/>
      <c r="G3755" s="70"/>
      <c r="M3755" s="2"/>
    </row>
    <row r="3756" spans="6:13" ht="12.75" hidden="1">
      <c r="F3756" s="70"/>
      <c r="G3756" s="70"/>
      <c r="M3756" s="2"/>
    </row>
    <row r="3757" spans="6:13" ht="12.75" hidden="1">
      <c r="F3757" s="70"/>
      <c r="G3757" s="70"/>
      <c r="M3757" s="2"/>
    </row>
    <row r="3758" spans="6:13" ht="12.75" hidden="1">
      <c r="F3758" s="70"/>
      <c r="G3758" s="70"/>
      <c r="M3758" s="2"/>
    </row>
    <row r="3759" spans="6:13" ht="12.75" hidden="1">
      <c r="F3759" s="70"/>
      <c r="G3759" s="70"/>
      <c r="M3759" s="2"/>
    </row>
    <row r="3760" spans="6:13" ht="12.75" hidden="1">
      <c r="F3760" s="70"/>
      <c r="G3760" s="70"/>
      <c r="M3760" s="2"/>
    </row>
    <row r="3761" spans="6:13" ht="12.75" hidden="1">
      <c r="F3761" s="70"/>
      <c r="G3761" s="70"/>
      <c r="M3761" s="2"/>
    </row>
    <row r="3762" spans="6:13" ht="12.75" hidden="1">
      <c r="F3762" s="70"/>
      <c r="G3762" s="70"/>
      <c r="M3762" s="2"/>
    </row>
    <row r="3763" spans="6:13" ht="12.75" hidden="1">
      <c r="F3763" s="70"/>
      <c r="G3763" s="70"/>
      <c r="M3763" s="2"/>
    </row>
    <row r="3764" spans="6:13" ht="12.75" hidden="1">
      <c r="F3764" s="70"/>
      <c r="G3764" s="70"/>
      <c r="M3764" s="2"/>
    </row>
    <row r="3765" spans="6:13" ht="12.75" hidden="1">
      <c r="F3765" s="70"/>
      <c r="G3765" s="70"/>
      <c r="M3765" s="2"/>
    </row>
    <row r="3766" spans="6:13" ht="12.75" hidden="1">
      <c r="F3766" s="70"/>
      <c r="G3766" s="70"/>
      <c r="M3766" s="2"/>
    </row>
    <row r="3767" spans="6:13" ht="12.75" hidden="1">
      <c r="F3767" s="70"/>
      <c r="G3767" s="70"/>
      <c r="M3767" s="2"/>
    </row>
    <row r="3768" spans="6:13" ht="12.75" hidden="1">
      <c r="F3768" s="70"/>
      <c r="G3768" s="70"/>
      <c r="M3768" s="2"/>
    </row>
    <row r="3769" spans="6:13" ht="12.75" hidden="1">
      <c r="F3769" s="70"/>
      <c r="G3769" s="70"/>
      <c r="M3769" s="2"/>
    </row>
    <row r="3770" spans="6:13" ht="12.75" hidden="1">
      <c r="F3770" s="70"/>
      <c r="G3770" s="70"/>
      <c r="M3770" s="2"/>
    </row>
    <row r="3771" spans="6:13" ht="12.75" hidden="1">
      <c r="F3771" s="70"/>
      <c r="G3771" s="70"/>
      <c r="M3771" s="2"/>
    </row>
    <row r="3772" spans="6:13" ht="12.75" hidden="1">
      <c r="F3772" s="70"/>
      <c r="G3772" s="70"/>
      <c r="M3772" s="2"/>
    </row>
    <row r="3773" spans="6:13" ht="12.75" hidden="1">
      <c r="F3773" s="70"/>
      <c r="G3773" s="70"/>
      <c r="M3773" s="2"/>
    </row>
    <row r="3774" spans="6:13" ht="12.75" hidden="1">
      <c r="F3774" s="70"/>
      <c r="G3774" s="70"/>
      <c r="M3774" s="2"/>
    </row>
    <row r="3775" spans="6:13" ht="12.75" hidden="1">
      <c r="F3775" s="70"/>
      <c r="G3775" s="70"/>
      <c r="M3775" s="2"/>
    </row>
    <row r="3776" spans="6:13" ht="12.75" hidden="1">
      <c r="F3776" s="70"/>
      <c r="G3776" s="70"/>
      <c r="M3776" s="2"/>
    </row>
    <row r="3777" spans="6:13" ht="12.75" hidden="1">
      <c r="F3777" s="70"/>
      <c r="G3777" s="70"/>
      <c r="M3777" s="2"/>
    </row>
    <row r="3778" spans="6:13" ht="12.75" hidden="1">
      <c r="F3778" s="70"/>
      <c r="G3778" s="70"/>
      <c r="M3778" s="2"/>
    </row>
    <row r="3779" spans="6:13" ht="12.75" hidden="1">
      <c r="F3779" s="70"/>
      <c r="G3779" s="70"/>
      <c r="M3779" s="2"/>
    </row>
    <row r="3780" spans="6:13" ht="12.75" hidden="1">
      <c r="F3780" s="70"/>
      <c r="G3780" s="70"/>
      <c r="M3780" s="2"/>
    </row>
    <row r="3781" spans="6:13" ht="12.75" hidden="1">
      <c r="F3781" s="70"/>
      <c r="G3781" s="70"/>
      <c r="M3781" s="2"/>
    </row>
    <row r="3782" spans="6:13" ht="12.75" hidden="1">
      <c r="F3782" s="70"/>
      <c r="G3782" s="70"/>
      <c r="M3782" s="2"/>
    </row>
    <row r="3783" spans="6:13" ht="12.75" hidden="1">
      <c r="F3783" s="70"/>
      <c r="G3783" s="70"/>
      <c r="M3783" s="2"/>
    </row>
    <row r="3784" spans="6:13" ht="12.75" hidden="1">
      <c r="F3784" s="70"/>
      <c r="G3784" s="70"/>
      <c r="M3784" s="2"/>
    </row>
    <row r="3785" spans="6:13" ht="12.75" hidden="1">
      <c r="F3785" s="70"/>
      <c r="G3785" s="70"/>
      <c r="M3785" s="2"/>
    </row>
    <row r="3786" spans="6:13" ht="12.75" hidden="1">
      <c r="F3786" s="70"/>
      <c r="G3786" s="70"/>
      <c r="M3786" s="2"/>
    </row>
    <row r="3787" spans="6:13" ht="12.75" hidden="1">
      <c r="F3787" s="70"/>
      <c r="G3787" s="70"/>
      <c r="M3787" s="2"/>
    </row>
    <row r="3788" spans="6:13" ht="12.75" hidden="1">
      <c r="F3788" s="70"/>
      <c r="G3788" s="70"/>
      <c r="M3788" s="2"/>
    </row>
    <row r="3789" spans="6:13" ht="12.75" hidden="1">
      <c r="F3789" s="70"/>
      <c r="G3789" s="70"/>
      <c r="M3789" s="2"/>
    </row>
    <row r="3790" spans="6:13" ht="12.75" hidden="1">
      <c r="F3790" s="70"/>
      <c r="G3790" s="70"/>
      <c r="M3790" s="2"/>
    </row>
    <row r="3791" spans="6:13" ht="12.75">
      <c r="F3791" s="70"/>
      <c r="G3791" s="70"/>
      <c r="M3791" s="2"/>
    </row>
    <row r="3792" spans="1:256" s="267" customFormat="1" ht="12.75">
      <c r="A3792" s="263"/>
      <c r="B3792" s="264">
        <v>-1921309</v>
      </c>
      <c r="C3792" s="263" t="s">
        <v>217</v>
      </c>
      <c r="D3792" s="263" t="s">
        <v>218</v>
      </c>
      <c r="E3792" s="263"/>
      <c r="F3792" s="265"/>
      <c r="G3792" s="265"/>
      <c r="H3792" s="264">
        <f>H3791-B3792</f>
        <v>1921309</v>
      </c>
      <c r="I3792" s="266">
        <f aca="true" t="shared" si="246" ref="I3792:I3807">+B3792/M3792</f>
        <v>-3842.618</v>
      </c>
      <c r="K3792" s="268">
        <v>500</v>
      </c>
      <c r="L3792" s="269"/>
      <c r="M3792" s="268">
        <v>500</v>
      </c>
      <c r="N3792" s="269"/>
      <c r="O3792" s="269"/>
      <c r="P3792" s="269"/>
      <c r="Q3792" s="269"/>
      <c r="R3792" s="269"/>
      <c r="S3792" s="269"/>
      <c r="T3792" s="269"/>
      <c r="U3792" s="269"/>
      <c r="V3792" s="269"/>
      <c r="W3792" s="269"/>
      <c r="X3792" s="269"/>
      <c r="Y3792" s="269"/>
      <c r="Z3792" s="269"/>
      <c r="AA3792" s="269"/>
      <c r="AB3792" s="269"/>
      <c r="AC3792" s="269"/>
      <c r="AD3792" s="269"/>
      <c r="AE3792" s="269"/>
      <c r="AF3792" s="269"/>
      <c r="AG3792" s="269"/>
      <c r="AH3792" s="269"/>
      <c r="AI3792" s="269"/>
      <c r="AJ3792" s="269"/>
      <c r="AK3792" s="269"/>
      <c r="AL3792" s="269"/>
      <c r="AM3792" s="269"/>
      <c r="AN3792" s="269"/>
      <c r="AO3792" s="269"/>
      <c r="AP3792" s="269"/>
      <c r="AQ3792" s="269"/>
      <c r="AR3792" s="269"/>
      <c r="AS3792" s="269"/>
      <c r="AT3792" s="269"/>
      <c r="AU3792" s="269"/>
      <c r="AV3792" s="269"/>
      <c r="AW3792" s="269"/>
      <c r="AX3792" s="269"/>
      <c r="AY3792" s="269"/>
      <c r="AZ3792" s="269"/>
      <c r="BA3792" s="269"/>
      <c r="BB3792" s="269"/>
      <c r="BC3792" s="269"/>
      <c r="BD3792" s="269"/>
      <c r="BE3792" s="269"/>
      <c r="BF3792" s="269"/>
      <c r="BG3792" s="269"/>
      <c r="BH3792" s="269"/>
      <c r="BI3792" s="269"/>
      <c r="BJ3792" s="269"/>
      <c r="BK3792" s="269"/>
      <c r="BL3792" s="269"/>
      <c r="BM3792" s="269"/>
      <c r="BN3792" s="269"/>
      <c r="BO3792" s="269"/>
      <c r="BP3792" s="269"/>
      <c r="BQ3792" s="269"/>
      <c r="BR3792" s="269"/>
      <c r="BS3792" s="269"/>
      <c r="BT3792" s="269"/>
      <c r="BU3792" s="269"/>
      <c r="BV3792" s="269"/>
      <c r="BW3792" s="269"/>
      <c r="BX3792" s="269"/>
      <c r="BY3792" s="269"/>
      <c r="BZ3792" s="269"/>
      <c r="CA3792" s="269"/>
      <c r="CB3792" s="269"/>
      <c r="CC3792" s="269"/>
      <c r="CD3792" s="269"/>
      <c r="CE3792" s="269"/>
      <c r="CF3792" s="269"/>
      <c r="CG3792" s="269"/>
      <c r="CH3792" s="269"/>
      <c r="CI3792" s="269"/>
      <c r="CJ3792" s="269"/>
      <c r="CK3792" s="269"/>
      <c r="CL3792" s="269"/>
      <c r="CM3792" s="269"/>
      <c r="CN3792" s="269"/>
      <c r="CO3792" s="269"/>
      <c r="CP3792" s="269"/>
      <c r="CQ3792" s="269"/>
      <c r="CR3792" s="269"/>
      <c r="CS3792" s="269"/>
      <c r="CT3792" s="269"/>
      <c r="CU3792" s="269"/>
      <c r="CV3792" s="269"/>
      <c r="CW3792" s="269"/>
      <c r="CX3792" s="269"/>
      <c r="CY3792" s="269"/>
      <c r="CZ3792" s="269"/>
      <c r="DA3792" s="269"/>
      <c r="DB3792" s="269"/>
      <c r="DC3792" s="269"/>
      <c r="DD3792" s="269"/>
      <c r="DE3792" s="269"/>
      <c r="DF3792" s="269"/>
      <c r="DG3792" s="269"/>
      <c r="DH3792" s="269"/>
      <c r="DI3792" s="269"/>
      <c r="DJ3792" s="269"/>
      <c r="DK3792" s="269"/>
      <c r="DL3792" s="269"/>
      <c r="DM3792" s="269"/>
      <c r="DN3792" s="269"/>
      <c r="DO3792" s="269"/>
      <c r="DP3792" s="269"/>
      <c r="DQ3792" s="269"/>
      <c r="DR3792" s="269"/>
      <c r="DS3792" s="269"/>
      <c r="DT3792" s="269"/>
      <c r="DU3792" s="269"/>
      <c r="DV3792" s="269"/>
      <c r="DW3792" s="269"/>
      <c r="DX3792" s="269"/>
      <c r="DY3792" s="269"/>
      <c r="DZ3792" s="269"/>
      <c r="EA3792" s="269"/>
      <c r="EB3792" s="269"/>
      <c r="EC3792" s="269"/>
      <c r="ED3792" s="269"/>
      <c r="EE3792" s="269"/>
      <c r="EF3792" s="269"/>
      <c r="EG3792" s="269"/>
      <c r="EH3792" s="269"/>
      <c r="EI3792" s="269"/>
      <c r="EJ3792" s="269"/>
      <c r="EK3792" s="269"/>
      <c r="EL3792" s="269"/>
      <c r="EM3792" s="269"/>
      <c r="EN3792" s="269"/>
      <c r="EO3792" s="269"/>
      <c r="EP3792" s="269"/>
      <c r="EQ3792" s="269"/>
      <c r="ER3792" s="269"/>
      <c r="ES3792" s="269"/>
      <c r="ET3792" s="269"/>
      <c r="EU3792" s="269"/>
      <c r="EV3792" s="269"/>
      <c r="EW3792" s="269"/>
      <c r="EX3792" s="269"/>
      <c r="EY3792" s="269"/>
      <c r="EZ3792" s="269"/>
      <c r="FA3792" s="269"/>
      <c r="FB3792" s="269"/>
      <c r="FC3792" s="269"/>
      <c r="FD3792" s="269"/>
      <c r="FE3792" s="269"/>
      <c r="FF3792" s="269"/>
      <c r="FG3792" s="269"/>
      <c r="FH3792" s="269"/>
      <c r="FI3792" s="269"/>
      <c r="FJ3792" s="269"/>
      <c r="FK3792" s="269"/>
      <c r="FL3792" s="269"/>
      <c r="FM3792" s="269"/>
      <c r="FN3792" s="269"/>
      <c r="FO3792" s="269"/>
      <c r="FP3792" s="269"/>
      <c r="FQ3792" s="269"/>
      <c r="FR3792" s="269"/>
      <c r="FS3792" s="269"/>
      <c r="FT3792" s="269"/>
      <c r="FU3792" s="269"/>
      <c r="FV3792" s="269"/>
      <c r="FW3792" s="269"/>
      <c r="FX3792" s="269"/>
      <c r="FY3792" s="269"/>
      <c r="FZ3792" s="269"/>
      <c r="GA3792" s="269"/>
      <c r="GB3792" s="269"/>
      <c r="GC3792" s="269"/>
      <c r="GD3792" s="269"/>
      <c r="GE3792" s="269"/>
      <c r="GF3792" s="269"/>
      <c r="GG3792" s="269"/>
      <c r="GH3792" s="269"/>
      <c r="GI3792" s="269"/>
      <c r="GJ3792" s="269"/>
      <c r="GK3792" s="269"/>
      <c r="GL3792" s="269"/>
      <c r="GM3792" s="269"/>
      <c r="GN3792" s="269"/>
      <c r="GO3792" s="269"/>
      <c r="GP3792" s="269"/>
      <c r="GQ3792" s="269"/>
      <c r="GR3792" s="269"/>
      <c r="GS3792" s="269"/>
      <c r="GT3792" s="269"/>
      <c r="GU3792" s="269"/>
      <c r="GV3792" s="269"/>
      <c r="GW3792" s="269"/>
      <c r="GX3792" s="269"/>
      <c r="GY3792" s="269"/>
      <c r="GZ3792" s="269"/>
      <c r="HA3792" s="269"/>
      <c r="HB3792" s="269"/>
      <c r="HC3792" s="269"/>
      <c r="HD3792" s="269"/>
      <c r="HE3792" s="269"/>
      <c r="HF3792" s="269"/>
      <c r="HG3792" s="269"/>
      <c r="HH3792" s="269"/>
      <c r="HI3792" s="269"/>
      <c r="HJ3792" s="269"/>
      <c r="HK3792" s="269"/>
      <c r="HL3792" s="269"/>
      <c r="HM3792" s="269"/>
      <c r="HN3792" s="269"/>
      <c r="HO3792" s="269"/>
      <c r="HP3792" s="269"/>
      <c r="HQ3792" s="269"/>
      <c r="HR3792" s="269"/>
      <c r="HS3792" s="269"/>
      <c r="HT3792" s="269"/>
      <c r="HU3792" s="269"/>
      <c r="HV3792" s="269"/>
      <c r="HW3792" s="269"/>
      <c r="HX3792" s="269"/>
      <c r="HY3792" s="269"/>
      <c r="HZ3792" s="269"/>
      <c r="IA3792" s="269"/>
      <c r="IB3792" s="269"/>
      <c r="IC3792" s="269"/>
      <c r="ID3792" s="269"/>
      <c r="IE3792" s="269"/>
      <c r="IF3792" s="269"/>
      <c r="IG3792" s="269"/>
      <c r="IH3792" s="269"/>
      <c r="II3792" s="269"/>
      <c r="IJ3792" s="269"/>
      <c r="IK3792" s="269"/>
      <c r="IL3792" s="269"/>
      <c r="IM3792" s="269"/>
      <c r="IN3792" s="269"/>
      <c r="IO3792" s="269"/>
      <c r="IP3792" s="269"/>
      <c r="IQ3792" s="269"/>
      <c r="IR3792" s="269"/>
      <c r="IS3792" s="269"/>
      <c r="IT3792" s="269"/>
      <c r="IU3792" s="269"/>
      <c r="IV3792" s="269"/>
    </row>
    <row r="3793" spans="1:256" s="267" customFormat="1" ht="12.75">
      <c r="A3793" s="263"/>
      <c r="B3793" s="264">
        <v>1216786</v>
      </c>
      <c r="C3793" s="263" t="s">
        <v>217</v>
      </c>
      <c r="D3793" s="263" t="s">
        <v>213</v>
      </c>
      <c r="E3793" s="263"/>
      <c r="F3793" s="265"/>
      <c r="G3793" s="265"/>
      <c r="H3793" s="264">
        <f>H3792-B3793</f>
        <v>704523</v>
      </c>
      <c r="I3793" s="266">
        <f t="shared" si="246"/>
        <v>2433.572</v>
      </c>
      <c r="K3793" s="268">
        <v>500</v>
      </c>
      <c r="L3793" s="269"/>
      <c r="M3793" s="268">
        <v>500</v>
      </c>
      <c r="N3793" s="269"/>
      <c r="O3793" s="269"/>
      <c r="P3793" s="269"/>
      <c r="Q3793" s="269"/>
      <c r="R3793" s="269"/>
      <c r="S3793" s="269"/>
      <c r="T3793" s="269"/>
      <c r="U3793" s="269"/>
      <c r="V3793" s="269"/>
      <c r="W3793" s="269"/>
      <c r="X3793" s="269"/>
      <c r="Y3793" s="269"/>
      <c r="Z3793" s="269"/>
      <c r="AA3793" s="269"/>
      <c r="AB3793" s="269"/>
      <c r="AC3793" s="269"/>
      <c r="AD3793" s="269"/>
      <c r="AE3793" s="269"/>
      <c r="AF3793" s="269"/>
      <c r="AG3793" s="269"/>
      <c r="AH3793" s="269"/>
      <c r="AI3793" s="269"/>
      <c r="AJ3793" s="269"/>
      <c r="AK3793" s="269"/>
      <c r="AL3793" s="269"/>
      <c r="AM3793" s="269"/>
      <c r="AN3793" s="269"/>
      <c r="AO3793" s="269"/>
      <c r="AP3793" s="269"/>
      <c r="AQ3793" s="269"/>
      <c r="AR3793" s="269"/>
      <c r="AS3793" s="269"/>
      <c r="AT3793" s="269"/>
      <c r="AU3793" s="269"/>
      <c r="AV3793" s="269"/>
      <c r="AW3793" s="269"/>
      <c r="AX3793" s="269"/>
      <c r="AY3793" s="269"/>
      <c r="AZ3793" s="269"/>
      <c r="BA3793" s="269"/>
      <c r="BB3793" s="269"/>
      <c r="BC3793" s="269"/>
      <c r="BD3793" s="269"/>
      <c r="BE3793" s="269"/>
      <c r="BF3793" s="269"/>
      <c r="BG3793" s="269"/>
      <c r="BH3793" s="269"/>
      <c r="BI3793" s="269"/>
      <c r="BJ3793" s="269"/>
      <c r="BK3793" s="269"/>
      <c r="BL3793" s="269"/>
      <c r="BM3793" s="269"/>
      <c r="BN3793" s="269"/>
      <c r="BO3793" s="269"/>
      <c r="BP3793" s="269"/>
      <c r="BQ3793" s="269"/>
      <c r="BR3793" s="269"/>
      <c r="BS3793" s="269"/>
      <c r="BT3793" s="269"/>
      <c r="BU3793" s="269"/>
      <c r="BV3793" s="269"/>
      <c r="BW3793" s="269"/>
      <c r="BX3793" s="269"/>
      <c r="BY3793" s="269"/>
      <c r="BZ3793" s="269"/>
      <c r="CA3793" s="269"/>
      <c r="CB3793" s="269"/>
      <c r="CC3793" s="269"/>
      <c r="CD3793" s="269"/>
      <c r="CE3793" s="269"/>
      <c r="CF3793" s="269"/>
      <c r="CG3793" s="269"/>
      <c r="CH3793" s="269"/>
      <c r="CI3793" s="269"/>
      <c r="CJ3793" s="269"/>
      <c r="CK3793" s="269"/>
      <c r="CL3793" s="269"/>
      <c r="CM3793" s="269"/>
      <c r="CN3793" s="269"/>
      <c r="CO3793" s="269"/>
      <c r="CP3793" s="269"/>
      <c r="CQ3793" s="269"/>
      <c r="CR3793" s="269"/>
      <c r="CS3793" s="269"/>
      <c r="CT3793" s="269"/>
      <c r="CU3793" s="269"/>
      <c r="CV3793" s="269"/>
      <c r="CW3793" s="269"/>
      <c r="CX3793" s="269"/>
      <c r="CY3793" s="269"/>
      <c r="CZ3793" s="269"/>
      <c r="DA3793" s="269"/>
      <c r="DB3793" s="269"/>
      <c r="DC3793" s="269"/>
      <c r="DD3793" s="269"/>
      <c r="DE3793" s="269"/>
      <c r="DF3793" s="269"/>
      <c r="DG3793" s="269"/>
      <c r="DH3793" s="269"/>
      <c r="DI3793" s="269"/>
      <c r="DJ3793" s="269"/>
      <c r="DK3793" s="269"/>
      <c r="DL3793" s="269"/>
      <c r="DM3793" s="269"/>
      <c r="DN3793" s="269"/>
      <c r="DO3793" s="269"/>
      <c r="DP3793" s="269"/>
      <c r="DQ3793" s="269"/>
      <c r="DR3793" s="269"/>
      <c r="DS3793" s="269"/>
      <c r="DT3793" s="269"/>
      <c r="DU3793" s="269"/>
      <c r="DV3793" s="269"/>
      <c r="DW3793" s="269"/>
      <c r="DX3793" s="269"/>
      <c r="DY3793" s="269"/>
      <c r="DZ3793" s="269"/>
      <c r="EA3793" s="269"/>
      <c r="EB3793" s="269"/>
      <c r="EC3793" s="269"/>
      <c r="ED3793" s="269"/>
      <c r="EE3793" s="269"/>
      <c r="EF3793" s="269"/>
      <c r="EG3793" s="269"/>
      <c r="EH3793" s="269"/>
      <c r="EI3793" s="269"/>
      <c r="EJ3793" s="269"/>
      <c r="EK3793" s="269"/>
      <c r="EL3793" s="269"/>
      <c r="EM3793" s="269"/>
      <c r="EN3793" s="269"/>
      <c r="EO3793" s="269"/>
      <c r="EP3793" s="269"/>
      <c r="EQ3793" s="269"/>
      <c r="ER3793" s="269"/>
      <c r="ES3793" s="269"/>
      <c r="ET3793" s="269"/>
      <c r="EU3793" s="269"/>
      <c r="EV3793" s="269"/>
      <c r="EW3793" s="269"/>
      <c r="EX3793" s="269"/>
      <c r="EY3793" s="269"/>
      <c r="EZ3793" s="269"/>
      <c r="FA3793" s="269"/>
      <c r="FB3793" s="269"/>
      <c r="FC3793" s="269"/>
      <c r="FD3793" s="269"/>
      <c r="FE3793" s="269"/>
      <c r="FF3793" s="269"/>
      <c r="FG3793" s="269"/>
      <c r="FH3793" s="269"/>
      <c r="FI3793" s="269"/>
      <c r="FJ3793" s="269"/>
      <c r="FK3793" s="269"/>
      <c r="FL3793" s="269"/>
      <c r="FM3793" s="269"/>
      <c r="FN3793" s="269"/>
      <c r="FO3793" s="269"/>
      <c r="FP3793" s="269"/>
      <c r="FQ3793" s="269"/>
      <c r="FR3793" s="269"/>
      <c r="FS3793" s="269"/>
      <c r="FT3793" s="269"/>
      <c r="FU3793" s="269"/>
      <c r="FV3793" s="269"/>
      <c r="FW3793" s="269"/>
      <c r="FX3793" s="269"/>
      <c r="FY3793" s="269"/>
      <c r="FZ3793" s="269"/>
      <c r="GA3793" s="269"/>
      <c r="GB3793" s="269"/>
      <c r="GC3793" s="269"/>
      <c r="GD3793" s="269"/>
      <c r="GE3793" s="269"/>
      <c r="GF3793" s="269"/>
      <c r="GG3793" s="269"/>
      <c r="GH3793" s="269"/>
      <c r="GI3793" s="269"/>
      <c r="GJ3793" s="269"/>
      <c r="GK3793" s="269"/>
      <c r="GL3793" s="269"/>
      <c r="GM3793" s="269"/>
      <c r="GN3793" s="269"/>
      <c r="GO3793" s="269"/>
      <c r="GP3793" s="269"/>
      <c r="GQ3793" s="269"/>
      <c r="GR3793" s="269"/>
      <c r="GS3793" s="269"/>
      <c r="GT3793" s="269"/>
      <c r="GU3793" s="269"/>
      <c r="GV3793" s="269"/>
      <c r="GW3793" s="269"/>
      <c r="GX3793" s="269"/>
      <c r="GY3793" s="269"/>
      <c r="GZ3793" s="269"/>
      <c r="HA3793" s="269"/>
      <c r="HB3793" s="269"/>
      <c r="HC3793" s="269"/>
      <c r="HD3793" s="269"/>
      <c r="HE3793" s="269"/>
      <c r="HF3793" s="269"/>
      <c r="HG3793" s="269"/>
      <c r="HH3793" s="269"/>
      <c r="HI3793" s="269"/>
      <c r="HJ3793" s="269"/>
      <c r="HK3793" s="269"/>
      <c r="HL3793" s="269"/>
      <c r="HM3793" s="269"/>
      <c r="HN3793" s="269"/>
      <c r="HO3793" s="269"/>
      <c r="HP3793" s="269"/>
      <c r="HQ3793" s="269"/>
      <c r="HR3793" s="269"/>
      <c r="HS3793" s="269"/>
      <c r="HT3793" s="269"/>
      <c r="HU3793" s="269"/>
      <c r="HV3793" s="269"/>
      <c r="HW3793" s="269"/>
      <c r="HX3793" s="269"/>
      <c r="HY3793" s="269"/>
      <c r="HZ3793" s="269"/>
      <c r="IA3793" s="269"/>
      <c r="IB3793" s="269"/>
      <c r="IC3793" s="269"/>
      <c r="ID3793" s="269"/>
      <c r="IE3793" s="269"/>
      <c r="IF3793" s="269"/>
      <c r="IG3793" s="269"/>
      <c r="IH3793" s="269"/>
      <c r="II3793" s="269"/>
      <c r="IJ3793" s="269"/>
      <c r="IK3793" s="269"/>
      <c r="IL3793" s="269"/>
      <c r="IM3793" s="269"/>
      <c r="IN3793" s="269"/>
      <c r="IO3793" s="269"/>
      <c r="IP3793" s="269"/>
      <c r="IQ3793" s="269"/>
      <c r="IR3793" s="269"/>
      <c r="IS3793" s="269"/>
      <c r="IT3793" s="269"/>
      <c r="IU3793" s="269"/>
      <c r="IV3793" s="269"/>
    </row>
    <row r="3794" spans="1:256" s="267" customFormat="1" ht="12.75">
      <c r="A3794" s="263"/>
      <c r="B3794" s="264">
        <v>201237</v>
      </c>
      <c r="C3794" s="263" t="s">
        <v>217</v>
      </c>
      <c r="D3794" s="263" t="s">
        <v>203</v>
      </c>
      <c r="E3794" s="263"/>
      <c r="F3794" s="265"/>
      <c r="G3794" s="265"/>
      <c r="H3794" s="264">
        <f>H3793-B3794</f>
        <v>503286</v>
      </c>
      <c r="I3794" s="266">
        <f t="shared" si="246"/>
        <v>406.53939393939396</v>
      </c>
      <c r="K3794" s="268">
        <v>495</v>
      </c>
      <c r="L3794" s="269"/>
      <c r="M3794" s="268">
        <v>495</v>
      </c>
      <c r="N3794" s="269"/>
      <c r="O3794" s="269"/>
      <c r="P3794" s="269"/>
      <c r="Q3794" s="269"/>
      <c r="R3794" s="269"/>
      <c r="S3794" s="269"/>
      <c r="T3794" s="269"/>
      <c r="U3794" s="269"/>
      <c r="V3794" s="269"/>
      <c r="W3794" s="269"/>
      <c r="X3794" s="269"/>
      <c r="Y3794" s="269"/>
      <c r="Z3794" s="269"/>
      <c r="AA3794" s="269"/>
      <c r="AB3794" s="269"/>
      <c r="AC3794" s="269"/>
      <c r="AD3794" s="269"/>
      <c r="AE3794" s="269"/>
      <c r="AF3794" s="269"/>
      <c r="AG3794" s="269"/>
      <c r="AH3794" s="269"/>
      <c r="AI3794" s="269"/>
      <c r="AJ3794" s="269"/>
      <c r="AK3794" s="269"/>
      <c r="AL3794" s="269"/>
      <c r="AM3794" s="269"/>
      <c r="AN3794" s="269"/>
      <c r="AO3794" s="269"/>
      <c r="AP3794" s="269"/>
      <c r="AQ3794" s="269"/>
      <c r="AR3794" s="269"/>
      <c r="AS3794" s="269"/>
      <c r="AT3794" s="269"/>
      <c r="AU3794" s="269"/>
      <c r="AV3794" s="269"/>
      <c r="AW3794" s="269"/>
      <c r="AX3794" s="269"/>
      <c r="AY3794" s="269"/>
      <c r="AZ3794" s="269"/>
      <c r="BA3794" s="269"/>
      <c r="BB3794" s="269"/>
      <c r="BC3794" s="269"/>
      <c r="BD3794" s="269"/>
      <c r="BE3794" s="269"/>
      <c r="BF3794" s="269"/>
      <c r="BG3794" s="269"/>
      <c r="BH3794" s="269"/>
      <c r="BI3794" s="269"/>
      <c r="BJ3794" s="269"/>
      <c r="BK3794" s="269"/>
      <c r="BL3794" s="269"/>
      <c r="BM3794" s="269"/>
      <c r="BN3794" s="269"/>
      <c r="BO3794" s="269"/>
      <c r="BP3794" s="269"/>
      <c r="BQ3794" s="269"/>
      <c r="BR3794" s="269"/>
      <c r="BS3794" s="269"/>
      <c r="BT3794" s="269"/>
      <c r="BU3794" s="269"/>
      <c r="BV3794" s="269"/>
      <c r="BW3794" s="269"/>
      <c r="BX3794" s="269"/>
      <c r="BY3794" s="269"/>
      <c r="BZ3794" s="269"/>
      <c r="CA3794" s="269"/>
      <c r="CB3794" s="269"/>
      <c r="CC3794" s="269"/>
      <c r="CD3794" s="269"/>
      <c r="CE3794" s="269"/>
      <c r="CF3794" s="269"/>
      <c r="CG3794" s="269"/>
      <c r="CH3794" s="269"/>
      <c r="CI3794" s="269"/>
      <c r="CJ3794" s="269"/>
      <c r="CK3794" s="269"/>
      <c r="CL3794" s="269"/>
      <c r="CM3794" s="269"/>
      <c r="CN3794" s="269"/>
      <c r="CO3794" s="269"/>
      <c r="CP3794" s="269"/>
      <c r="CQ3794" s="269"/>
      <c r="CR3794" s="269"/>
      <c r="CS3794" s="269"/>
      <c r="CT3794" s="269"/>
      <c r="CU3794" s="269"/>
      <c r="CV3794" s="269"/>
      <c r="CW3794" s="269"/>
      <c r="CX3794" s="269"/>
      <c r="CY3794" s="269"/>
      <c r="CZ3794" s="269"/>
      <c r="DA3794" s="269"/>
      <c r="DB3794" s="269"/>
      <c r="DC3794" s="269"/>
      <c r="DD3794" s="269"/>
      <c r="DE3794" s="269"/>
      <c r="DF3794" s="269"/>
      <c r="DG3794" s="269"/>
      <c r="DH3794" s="269"/>
      <c r="DI3794" s="269"/>
      <c r="DJ3794" s="269"/>
      <c r="DK3794" s="269"/>
      <c r="DL3794" s="269"/>
      <c r="DM3794" s="269"/>
      <c r="DN3794" s="269"/>
      <c r="DO3794" s="269"/>
      <c r="DP3794" s="269"/>
      <c r="DQ3794" s="269"/>
      <c r="DR3794" s="269"/>
      <c r="DS3794" s="269"/>
      <c r="DT3794" s="269"/>
      <c r="DU3794" s="269"/>
      <c r="DV3794" s="269"/>
      <c r="DW3794" s="269"/>
      <c r="DX3794" s="269"/>
      <c r="DY3794" s="269"/>
      <c r="DZ3794" s="269"/>
      <c r="EA3794" s="269"/>
      <c r="EB3794" s="269"/>
      <c r="EC3794" s="269"/>
      <c r="ED3794" s="269"/>
      <c r="EE3794" s="269"/>
      <c r="EF3794" s="269"/>
      <c r="EG3794" s="269"/>
      <c r="EH3794" s="269"/>
      <c r="EI3794" s="269"/>
      <c r="EJ3794" s="269"/>
      <c r="EK3794" s="269"/>
      <c r="EL3794" s="269"/>
      <c r="EM3794" s="269"/>
      <c r="EN3794" s="269"/>
      <c r="EO3794" s="269"/>
      <c r="EP3794" s="269"/>
      <c r="EQ3794" s="269"/>
      <c r="ER3794" s="269"/>
      <c r="ES3794" s="269"/>
      <c r="ET3794" s="269"/>
      <c r="EU3794" s="269"/>
      <c r="EV3794" s="269"/>
      <c r="EW3794" s="269"/>
      <c r="EX3794" s="269"/>
      <c r="EY3794" s="269"/>
      <c r="EZ3794" s="269"/>
      <c r="FA3794" s="269"/>
      <c r="FB3794" s="269"/>
      <c r="FC3794" s="269"/>
      <c r="FD3794" s="269"/>
      <c r="FE3794" s="269"/>
      <c r="FF3794" s="269"/>
      <c r="FG3794" s="269"/>
      <c r="FH3794" s="269"/>
      <c r="FI3794" s="269"/>
      <c r="FJ3794" s="269"/>
      <c r="FK3794" s="269"/>
      <c r="FL3794" s="269"/>
      <c r="FM3794" s="269"/>
      <c r="FN3794" s="269"/>
      <c r="FO3794" s="269"/>
      <c r="FP3794" s="269"/>
      <c r="FQ3794" s="269"/>
      <c r="FR3794" s="269"/>
      <c r="FS3794" s="269"/>
      <c r="FT3794" s="269"/>
      <c r="FU3794" s="269"/>
      <c r="FV3794" s="269"/>
      <c r="FW3794" s="269"/>
      <c r="FX3794" s="269"/>
      <c r="FY3794" s="269"/>
      <c r="FZ3794" s="269"/>
      <c r="GA3794" s="269"/>
      <c r="GB3794" s="269"/>
      <c r="GC3794" s="269"/>
      <c r="GD3794" s="269"/>
      <c r="GE3794" s="269"/>
      <c r="GF3794" s="269"/>
      <c r="GG3794" s="269"/>
      <c r="GH3794" s="269"/>
      <c r="GI3794" s="269"/>
      <c r="GJ3794" s="269"/>
      <c r="GK3794" s="269"/>
      <c r="GL3794" s="269"/>
      <c r="GM3794" s="269"/>
      <c r="GN3794" s="269"/>
      <c r="GO3794" s="269"/>
      <c r="GP3794" s="269"/>
      <c r="GQ3794" s="269"/>
      <c r="GR3794" s="269"/>
      <c r="GS3794" s="269"/>
      <c r="GT3794" s="269"/>
      <c r="GU3794" s="269"/>
      <c r="GV3794" s="269"/>
      <c r="GW3794" s="269"/>
      <c r="GX3794" s="269"/>
      <c r="GY3794" s="269"/>
      <c r="GZ3794" s="269"/>
      <c r="HA3794" s="269"/>
      <c r="HB3794" s="269"/>
      <c r="HC3794" s="269"/>
      <c r="HD3794" s="269"/>
      <c r="HE3794" s="269"/>
      <c r="HF3794" s="269"/>
      <c r="HG3794" s="269"/>
      <c r="HH3794" s="269"/>
      <c r="HI3794" s="269"/>
      <c r="HJ3794" s="269"/>
      <c r="HK3794" s="269"/>
      <c r="HL3794" s="269"/>
      <c r="HM3794" s="269"/>
      <c r="HN3794" s="269"/>
      <c r="HO3794" s="269"/>
      <c r="HP3794" s="269"/>
      <c r="HQ3794" s="269"/>
      <c r="HR3794" s="269"/>
      <c r="HS3794" s="269"/>
      <c r="HT3794" s="269"/>
      <c r="HU3794" s="269"/>
      <c r="HV3794" s="269"/>
      <c r="HW3794" s="269"/>
      <c r="HX3794" s="269"/>
      <c r="HY3794" s="269"/>
      <c r="HZ3794" s="269"/>
      <c r="IA3794" s="269"/>
      <c r="IB3794" s="269"/>
      <c r="IC3794" s="269"/>
      <c r="ID3794" s="269"/>
      <c r="IE3794" s="269"/>
      <c r="IF3794" s="269"/>
      <c r="IG3794" s="269"/>
      <c r="IH3794" s="269"/>
      <c r="II3794" s="269"/>
      <c r="IJ3794" s="269"/>
      <c r="IK3794" s="269"/>
      <c r="IL3794" s="269"/>
      <c r="IM3794" s="269"/>
      <c r="IN3794" s="269"/>
      <c r="IO3794" s="269"/>
      <c r="IP3794" s="269"/>
      <c r="IQ3794" s="269"/>
      <c r="IR3794" s="269"/>
      <c r="IS3794" s="269"/>
      <c r="IT3794" s="269"/>
      <c r="IU3794" s="269"/>
      <c r="IV3794" s="269"/>
    </row>
    <row r="3795" spans="1:256" s="267" customFormat="1" ht="12.75">
      <c r="A3795" s="263"/>
      <c r="B3795" s="264">
        <v>537531</v>
      </c>
      <c r="C3795" s="263" t="s">
        <v>217</v>
      </c>
      <c r="D3795" s="263" t="s">
        <v>204</v>
      </c>
      <c r="E3795" s="263"/>
      <c r="F3795" s="265"/>
      <c r="G3795" s="265"/>
      <c r="H3795" s="264">
        <f>H3794-B3795</f>
        <v>-34245</v>
      </c>
      <c r="I3795" s="266">
        <f t="shared" si="246"/>
        <v>1085.9212121212122</v>
      </c>
      <c r="K3795" s="268">
        <v>495</v>
      </c>
      <c r="L3795" s="269"/>
      <c r="M3795" s="268">
        <v>495</v>
      </c>
      <c r="N3795" s="269"/>
      <c r="O3795" s="269"/>
      <c r="P3795" s="269"/>
      <c r="Q3795" s="269"/>
      <c r="R3795" s="269"/>
      <c r="S3795" s="269"/>
      <c r="T3795" s="269"/>
      <c r="U3795" s="269"/>
      <c r="V3795" s="269"/>
      <c r="W3795" s="269"/>
      <c r="X3795" s="269"/>
      <c r="Y3795" s="269"/>
      <c r="Z3795" s="269"/>
      <c r="AA3795" s="269"/>
      <c r="AB3795" s="269"/>
      <c r="AC3795" s="269"/>
      <c r="AD3795" s="269"/>
      <c r="AE3795" s="269"/>
      <c r="AF3795" s="269"/>
      <c r="AG3795" s="269"/>
      <c r="AH3795" s="269"/>
      <c r="AI3795" s="269"/>
      <c r="AJ3795" s="269"/>
      <c r="AK3795" s="269"/>
      <c r="AL3795" s="269"/>
      <c r="AM3795" s="269"/>
      <c r="AN3795" s="269"/>
      <c r="AO3795" s="269"/>
      <c r="AP3795" s="269"/>
      <c r="AQ3795" s="269"/>
      <c r="AR3795" s="269"/>
      <c r="AS3795" s="269"/>
      <c r="AT3795" s="269"/>
      <c r="AU3795" s="269"/>
      <c r="AV3795" s="269"/>
      <c r="AW3795" s="269"/>
      <c r="AX3795" s="269"/>
      <c r="AY3795" s="269"/>
      <c r="AZ3795" s="269"/>
      <c r="BA3795" s="269"/>
      <c r="BB3795" s="269"/>
      <c r="BC3795" s="269"/>
      <c r="BD3795" s="269"/>
      <c r="BE3795" s="269"/>
      <c r="BF3795" s="269"/>
      <c r="BG3795" s="269"/>
      <c r="BH3795" s="269"/>
      <c r="BI3795" s="269"/>
      <c r="BJ3795" s="269"/>
      <c r="BK3795" s="269"/>
      <c r="BL3795" s="269"/>
      <c r="BM3795" s="269"/>
      <c r="BN3795" s="269"/>
      <c r="BO3795" s="269"/>
      <c r="BP3795" s="269"/>
      <c r="BQ3795" s="269"/>
      <c r="BR3795" s="269"/>
      <c r="BS3795" s="269"/>
      <c r="BT3795" s="269"/>
      <c r="BU3795" s="269"/>
      <c r="BV3795" s="269"/>
      <c r="BW3795" s="269"/>
      <c r="BX3795" s="269"/>
      <c r="BY3795" s="269"/>
      <c r="BZ3795" s="269"/>
      <c r="CA3795" s="269"/>
      <c r="CB3795" s="269"/>
      <c r="CC3795" s="269"/>
      <c r="CD3795" s="269"/>
      <c r="CE3795" s="269"/>
      <c r="CF3795" s="269"/>
      <c r="CG3795" s="269"/>
      <c r="CH3795" s="269"/>
      <c r="CI3795" s="269"/>
      <c r="CJ3795" s="269"/>
      <c r="CK3795" s="269"/>
      <c r="CL3795" s="269"/>
      <c r="CM3795" s="269"/>
      <c r="CN3795" s="269"/>
      <c r="CO3795" s="269"/>
      <c r="CP3795" s="269"/>
      <c r="CQ3795" s="269"/>
      <c r="CR3795" s="269"/>
      <c r="CS3795" s="269"/>
      <c r="CT3795" s="269"/>
      <c r="CU3795" s="269"/>
      <c r="CV3795" s="269"/>
      <c r="CW3795" s="269"/>
      <c r="CX3795" s="269"/>
      <c r="CY3795" s="269"/>
      <c r="CZ3795" s="269"/>
      <c r="DA3795" s="269"/>
      <c r="DB3795" s="269"/>
      <c r="DC3795" s="269"/>
      <c r="DD3795" s="269"/>
      <c r="DE3795" s="269"/>
      <c r="DF3795" s="269"/>
      <c r="DG3795" s="269"/>
      <c r="DH3795" s="269"/>
      <c r="DI3795" s="269"/>
      <c r="DJ3795" s="269"/>
      <c r="DK3795" s="269"/>
      <c r="DL3795" s="269"/>
      <c r="DM3795" s="269"/>
      <c r="DN3795" s="269"/>
      <c r="DO3795" s="269"/>
      <c r="DP3795" s="269"/>
      <c r="DQ3795" s="269"/>
      <c r="DR3795" s="269"/>
      <c r="DS3795" s="269"/>
      <c r="DT3795" s="269"/>
      <c r="DU3795" s="269"/>
      <c r="DV3795" s="269"/>
      <c r="DW3795" s="269"/>
      <c r="DX3795" s="269"/>
      <c r="DY3795" s="269"/>
      <c r="DZ3795" s="269"/>
      <c r="EA3795" s="269"/>
      <c r="EB3795" s="269"/>
      <c r="EC3795" s="269"/>
      <c r="ED3795" s="269"/>
      <c r="EE3795" s="269"/>
      <c r="EF3795" s="269"/>
      <c r="EG3795" s="269"/>
      <c r="EH3795" s="269"/>
      <c r="EI3795" s="269"/>
      <c r="EJ3795" s="269"/>
      <c r="EK3795" s="269"/>
      <c r="EL3795" s="269"/>
      <c r="EM3795" s="269"/>
      <c r="EN3795" s="269"/>
      <c r="EO3795" s="269"/>
      <c r="EP3795" s="269"/>
      <c r="EQ3795" s="269"/>
      <c r="ER3795" s="269"/>
      <c r="ES3795" s="269"/>
      <c r="ET3795" s="269"/>
      <c r="EU3795" s="269"/>
      <c r="EV3795" s="269"/>
      <c r="EW3795" s="269"/>
      <c r="EX3795" s="269"/>
      <c r="EY3795" s="269"/>
      <c r="EZ3795" s="269"/>
      <c r="FA3795" s="269"/>
      <c r="FB3795" s="269"/>
      <c r="FC3795" s="269"/>
      <c r="FD3795" s="269"/>
      <c r="FE3795" s="269"/>
      <c r="FF3795" s="269"/>
      <c r="FG3795" s="269"/>
      <c r="FH3795" s="269"/>
      <c r="FI3795" s="269"/>
      <c r="FJ3795" s="269"/>
      <c r="FK3795" s="269"/>
      <c r="FL3795" s="269"/>
      <c r="FM3795" s="269"/>
      <c r="FN3795" s="269"/>
      <c r="FO3795" s="269"/>
      <c r="FP3795" s="269"/>
      <c r="FQ3795" s="269"/>
      <c r="FR3795" s="269"/>
      <c r="FS3795" s="269"/>
      <c r="FT3795" s="269"/>
      <c r="FU3795" s="269"/>
      <c r="FV3795" s="269"/>
      <c r="FW3795" s="269"/>
      <c r="FX3795" s="269"/>
      <c r="FY3795" s="269"/>
      <c r="FZ3795" s="269"/>
      <c r="GA3795" s="269"/>
      <c r="GB3795" s="269"/>
      <c r="GC3795" s="269"/>
      <c r="GD3795" s="269"/>
      <c r="GE3795" s="269"/>
      <c r="GF3795" s="269"/>
      <c r="GG3795" s="269"/>
      <c r="GH3795" s="269"/>
      <c r="GI3795" s="269"/>
      <c r="GJ3795" s="269"/>
      <c r="GK3795" s="269"/>
      <c r="GL3795" s="269"/>
      <c r="GM3795" s="269"/>
      <c r="GN3795" s="269"/>
      <c r="GO3795" s="269"/>
      <c r="GP3795" s="269"/>
      <c r="GQ3795" s="269"/>
      <c r="GR3795" s="269"/>
      <c r="GS3795" s="269"/>
      <c r="GT3795" s="269"/>
      <c r="GU3795" s="269"/>
      <c r="GV3795" s="269"/>
      <c r="GW3795" s="269"/>
      <c r="GX3795" s="269"/>
      <c r="GY3795" s="269"/>
      <c r="GZ3795" s="269"/>
      <c r="HA3795" s="269"/>
      <c r="HB3795" s="269"/>
      <c r="HC3795" s="269"/>
      <c r="HD3795" s="269"/>
      <c r="HE3795" s="269"/>
      <c r="HF3795" s="269"/>
      <c r="HG3795" s="269"/>
      <c r="HH3795" s="269"/>
      <c r="HI3795" s="269"/>
      <c r="HJ3795" s="269"/>
      <c r="HK3795" s="269"/>
      <c r="HL3795" s="269"/>
      <c r="HM3795" s="269"/>
      <c r="HN3795" s="269"/>
      <c r="HO3795" s="269"/>
      <c r="HP3795" s="269"/>
      <c r="HQ3795" s="269"/>
      <c r="HR3795" s="269"/>
      <c r="HS3795" s="269"/>
      <c r="HT3795" s="269"/>
      <c r="HU3795" s="269"/>
      <c r="HV3795" s="269"/>
      <c r="HW3795" s="269"/>
      <c r="HX3795" s="269"/>
      <c r="HY3795" s="269"/>
      <c r="HZ3795" s="269"/>
      <c r="IA3795" s="269"/>
      <c r="IB3795" s="269"/>
      <c r="IC3795" s="269"/>
      <c r="ID3795" s="269"/>
      <c r="IE3795" s="269"/>
      <c r="IF3795" s="269"/>
      <c r="IG3795" s="269"/>
      <c r="IH3795" s="269"/>
      <c r="II3795" s="269"/>
      <c r="IJ3795" s="269"/>
      <c r="IK3795" s="269"/>
      <c r="IL3795" s="269"/>
      <c r="IM3795" s="269"/>
      <c r="IN3795" s="269"/>
      <c r="IO3795" s="269"/>
      <c r="IP3795" s="269"/>
      <c r="IQ3795" s="269"/>
      <c r="IR3795" s="269"/>
      <c r="IS3795" s="269"/>
      <c r="IT3795" s="269"/>
      <c r="IU3795" s="269"/>
      <c r="IV3795" s="269"/>
    </row>
    <row r="3796" spans="1:256" s="267" customFormat="1" ht="12.75">
      <c r="A3796" s="263"/>
      <c r="B3796" s="264">
        <v>105500</v>
      </c>
      <c r="C3796" s="263" t="s">
        <v>217</v>
      </c>
      <c r="D3796" s="263" t="s">
        <v>205</v>
      </c>
      <c r="E3796" s="263"/>
      <c r="F3796" s="265"/>
      <c r="G3796" s="265"/>
      <c r="H3796" s="264">
        <f>H3795-B3796</f>
        <v>-139745</v>
      </c>
      <c r="I3796" s="266">
        <f t="shared" si="246"/>
        <v>211</v>
      </c>
      <c r="K3796" s="268">
        <v>500</v>
      </c>
      <c r="L3796" s="269"/>
      <c r="M3796" s="268">
        <v>500</v>
      </c>
      <c r="N3796" s="269"/>
      <c r="O3796" s="269"/>
      <c r="P3796" s="269"/>
      <c r="Q3796" s="269"/>
      <c r="R3796" s="269"/>
      <c r="S3796" s="269"/>
      <c r="T3796" s="269"/>
      <c r="U3796" s="269"/>
      <c r="V3796" s="269"/>
      <c r="W3796" s="269"/>
      <c r="X3796" s="269"/>
      <c r="Y3796" s="269"/>
      <c r="Z3796" s="269"/>
      <c r="AA3796" s="269"/>
      <c r="AB3796" s="269"/>
      <c r="AC3796" s="269"/>
      <c r="AD3796" s="269"/>
      <c r="AE3796" s="269"/>
      <c r="AF3796" s="269"/>
      <c r="AG3796" s="269"/>
      <c r="AH3796" s="269"/>
      <c r="AI3796" s="269"/>
      <c r="AJ3796" s="269"/>
      <c r="AK3796" s="269"/>
      <c r="AL3796" s="269"/>
      <c r="AM3796" s="269"/>
      <c r="AN3796" s="269"/>
      <c r="AO3796" s="269"/>
      <c r="AP3796" s="269"/>
      <c r="AQ3796" s="269"/>
      <c r="AR3796" s="269"/>
      <c r="AS3796" s="269"/>
      <c r="AT3796" s="269"/>
      <c r="AU3796" s="269"/>
      <c r="AV3796" s="269"/>
      <c r="AW3796" s="269"/>
      <c r="AX3796" s="269"/>
      <c r="AY3796" s="269"/>
      <c r="AZ3796" s="269"/>
      <c r="BA3796" s="269"/>
      <c r="BB3796" s="269"/>
      <c r="BC3796" s="269"/>
      <c r="BD3796" s="269"/>
      <c r="BE3796" s="269"/>
      <c r="BF3796" s="269"/>
      <c r="BG3796" s="269"/>
      <c r="BH3796" s="269"/>
      <c r="BI3796" s="269"/>
      <c r="BJ3796" s="269"/>
      <c r="BK3796" s="269"/>
      <c r="BL3796" s="269"/>
      <c r="BM3796" s="269"/>
      <c r="BN3796" s="269"/>
      <c r="BO3796" s="269"/>
      <c r="BP3796" s="269"/>
      <c r="BQ3796" s="269"/>
      <c r="BR3796" s="269"/>
      <c r="BS3796" s="269"/>
      <c r="BT3796" s="269"/>
      <c r="BU3796" s="269"/>
      <c r="BV3796" s="269"/>
      <c r="BW3796" s="269"/>
      <c r="BX3796" s="269"/>
      <c r="BY3796" s="269"/>
      <c r="BZ3796" s="269"/>
      <c r="CA3796" s="269"/>
      <c r="CB3796" s="269"/>
      <c r="CC3796" s="269"/>
      <c r="CD3796" s="269"/>
      <c r="CE3796" s="269"/>
      <c r="CF3796" s="269"/>
      <c r="CG3796" s="269"/>
      <c r="CH3796" s="269"/>
      <c r="CI3796" s="269"/>
      <c r="CJ3796" s="269"/>
      <c r="CK3796" s="269"/>
      <c r="CL3796" s="269"/>
      <c r="CM3796" s="269"/>
      <c r="CN3796" s="269"/>
      <c r="CO3796" s="269"/>
      <c r="CP3796" s="269"/>
      <c r="CQ3796" s="269"/>
      <c r="CR3796" s="269"/>
      <c r="CS3796" s="269"/>
      <c r="CT3796" s="269"/>
      <c r="CU3796" s="269"/>
      <c r="CV3796" s="269"/>
      <c r="CW3796" s="269"/>
      <c r="CX3796" s="269"/>
      <c r="CY3796" s="269"/>
      <c r="CZ3796" s="269"/>
      <c r="DA3796" s="269"/>
      <c r="DB3796" s="269"/>
      <c r="DC3796" s="269"/>
      <c r="DD3796" s="269"/>
      <c r="DE3796" s="269"/>
      <c r="DF3796" s="269"/>
      <c r="DG3796" s="269"/>
      <c r="DH3796" s="269"/>
      <c r="DI3796" s="269"/>
      <c r="DJ3796" s="269"/>
      <c r="DK3796" s="269"/>
      <c r="DL3796" s="269"/>
      <c r="DM3796" s="269"/>
      <c r="DN3796" s="269"/>
      <c r="DO3796" s="269"/>
      <c r="DP3796" s="269"/>
      <c r="DQ3796" s="269"/>
      <c r="DR3796" s="269"/>
      <c r="DS3796" s="269"/>
      <c r="DT3796" s="269"/>
      <c r="DU3796" s="269"/>
      <c r="DV3796" s="269"/>
      <c r="DW3796" s="269"/>
      <c r="DX3796" s="269"/>
      <c r="DY3796" s="269"/>
      <c r="DZ3796" s="269"/>
      <c r="EA3796" s="269"/>
      <c r="EB3796" s="269"/>
      <c r="EC3796" s="269"/>
      <c r="ED3796" s="269"/>
      <c r="EE3796" s="269"/>
      <c r="EF3796" s="269"/>
      <c r="EG3796" s="269"/>
      <c r="EH3796" s="269"/>
      <c r="EI3796" s="269"/>
      <c r="EJ3796" s="269"/>
      <c r="EK3796" s="269"/>
      <c r="EL3796" s="269"/>
      <c r="EM3796" s="269"/>
      <c r="EN3796" s="269"/>
      <c r="EO3796" s="269"/>
      <c r="EP3796" s="269"/>
      <c r="EQ3796" s="269"/>
      <c r="ER3796" s="269"/>
      <c r="ES3796" s="269"/>
      <c r="ET3796" s="269"/>
      <c r="EU3796" s="269"/>
      <c r="EV3796" s="269"/>
      <c r="EW3796" s="269"/>
      <c r="EX3796" s="269"/>
      <c r="EY3796" s="269"/>
      <c r="EZ3796" s="269"/>
      <c r="FA3796" s="269"/>
      <c r="FB3796" s="269"/>
      <c r="FC3796" s="269"/>
      <c r="FD3796" s="269"/>
      <c r="FE3796" s="269"/>
      <c r="FF3796" s="269"/>
      <c r="FG3796" s="269"/>
      <c r="FH3796" s="269"/>
      <c r="FI3796" s="269"/>
      <c r="FJ3796" s="269"/>
      <c r="FK3796" s="269"/>
      <c r="FL3796" s="269"/>
      <c r="FM3796" s="269"/>
      <c r="FN3796" s="269"/>
      <c r="FO3796" s="269"/>
      <c r="FP3796" s="269"/>
      <c r="FQ3796" s="269"/>
      <c r="FR3796" s="269"/>
      <c r="FS3796" s="269"/>
      <c r="FT3796" s="269"/>
      <c r="FU3796" s="269"/>
      <c r="FV3796" s="269"/>
      <c r="FW3796" s="269"/>
      <c r="FX3796" s="269"/>
      <c r="FY3796" s="269"/>
      <c r="FZ3796" s="269"/>
      <c r="GA3796" s="269"/>
      <c r="GB3796" s="269"/>
      <c r="GC3796" s="269"/>
      <c r="GD3796" s="269"/>
      <c r="GE3796" s="269"/>
      <c r="GF3796" s="269"/>
      <c r="GG3796" s="269"/>
      <c r="GH3796" s="269"/>
      <c r="GI3796" s="269"/>
      <c r="GJ3796" s="269"/>
      <c r="GK3796" s="269"/>
      <c r="GL3796" s="269"/>
      <c r="GM3796" s="269"/>
      <c r="GN3796" s="269"/>
      <c r="GO3796" s="269"/>
      <c r="GP3796" s="269"/>
      <c r="GQ3796" s="269"/>
      <c r="GR3796" s="269"/>
      <c r="GS3796" s="269"/>
      <c r="GT3796" s="269"/>
      <c r="GU3796" s="269"/>
      <c r="GV3796" s="269"/>
      <c r="GW3796" s="269"/>
      <c r="GX3796" s="269"/>
      <c r="GY3796" s="269"/>
      <c r="GZ3796" s="269"/>
      <c r="HA3796" s="269"/>
      <c r="HB3796" s="269"/>
      <c r="HC3796" s="269"/>
      <c r="HD3796" s="269"/>
      <c r="HE3796" s="269"/>
      <c r="HF3796" s="269"/>
      <c r="HG3796" s="269"/>
      <c r="HH3796" s="269"/>
      <c r="HI3796" s="269"/>
      <c r="HJ3796" s="269"/>
      <c r="HK3796" s="269"/>
      <c r="HL3796" s="269"/>
      <c r="HM3796" s="269"/>
      <c r="HN3796" s="269"/>
      <c r="HO3796" s="269"/>
      <c r="HP3796" s="269"/>
      <c r="HQ3796" s="269"/>
      <c r="HR3796" s="269"/>
      <c r="HS3796" s="269"/>
      <c r="HT3796" s="269"/>
      <c r="HU3796" s="269"/>
      <c r="HV3796" s="269"/>
      <c r="HW3796" s="269"/>
      <c r="HX3796" s="269"/>
      <c r="HY3796" s="269"/>
      <c r="HZ3796" s="269"/>
      <c r="IA3796" s="269"/>
      <c r="IB3796" s="269"/>
      <c r="IC3796" s="269"/>
      <c r="ID3796" s="269"/>
      <c r="IE3796" s="269"/>
      <c r="IF3796" s="269"/>
      <c r="IG3796" s="269"/>
      <c r="IH3796" s="269"/>
      <c r="II3796" s="269"/>
      <c r="IJ3796" s="269"/>
      <c r="IK3796" s="269"/>
      <c r="IL3796" s="269"/>
      <c r="IM3796" s="269"/>
      <c r="IN3796" s="269"/>
      <c r="IO3796" s="269"/>
      <c r="IP3796" s="269"/>
      <c r="IQ3796" s="269"/>
      <c r="IR3796" s="269"/>
      <c r="IS3796" s="269"/>
      <c r="IT3796" s="269"/>
      <c r="IU3796" s="269"/>
      <c r="IV3796" s="269"/>
    </row>
    <row r="3797" spans="1:256" s="267" customFormat="1" ht="12.75">
      <c r="A3797" s="263"/>
      <c r="B3797" s="264">
        <v>0</v>
      </c>
      <c r="C3797" s="263" t="s">
        <v>217</v>
      </c>
      <c r="D3797" s="263" t="s">
        <v>206</v>
      </c>
      <c r="E3797" s="263"/>
      <c r="F3797" s="265"/>
      <c r="G3797" s="265"/>
      <c r="H3797" s="264">
        <f>H3795-B3797</f>
        <v>-34245</v>
      </c>
      <c r="I3797" s="266">
        <f t="shared" si="246"/>
        <v>0</v>
      </c>
      <c r="K3797" s="268">
        <v>525</v>
      </c>
      <c r="L3797" s="269"/>
      <c r="M3797" s="268">
        <v>525</v>
      </c>
      <c r="N3797" s="269"/>
      <c r="O3797" s="269"/>
      <c r="P3797" s="269"/>
      <c r="Q3797" s="269"/>
      <c r="R3797" s="269"/>
      <c r="S3797" s="269"/>
      <c r="T3797" s="269"/>
      <c r="U3797" s="269"/>
      <c r="V3797" s="269"/>
      <c r="W3797" s="269"/>
      <c r="X3797" s="269"/>
      <c r="Y3797" s="269"/>
      <c r="Z3797" s="269"/>
      <c r="AA3797" s="269"/>
      <c r="AB3797" s="269"/>
      <c r="AC3797" s="269"/>
      <c r="AD3797" s="269"/>
      <c r="AE3797" s="269"/>
      <c r="AF3797" s="269"/>
      <c r="AG3797" s="269"/>
      <c r="AH3797" s="269"/>
      <c r="AI3797" s="269"/>
      <c r="AJ3797" s="269"/>
      <c r="AK3797" s="269"/>
      <c r="AL3797" s="269"/>
      <c r="AM3797" s="269"/>
      <c r="AN3797" s="269"/>
      <c r="AO3797" s="269"/>
      <c r="AP3797" s="269"/>
      <c r="AQ3797" s="269"/>
      <c r="AR3797" s="269"/>
      <c r="AS3797" s="269"/>
      <c r="AT3797" s="269"/>
      <c r="AU3797" s="269"/>
      <c r="AV3797" s="269"/>
      <c r="AW3797" s="269"/>
      <c r="AX3797" s="269"/>
      <c r="AY3797" s="269"/>
      <c r="AZ3797" s="269"/>
      <c r="BA3797" s="269"/>
      <c r="BB3797" s="269"/>
      <c r="BC3797" s="269"/>
      <c r="BD3797" s="269"/>
      <c r="BE3797" s="269"/>
      <c r="BF3797" s="269"/>
      <c r="BG3797" s="269"/>
      <c r="BH3797" s="269"/>
      <c r="BI3797" s="269"/>
      <c r="BJ3797" s="269"/>
      <c r="BK3797" s="269"/>
      <c r="BL3797" s="269"/>
      <c r="BM3797" s="269"/>
      <c r="BN3797" s="269"/>
      <c r="BO3797" s="269"/>
      <c r="BP3797" s="269"/>
      <c r="BQ3797" s="269"/>
      <c r="BR3797" s="269"/>
      <c r="BS3797" s="269"/>
      <c r="BT3797" s="269"/>
      <c r="BU3797" s="269"/>
      <c r="BV3797" s="269"/>
      <c r="BW3797" s="269"/>
      <c r="BX3797" s="269"/>
      <c r="BY3797" s="269"/>
      <c r="BZ3797" s="269"/>
      <c r="CA3797" s="269"/>
      <c r="CB3797" s="269"/>
      <c r="CC3797" s="269"/>
      <c r="CD3797" s="269"/>
      <c r="CE3797" s="269"/>
      <c r="CF3797" s="269"/>
      <c r="CG3797" s="269"/>
      <c r="CH3797" s="269"/>
      <c r="CI3797" s="269"/>
      <c r="CJ3797" s="269"/>
      <c r="CK3797" s="269"/>
      <c r="CL3797" s="269"/>
      <c r="CM3797" s="269"/>
      <c r="CN3797" s="269"/>
      <c r="CO3797" s="269"/>
      <c r="CP3797" s="269"/>
      <c r="CQ3797" s="269"/>
      <c r="CR3797" s="269"/>
      <c r="CS3797" s="269"/>
      <c r="CT3797" s="269"/>
      <c r="CU3797" s="269"/>
      <c r="CV3797" s="269"/>
      <c r="CW3797" s="269"/>
      <c r="CX3797" s="269"/>
      <c r="CY3797" s="269"/>
      <c r="CZ3797" s="269"/>
      <c r="DA3797" s="269"/>
      <c r="DB3797" s="269"/>
      <c r="DC3797" s="269"/>
      <c r="DD3797" s="269"/>
      <c r="DE3797" s="269"/>
      <c r="DF3797" s="269"/>
      <c r="DG3797" s="269"/>
      <c r="DH3797" s="269"/>
      <c r="DI3797" s="269"/>
      <c r="DJ3797" s="269"/>
      <c r="DK3797" s="269"/>
      <c r="DL3797" s="269"/>
      <c r="DM3797" s="269"/>
      <c r="DN3797" s="269"/>
      <c r="DO3797" s="269"/>
      <c r="DP3797" s="269"/>
      <c r="DQ3797" s="269"/>
      <c r="DR3797" s="269"/>
      <c r="DS3797" s="269"/>
      <c r="DT3797" s="269"/>
      <c r="DU3797" s="269"/>
      <c r="DV3797" s="269"/>
      <c r="DW3797" s="269"/>
      <c r="DX3797" s="269"/>
      <c r="DY3797" s="269"/>
      <c r="DZ3797" s="269"/>
      <c r="EA3797" s="269"/>
      <c r="EB3797" s="269"/>
      <c r="EC3797" s="269"/>
      <c r="ED3797" s="269"/>
      <c r="EE3797" s="269"/>
      <c r="EF3797" s="269"/>
      <c r="EG3797" s="269"/>
      <c r="EH3797" s="269"/>
      <c r="EI3797" s="269"/>
      <c r="EJ3797" s="269"/>
      <c r="EK3797" s="269"/>
      <c r="EL3797" s="269"/>
      <c r="EM3797" s="269"/>
      <c r="EN3797" s="269"/>
      <c r="EO3797" s="269"/>
      <c r="EP3797" s="269"/>
      <c r="EQ3797" s="269"/>
      <c r="ER3797" s="269"/>
      <c r="ES3797" s="269"/>
      <c r="ET3797" s="269"/>
      <c r="EU3797" s="269"/>
      <c r="EV3797" s="269"/>
      <c r="EW3797" s="269"/>
      <c r="EX3797" s="269"/>
      <c r="EY3797" s="269"/>
      <c r="EZ3797" s="269"/>
      <c r="FA3797" s="269"/>
      <c r="FB3797" s="269"/>
      <c r="FC3797" s="269"/>
      <c r="FD3797" s="269"/>
      <c r="FE3797" s="269"/>
      <c r="FF3797" s="269"/>
      <c r="FG3797" s="269"/>
      <c r="FH3797" s="269"/>
      <c r="FI3797" s="269"/>
      <c r="FJ3797" s="269"/>
      <c r="FK3797" s="269"/>
      <c r="FL3797" s="269"/>
      <c r="FM3797" s="269"/>
      <c r="FN3797" s="269"/>
      <c r="FO3797" s="269"/>
      <c r="FP3797" s="269"/>
      <c r="FQ3797" s="269"/>
      <c r="FR3797" s="269"/>
      <c r="FS3797" s="269"/>
      <c r="FT3797" s="269"/>
      <c r="FU3797" s="269"/>
      <c r="FV3797" s="269"/>
      <c r="FW3797" s="269"/>
      <c r="FX3797" s="269"/>
      <c r="FY3797" s="269"/>
      <c r="FZ3797" s="269"/>
      <c r="GA3797" s="269"/>
      <c r="GB3797" s="269"/>
      <c r="GC3797" s="269"/>
      <c r="GD3797" s="269"/>
      <c r="GE3797" s="269"/>
      <c r="GF3797" s="269"/>
      <c r="GG3797" s="269"/>
      <c r="GH3797" s="269"/>
      <c r="GI3797" s="269"/>
      <c r="GJ3797" s="269"/>
      <c r="GK3797" s="269"/>
      <c r="GL3797" s="269"/>
      <c r="GM3797" s="269"/>
      <c r="GN3797" s="269"/>
      <c r="GO3797" s="269"/>
      <c r="GP3797" s="269"/>
      <c r="GQ3797" s="269"/>
      <c r="GR3797" s="269"/>
      <c r="GS3797" s="269"/>
      <c r="GT3797" s="269"/>
      <c r="GU3797" s="269"/>
      <c r="GV3797" s="269"/>
      <c r="GW3797" s="269"/>
      <c r="GX3797" s="269"/>
      <c r="GY3797" s="269"/>
      <c r="GZ3797" s="269"/>
      <c r="HA3797" s="269"/>
      <c r="HB3797" s="269"/>
      <c r="HC3797" s="269"/>
      <c r="HD3797" s="269"/>
      <c r="HE3797" s="269"/>
      <c r="HF3797" s="269"/>
      <c r="HG3797" s="269"/>
      <c r="HH3797" s="269"/>
      <c r="HI3797" s="269"/>
      <c r="HJ3797" s="269"/>
      <c r="HK3797" s="269"/>
      <c r="HL3797" s="269"/>
      <c r="HM3797" s="269"/>
      <c r="HN3797" s="269"/>
      <c r="HO3797" s="269"/>
      <c r="HP3797" s="269"/>
      <c r="HQ3797" s="269"/>
      <c r="HR3797" s="269"/>
      <c r="HS3797" s="269"/>
      <c r="HT3797" s="269"/>
      <c r="HU3797" s="269"/>
      <c r="HV3797" s="269"/>
      <c r="HW3797" s="269"/>
      <c r="HX3797" s="269"/>
      <c r="HY3797" s="269"/>
      <c r="HZ3797" s="269"/>
      <c r="IA3797" s="269"/>
      <c r="IB3797" s="269"/>
      <c r="IC3797" s="269"/>
      <c r="ID3797" s="269"/>
      <c r="IE3797" s="269"/>
      <c r="IF3797" s="269"/>
      <c r="IG3797" s="269"/>
      <c r="IH3797" s="269"/>
      <c r="II3797" s="269"/>
      <c r="IJ3797" s="269"/>
      <c r="IK3797" s="269"/>
      <c r="IL3797" s="269"/>
      <c r="IM3797" s="269"/>
      <c r="IN3797" s="269"/>
      <c r="IO3797" s="269"/>
      <c r="IP3797" s="269"/>
      <c r="IQ3797" s="269"/>
      <c r="IR3797" s="269"/>
      <c r="IS3797" s="269"/>
      <c r="IT3797" s="269"/>
      <c r="IU3797" s="269"/>
      <c r="IV3797" s="269"/>
    </row>
    <row r="3798" spans="1:256" s="267" customFormat="1" ht="12.75">
      <c r="A3798" s="263"/>
      <c r="B3798" s="264">
        <v>-3007693</v>
      </c>
      <c r="C3798" s="263" t="s">
        <v>217</v>
      </c>
      <c r="D3798" s="263" t="s">
        <v>219</v>
      </c>
      <c r="E3798" s="263"/>
      <c r="F3798" s="265"/>
      <c r="G3798" s="265"/>
      <c r="H3798" s="264">
        <f>H3796-B3798</f>
        <v>2867948</v>
      </c>
      <c r="I3798" s="266">
        <f t="shared" si="246"/>
        <v>-5728.939047619047</v>
      </c>
      <c r="K3798" s="268">
        <v>525</v>
      </c>
      <c r="L3798" s="269"/>
      <c r="M3798" s="268">
        <v>525</v>
      </c>
      <c r="N3798" s="269"/>
      <c r="O3798" s="269"/>
      <c r="P3798" s="269"/>
      <c r="Q3798" s="269"/>
      <c r="R3798" s="269"/>
      <c r="S3798" s="269"/>
      <c r="T3798" s="269"/>
      <c r="U3798" s="269"/>
      <c r="V3798" s="269"/>
      <c r="W3798" s="269"/>
      <c r="X3798" s="269"/>
      <c r="Y3798" s="269"/>
      <c r="Z3798" s="269"/>
      <c r="AA3798" s="269"/>
      <c r="AB3798" s="269"/>
      <c r="AC3798" s="269"/>
      <c r="AD3798" s="269"/>
      <c r="AE3798" s="269"/>
      <c r="AF3798" s="269"/>
      <c r="AG3798" s="269"/>
      <c r="AH3798" s="269"/>
      <c r="AI3798" s="269"/>
      <c r="AJ3798" s="269"/>
      <c r="AK3798" s="269"/>
      <c r="AL3798" s="269"/>
      <c r="AM3798" s="269"/>
      <c r="AN3798" s="269"/>
      <c r="AO3798" s="269"/>
      <c r="AP3798" s="269"/>
      <c r="AQ3798" s="269"/>
      <c r="AR3798" s="269"/>
      <c r="AS3798" s="269"/>
      <c r="AT3798" s="269"/>
      <c r="AU3798" s="269"/>
      <c r="AV3798" s="269"/>
      <c r="AW3798" s="269"/>
      <c r="AX3798" s="269"/>
      <c r="AY3798" s="269"/>
      <c r="AZ3798" s="269"/>
      <c r="BA3798" s="269"/>
      <c r="BB3798" s="269"/>
      <c r="BC3798" s="269"/>
      <c r="BD3798" s="269"/>
      <c r="BE3798" s="269"/>
      <c r="BF3798" s="269"/>
      <c r="BG3798" s="269"/>
      <c r="BH3798" s="269"/>
      <c r="BI3798" s="269"/>
      <c r="BJ3798" s="269"/>
      <c r="BK3798" s="269"/>
      <c r="BL3798" s="269"/>
      <c r="BM3798" s="269"/>
      <c r="BN3798" s="269"/>
      <c r="BO3798" s="269"/>
      <c r="BP3798" s="269"/>
      <c r="BQ3798" s="269"/>
      <c r="BR3798" s="269"/>
      <c r="BS3798" s="269"/>
      <c r="BT3798" s="269"/>
      <c r="BU3798" s="269"/>
      <c r="BV3798" s="269"/>
      <c r="BW3798" s="269"/>
      <c r="BX3798" s="269"/>
      <c r="BY3798" s="269"/>
      <c r="BZ3798" s="269"/>
      <c r="CA3798" s="269"/>
      <c r="CB3798" s="269"/>
      <c r="CC3798" s="269"/>
      <c r="CD3798" s="269"/>
      <c r="CE3798" s="269"/>
      <c r="CF3798" s="269"/>
      <c r="CG3798" s="269"/>
      <c r="CH3798" s="269"/>
      <c r="CI3798" s="269"/>
      <c r="CJ3798" s="269"/>
      <c r="CK3798" s="269"/>
      <c r="CL3798" s="269"/>
      <c r="CM3798" s="269"/>
      <c r="CN3798" s="269"/>
      <c r="CO3798" s="269"/>
      <c r="CP3798" s="269"/>
      <c r="CQ3798" s="269"/>
      <c r="CR3798" s="269"/>
      <c r="CS3798" s="269"/>
      <c r="CT3798" s="269"/>
      <c r="CU3798" s="269"/>
      <c r="CV3798" s="269"/>
      <c r="CW3798" s="269"/>
      <c r="CX3798" s="269"/>
      <c r="CY3798" s="269"/>
      <c r="CZ3798" s="269"/>
      <c r="DA3798" s="269"/>
      <c r="DB3798" s="269"/>
      <c r="DC3798" s="269"/>
      <c r="DD3798" s="269"/>
      <c r="DE3798" s="269"/>
      <c r="DF3798" s="269"/>
      <c r="DG3798" s="269"/>
      <c r="DH3798" s="269"/>
      <c r="DI3798" s="269"/>
      <c r="DJ3798" s="269"/>
      <c r="DK3798" s="269"/>
      <c r="DL3798" s="269"/>
      <c r="DM3798" s="269"/>
      <c r="DN3798" s="269"/>
      <c r="DO3798" s="269"/>
      <c r="DP3798" s="269"/>
      <c r="DQ3798" s="269"/>
      <c r="DR3798" s="269"/>
      <c r="DS3798" s="269"/>
      <c r="DT3798" s="269"/>
      <c r="DU3798" s="269"/>
      <c r="DV3798" s="269"/>
      <c r="DW3798" s="269"/>
      <c r="DX3798" s="269"/>
      <c r="DY3798" s="269"/>
      <c r="DZ3798" s="269"/>
      <c r="EA3798" s="269"/>
      <c r="EB3798" s="269"/>
      <c r="EC3798" s="269"/>
      <c r="ED3798" s="269"/>
      <c r="EE3798" s="269"/>
      <c r="EF3798" s="269"/>
      <c r="EG3798" s="269"/>
      <c r="EH3798" s="269"/>
      <c r="EI3798" s="269"/>
      <c r="EJ3798" s="269"/>
      <c r="EK3798" s="269"/>
      <c r="EL3798" s="269"/>
      <c r="EM3798" s="269"/>
      <c r="EN3798" s="269"/>
      <c r="EO3798" s="269"/>
      <c r="EP3798" s="269"/>
      <c r="EQ3798" s="269"/>
      <c r="ER3798" s="269"/>
      <c r="ES3798" s="269"/>
      <c r="ET3798" s="269"/>
      <c r="EU3798" s="269"/>
      <c r="EV3798" s="269"/>
      <c r="EW3798" s="269"/>
      <c r="EX3798" s="269"/>
      <c r="EY3798" s="269"/>
      <c r="EZ3798" s="269"/>
      <c r="FA3798" s="269"/>
      <c r="FB3798" s="269"/>
      <c r="FC3798" s="269"/>
      <c r="FD3798" s="269"/>
      <c r="FE3798" s="269"/>
      <c r="FF3798" s="269"/>
      <c r="FG3798" s="269"/>
      <c r="FH3798" s="269"/>
      <c r="FI3798" s="269"/>
      <c r="FJ3798" s="269"/>
      <c r="FK3798" s="269"/>
      <c r="FL3798" s="269"/>
      <c r="FM3798" s="269"/>
      <c r="FN3798" s="269"/>
      <c r="FO3798" s="269"/>
      <c r="FP3798" s="269"/>
      <c r="FQ3798" s="269"/>
      <c r="FR3798" s="269"/>
      <c r="FS3798" s="269"/>
      <c r="FT3798" s="269"/>
      <c r="FU3798" s="269"/>
      <c r="FV3798" s="269"/>
      <c r="FW3798" s="269"/>
      <c r="FX3798" s="269"/>
      <c r="FY3798" s="269"/>
      <c r="FZ3798" s="269"/>
      <c r="GA3798" s="269"/>
      <c r="GB3798" s="269"/>
      <c r="GC3798" s="269"/>
      <c r="GD3798" s="269"/>
      <c r="GE3798" s="269"/>
      <c r="GF3798" s="269"/>
      <c r="GG3798" s="269"/>
      <c r="GH3798" s="269"/>
      <c r="GI3798" s="269"/>
      <c r="GJ3798" s="269"/>
      <c r="GK3798" s="269"/>
      <c r="GL3798" s="269"/>
      <c r="GM3798" s="269"/>
      <c r="GN3798" s="269"/>
      <c r="GO3798" s="269"/>
      <c r="GP3798" s="269"/>
      <c r="GQ3798" s="269"/>
      <c r="GR3798" s="269"/>
      <c r="GS3798" s="269"/>
      <c r="GT3798" s="269"/>
      <c r="GU3798" s="269"/>
      <c r="GV3798" s="269"/>
      <c r="GW3798" s="269"/>
      <c r="GX3798" s="269"/>
      <c r="GY3798" s="269"/>
      <c r="GZ3798" s="269"/>
      <c r="HA3798" s="269"/>
      <c r="HB3798" s="269"/>
      <c r="HC3798" s="269"/>
      <c r="HD3798" s="269"/>
      <c r="HE3798" s="269"/>
      <c r="HF3798" s="269"/>
      <c r="HG3798" s="269"/>
      <c r="HH3798" s="269"/>
      <c r="HI3798" s="269"/>
      <c r="HJ3798" s="269"/>
      <c r="HK3798" s="269"/>
      <c r="HL3798" s="269"/>
      <c r="HM3798" s="269"/>
      <c r="HN3798" s="269"/>
      <c r="HO3798" s="269"/>
      <c r="HP3798" s="269"/>
      <c r="HQ3798" s="269"/>
      <c r="HR3798" s="269"/>
      <c r="HS3798" s="269"/>
      <c r="HT3798" s="269"/>
      <c r="HU3798" s="269"/>
      <c r="HV3798" s="269"/>
      <c r="HW3798" s="269"/>
      <c r="HX3798" s="269"/>
      <c r="HY3798" s="269"/>
      <c r="HZ3798" s="269"/>
      <c r="IA3798" s="269"/>
      <c r="IB3798" s="269"/>
      <c r="IC3798" s="269"/>
      <c r="ID3798" s="269"/>
      <c r="IE3798" s="269"/>
      <c r="IF3798" s="269"/>
      <c r="IG3798" s="269"/>
      <c r="IH3798" s="269"/>
      <c r="II3798" s="269"/>
      <c r="IJ3798" s="269"/>
      <c r="IK3798" s="269"/>
      <c r="IL3798" s="269"/>
      <c r="IM3798" s="269"/>
      <c r="IN3798" s="269"/>
      <c r="IO3798" s="269"/>
      <c r="IP3798" s="269"/>
      <c r="IQ3798" s="269"/>
      <c r="IR3798" s="269"/>
      <c r="IS3798" s="269"/>
      <c r="IT3798" s="269"/>
      <c r="IU3798" s="269"/>
      <c r="IV3798" s="269"/>
    </row>
    <row r="3799" spans="1:256" s="267" customFormat="1" ht="12.75">
      <c r="A3799" s="263"/>
      <c r="B3799" s="264">
        <v>0</v>
      </c>
      <c r="C3799" s="263" t="s">
        <v>217</v>
      </c>
      <c r="D3799" s="263" t="s">
        <v>207</v>
      </c>
      <c r="E3799" s="263"/>
      <c r="F3799" s="265"/>
      <c r="G3799" s="265"/>
      <c r="H3799" s="264">
        <f>H3797-B3799</f>
        <v>-34245</v>
      </c>
      <c r="I3799" s="266">
        <f t="shared" si="246"/>
        <v>0</v>
      </c>
      <c r="K3799" s="268">
        <v>525</v>
      </c>
      <c r="L3799" s="269"/>
      <c r="M3799" s="268">
        <v>525</v>
      </c>
      <c r="N3799" s="269"/>
      <c r="O3799" s="269"/>
      <c r="P3799" s="269"/>
      <c r="Q3799" s="269"/>
      <c r="R3799" s="269"/>
      <c r="S3799" s="269"/>
      <c r="T3799" s="269"/>
      <c r="U3799" s="269"/>
      <c r="V3799" s="269"/>
      <c r="W3799" s="269"/>
      <c r="X3799" s="269"/>
      <c r="Y3799" s="269"/>
      <c r="Z3799" s="269"/>
      <c r="AA3799" s="269"/>
      <c r="AB3799" s="269"/>
      <c r="AC3799" s="269"/>
      <c r="AD3799" s="269"/>
      <c r="AE3799" s="269"/>
      <c r="AF3799" s="269"/>
      <c r="AG3799" s="269"/>
      <c r="AH3799" s="269"/>
      <c r="AI3799" s="269"/>
      <c r="AJ3799" s="269"/>
      <c r="AK3799" s="269"/>
      <c r="AL3799" s="269"/>
      <c r="AM3799" s="269"/>
      <c r="AN3799" s="269"/>
      <c r="AO3799" s="269"/>
      <c r="AP3799" s="269"/>
      <c r="AQ3799" s="269"/>
      <c r="AR3799" s="269"/>
      <c r="AS3799" s="269"/>
      <c r="AT3799" s="269"/>
      <c r="AU3799" s="269"/>
      <c r="AV3799" s="269"/>
      <c r="AW3799" s="269"/>
      <c r="AX3799" s="269"/>
      <c r="AY3799" s="269"/>
      <c r="AZ3799" s="269"/>
      <c r="BA3799" s="269"/>
      <c r="BB3799" s="269"/>
      <c r="BC3799" s="269"/>
      <c r="BD3799" s="269"/>
      <c r="BE3799" s="269"/>
      <c r="BF3799" s="269"/>
      <c r="BG3799" s="269"/>
      <c r="BH3799" s="269"/>
      <c r="BI3799" s="269"/>
      <c r="BJ3799" s="269"/>
      <c r="BK3799" s="269"/>
      <c r="BL3799" s="269"/>
      <c r="BM3799" s="269"/>
      <c r="BN3799" s="269"/>
      <c r="BO3799" s="269"/>
      <c r="BP3799" s="269"/>
      <c r="BQ3799" s="269"/>
      <c r="BR3799" s="269"/>
      <c r="BS3799" s="269"/>
      <c r="BT3799" s="269"/>
      <c r="BU3799" s="269"/>
      <c r="BV3799" s="269"/>
      <c r="BW3799" s="269"/>
      <c r="BX3799" s="269"/>
      <c r="BY3799" s="269"/>
      <c r="BZ3799" s="269"/>
      <c r="CA3799" s="269"/>
      <c r="CB3799" s="269"/>
      <c r="CC3799" s="269"/>
      <c r="CD3799" s="269"/>
      <c r="CE3799" s="269"/>
      <c r="CF3799" s="269"/>
      <c r="CG3799" s="269"/>
      <c r="CH3799" s="269"/>
      <c r="CI3799" s="269"/>
      <c r="CJ3799" s="269"/>
      <c r="CK3799" s="269"/>
      <c r="CL3799" s="269"/>
      <c r="CM3799" s="269"/>
      <c r="CN3799" s="269"/>
      <c r="CO3799" s="269"/>
      <c r="CP3799" s="269"/>
      <c r="CQ3799" s="269"/>
      <c r="CR3799" s="269"/>
      <c r="CS3799" s="269"/>
      <c r="CT3799" s="269"/>
      <c r="CU3799" s="269"/>
      <c r="CV3799" s="269"/>
      <c r="CW3799" s="269"/>
      <c r="CX3799" s="269"/>
      <c r="CY3799" s="269"/>
      <c r="CZ3799" s="269"/>
      <c r="DA3799" s="269"/>
      <c r="DB3799" s="269"/>
      <c r="DC3799" s="269"/>
      <c r="DD3799" s="269"/>
      <c r="DE3799" s="269"/>
      <c r="DF3799" s="269"/>
      <c r="DG3799" s="269"/>
      <c r="DH3799" s="269"/>
      <c r="DI3799" s="269"/>
      <c r="DJ3799" s="269"/>
      <c r="DK3799" s="269"/>
      <c r="DL3799" s="269"/>
      <c r="DM3799" s="269"/>
      <c r="DN3799" s="269"/>
      <c r="DO3799" s="269"/>
      <c r="DP3799" s="269"/>
      <c r="DQ3799" s="269"/>
      <c r="DR3799" s="269"/>
      <c r="DS3799" s="269"/>
      <c r="DT3799" s="269"/>
      <c r="DU3799" s="269"/>
      <c r="DV3799" s="269"/>
      <c r="DW3799" s="269"/>
      <c r="DX3799" s="269"/>
      <c r="DY3799" s="269"/>
      <c r="DZ3799" s="269"/>
      <c r="EA3799" s="269"/>
      <c r="EB3799" s="269"/>
      <c r="EC3799" s="269"/>
      <c r="ED3799" s="269"/>
      <c r="EE3799" s="269"/>
      <c r="EF3799" s="269"/>
      <c r="EG3799" s="269"/>
      <c r="EH3799" s="269"/>
      <c r="EI3799" s="269"/>
      <c r="EJ3799" s="269"/>
      <c r="EK3799" s="269"/>
      <c r="EL3799" s="269"/>
      <c r="EM3799" s="269"/>
      <c r="EN3799" s="269"/>
      <c r="EO3799" s="269"/>
      <c r="EP3799" s="269"/>
      <c r="EQ3799" s="269"/>
      <c r="ER3799" s="269"/>
      <c r="ES3799" s="269"/>
      <c r="ET3799" s="269"/>
      <c r="EU3799" s="269"/>
      <c r="EV3799" s="269"/>
      <c r="EW3799" s="269"/>
      <c r="EX3799" s="269"/>
      <c r="EY3799" s="269"/>
      <c r="EZ3799" s="269"/>
      <c r="FA3799" s="269"/>
      <c r="FB3799" s="269"/>
      <c r="FC3799" s="269"/>
      <c r="FD3799" s="269"/>
      <c r="FE3799" s="269"/>
      <c r="FF3799" s="269"/>
      <c r="FG3799" s="269"/>
      <c r="FH3799" s="269"/>
      <c r="FI3799" s="269"/>
      <c r="FJ3799" s="269"/>
      <c r="FK3799" s="269"/>
      <c r="FL3799" s="269"/>
      <c r="FM3799" s="269"/>
      <c r="FN3799" s="269"/>
      <c r="FO3799" s="269"/>
      <c r="FP3799" s="269"/>
      <c r="FQ3799" s="269"/>
      <c r="FR3799" s="269"/>
      <c r="FS3799" s="269"/>
      <c r="FT3799" s="269"/>
      <c r="FU3799" s="269"/>
      <c r="FV3799" s="269"/>
      <c r="FW3799" s="269"/>
      <c r="FX3799" s="269"/>
      <c r="FY3799" s="269"/>
      <c r="FZ3799" s="269"/>
      <c r="GA3799" s="269"/>
      <c r="GB3799" s="269"/>
      <c r="GC3799" s="269"/>
      <c r="GD3799" s="269"/>
      <c r="GE3799" s="269"/>
      <c r="GF3799" s="269"/>
      <c r="GG3799" s="269"/>
      <c r="GH3799" s="269"/>
      <c r="GI3799" s="269"/>
      <c r="GJ3799" s="269"/>
      <c r="GK3799" s="269"/>
      <c r="GL3799" s="269"/>
      <c r="GM3799" s="269"/>
      <c r="GN3799" s="269"/>
      <c r="GO3799" s="269"/>
      <c r="GP3799" s="269"/>
      <c r="GQ3799" s="269"/>
      <c r="GR3799" s="269"/>
      <c r="GS3799" s="269"/>
      <c r="GT3799" s="269"/>
      <c r="GU3799" s="269"/>
      <c r="GV3799" s="269"/>
      <c r="GW3799" s="269"/>
      <c r="GX3799" s="269"/>
      <c r="GY3799" s="269"/>
      <c r="GZ3799" s="269"/>
      <c r="HA3799" s="269"/>
      <c r="HB3799" s="269"/>
      <c r="HC3799" s="269"/>
      <c r="HD3799" s="269"/>
      <c r="HE3799" s="269"/>
      <c r="HF3799" s="269"/>
      <c r="HG3799" s="269"/>
      <c r="HH3799" s="269"/>
      <c r="HI3799" s="269"/>
      <c r="HJ3799" s="269"/>
      <c r="HK3799" s="269"/>
      <c r="HL3799" s="269"/>
      <c r="HM3799" s="269"/>
      <c r="HN3799" s="269"/>
      <c r="HO3799" s="269"/>
      <c r="HP3799" s="269"/>
      <c r="HQ3799" s="269"/>
      <c r="HR3799" s="269"/>
      <c r="HS3799" s="269"/>
      <c r="HT3799" s="269"/>
      <c r="HU3799" s="269"/>
      <c r="HV3799" s="269"/>
      <c r="HW3799" s="269"/>
      <c r="HX3799" s="269"/>
      <c r="HY3799" s="269"/>
      <c r="HZ3799" s="269"/>
      <c r="IA3799" s="269"/>
      <c r="IB3799" s="269"/>
      <c r="IC3799" s="269"/>
      <c r="ID3799" s="269"/>
      <c r="IE3799" s="269"/>
      <c r="IF3799" s="269"/>
      <c r="IG3799" s="269"/>
      <c r="IH3799" s="269"/>
      <c r="II3799" s="269"/>
      <c r="IJ3799" s="269"/>
      <c r="IK3799" s="269"/>
      <c r="IL3799" s="269"/>
      <c r="IM3799" s="269"/>
      <c r="IN3799" s="269"/>
      <c r="IO3799" s="269"/>
      <c r="IP3799" s="269"/>
      <c r="IQ3799" s="269"/>
      <c r="IR3799" s="269"/>
      <c r="IS3799" s="269"/>
      <c r="IT3799" s="269"/>
      <c r="IU3799" s="269"/>
      <c r="IV3799" s="269"/>
    </row>
    <row r="3800" spans="1:256" s="267" customFormat="1" ht="12.75">
      <c r="A3800" s="263"/>
      <c r="B3800" s="264">
        <v>-3091887</v>
      </c>
      <c r="C3800" s="263" t="s">
        <v>217</v>
      </c>
      <c r="D3800" s="263" t="s">
        <v>216</v>
      </c>
      <c r="E3800" s="263"/>
      <c r="F3800" s="265"/>
      <c r="G3800" s="265"/>
      <c r="H3800" s="264">
        <f>H3798-B3800</f>
        <v>5959835</v>
      </c>
      <c r="I3800" s="266">
        <f t="shared" si="246"/>
        <v>-5779.228037383177</v>
      </c>
      <c r="K3800" s="268">
        <v>535</v>
      </c>
      <c r="L3800" s="269"/>
      <c r="M3800" s="268">
        <v>535</v>
      </c>
      <c r="N3800" s="269"/>
      <c r="O3800" s="269"/>
      <c r="P3800" s="269"/>
      <c r="Q3800" s="269"/>
      <c r="R3800" s="269"/>
      <c r="S3800" s="269"/>
      <c r="T3800" s="269"/>
      <c r="U3800" s="269"/>
      <c r="V3800" s="269"/>
      <c r="W3800" s="269"/>
      <c r="X3800" s="269"/>
      <c r="Y3800" s="269"/>
      <c r="Z3800" s="269"/>
      <c r="AA3800" s="269"/>
      <c r="AB3800" s="269"/>
      <c r="AC3800" s="269"/>
      <c r="AD3800" s="269"/>
      <c r="AE3800" s="269"/>
      <c r="AF3800" s="269"/>
      <c r="AG3800" s="269"/>
      <c r="AH3800" s="269"/>
      <c r="AI3800" s="269"/>
      <c r="AJ3800" s="269"/>
      <c r="AK3800" s="269"/>
      <c r="AL3800" s="269"/>
      <c r="AM3800" s="269"/>
      <c r="AN3800" s="269"/>
      <c r="AO3800" s="269"/>
      <c r="AP3800" s="269"/>
      <c r="AQ3800" s="269"/>
      <c r="AR3800" s="269"/>
      <c r="AS3800" s="269"/>
      <c r="AT3800" s="269"/>
      <c r="AU3800" s="269"/>
      <c r="AV3800" s="269"/>
      <c r="AW3800" s="269"/>
      <c r="AX3800" s="269"/>
      <c r="AY3800" s="269"/>
      <c r="AZ3800" s="269"/>
      <c r="BA3800" s="269"/>
      <c r="BB3800" s="269"/>
      <c r="BC3800" s="269"/>
      <c r="BD3800" s="269"/>
      <c r="BE3800" s="269"/>
      <c r="BF3800" s="269"/>
      <c r="BG3800" s="269"/>
      <c r="BH3800" s="269"/>
      <c r="BI3800" s="269"/>
      <c r="BJ3800" s="269"/>
      <c r="BK3800" s="269"/>
      <c r="BL3800" s="269"/>
      <c r="BM3800" s="269"/>
      <c r="BN3800" s="269"/>
      <c r="BO3800" s="269"/>
      <c r="BP3800" s="269"/>
      <c r="BQ3800" s="269"/>
      <c r="BR3800" s="269"/>
      <c r="BS3800" s="269"/>
      <c r="BT3800" s="269"/>
      <c r="BU3800" s="269"/>
      <c r="BV3800" s="269"/>
      <c r="BW3800" s="269"/>
      <c r="BX3800" s="269"/>
      <c r="BY3800" s="269"/>
      <c r="BZ3800" s="269"/>
      <c r="CA3800" s="269"/>
      <c r="CB3800" s="269"/>
      <c r="CC3800" s="269"/>
      <c r="CD3800" s="269"/>
      <c r="CE3800" s="269"/>
      <c r="CF3800" s="269"/>
      <c r="CG3800" s="269"/>
      <c r="CH3800" s="269"/>
      <c r="CI3800" s="269"/>
      <c r="CJ3800" s="269"/>
      <c r="CK3800" s="269"/>
      <c r="CL3800" s="269"/>
      <c r="CM3800" s="269"/>
      <c r="CN3800" s="269"/>
      <c r="CO3800" s="269"/>
      <c r="CP3800" s="269"/>
      <c r="CQ3800" s="269"/>
      <c r="CR3800" s="269"/>
      <c r="CS3800" s="269"/>
      <c r="CT3800" s="269"/>
      <c r="CU3800" s="269"/>
      <c r="CV3800" s="269"/>
      <c r="CW3800" s="269"/>
      <c r="CX3800" s="269"/>
      <c r="CY3800" s="269"/>
      <c r="CZ3800" s="269"/>
      <c r="DA3800" s="269"/>
      <c r="DB3800" s="269"/>
      <c r="DC3800" s="269"/>
      <c r="DD3800" s="269"/>
      <c r="DE3800" s="269"/>
      <c r="DF3800" s="269"/>
      <c r="DG3800" s="269"/>
      <c r="DH3800" s="269"/>
      <c r="DI3800" s="269"/>
      <c r="DJ3800" s="269"/>
      <c r="DK3800" s="269"/>
      <c r="DL3800" s="269"/>
      <c r="DM3800" s="269"/>
      <c r="DN3800" s="269"/>
      <c r="DO3800" s="269"/>
      <c r="DP3800" s="269"/>
      <c r="DQ3800" s="269"/>
      <c r="DR3800" s="269"/>
      <c r="DS3800" s="269"/>
      <c r="DT3800" s="269"/>
      <c r="DU3800" s="269"/>
      <c r="DV3800" s="269"/>
      <c r="DW3800" s="269"/>
      <c r="DX3800" s="269"/>
      <c r="DY3800" s="269"/>
      <c r="DZ3800" s="269"/>
      <c r="EA3800" s="269"/>
      <c r="EB3800" s="269"/>
      <c r="EC3800" s="269"/>
      <c r="ED3800" s="269"/>
      <c r="EE3800" s="269"/>
      <c r="EF3800" s="269"/>
      <c r="EG3800" s="269"/>
      <c r="EH3800" s="269"/>
      <c r="EI3800" s="269"/>
      <c r="EJ3800" s="269"/>
      <c r="EK3800" s="269"/>
      <c r="EL3800" s="269"/>
      <c r="EM3800" s="269"/>
      <c r="EN3800" s="269"/>
      <c r="EO3800" s="269"/>
      <c r="EP3800" s="269"/>
      <c r="EQ3800" s="269"/>
      <c r="ER3800" s="269"/>
      <c r="ES3800" s="269"/>
      <c r="ET3800" s="269"/>
      <c r="EU3800" s="269"/>
      <c r="EV3800" s="269"/>
      <c r="EW3800" s="269"/>
      <c r="EX3800" s="269"/>
      <c r="EY3800" s="269"/>
      <c r="EZ3800" s="269"/>
      <c r="FA3800" s="269"/>
      <c r="FB3800" s="269"/>
      <c r="FC3800" s="269"/>
      <c r="FD3800" s="269"/>
      <c r="FE3800" s="269"/>
      <c r="FF3800" s="269"/>
      <c r="FG3800" s="269"/>
      <c r="FH3800" s="269"/>
      <c r="FI3800" s="269"/>
      <c r="FJ3800" s="269"/>
      <c r="FK3800" s="269"/>
      <c r="FL3800" s="269"/>
      <c r="FM3800" s="269"/>
      <c r="FN3800" s="269"/>
      <c r="FO3800" s="269"/>
      <c r="FP3800" s="269"/>
      <c r="FQ3800" s="269"/>
      <c r="FR3800" s="269"/>
      <c r="FS3800" s="269"/>
      <c r="FT3800" s="269"/>
      <c r="FU3800" s="269"/>
      <c r="FV3800" s="269"/>
      <c r="FW3800" s="269"/>
      <c r="FX3800" s="269"/>
      <c r="FY3800" s="269"/>
      <c r="FZ3800" s="269"/>
      <c r="GA3800" s="269"/>
      <c r="GB3800" s="269"/>
      <c r="GC3800" s="269"/>
      <c r="GD3800" s="269"/>
      <c r="GE3800" s="269"/>
      <c r="GF3800" s="269"/>
      <c r="GG3800" s="269"/>
      <c r="GH3800" s="269"/>
      <c r="GI3800" s="269"/>
      <c r="GJ3800" s="269"/>
      <c r="GK3800" s="269"/>
      <c r="GL3800" s="269"/>
      <c r="GM3800" s="269"/>
      <c r="GN3800" s="269"/>
      <c r="GO3800" s="269"/>
      <c r="GP3800" s="269"/>
      <c r="GQ3800" s="269"/>
      <c r="GR3800" s="269"/>
      <c r="GS3800" s="269"/>
      <c r="GT3800" s="269"/>
      <c r="GU3800" s="269"/>
      <c r="GV3800" s="269"/>
      <c r="GW3800" s="269"/>
      <c r="GX3800" s="269"/>
      <c r="GY3800" s="269"/>
      <c r="GZ3800" s="269"/>
      <c r="HA3800" s="269"/>
      <c r="HB3800" s="269"/>
      <c r="HC3800" s="269"/>
      <c r="HD3800" s="269"/>
      <c r="HE3800" s="269"/>
      <c r="HF3800" s="269"/>
      <c r="HG3800" s="269"/>
      <c r="HH3800" s="269"/>
      <c r="HI3800" s="269"/>
      <c r="HJ3800" s="269"/>
      <c r="HK3800" s="269"/>
      <c r="HL3800" s="269"/>
      <c r="HM3800" s="269"/>
      <c r="HN3800" s="269"/>
      <c r="HO3800" s="269"/>
      <c r="HP3800" s="269"/>
      <c r="HQ3800" s="269"/>
      <c r="HR3800" s="269"/>
      <c r="HS3800" s="269"/>
      <c r="HT3800" s="269"/>
      <c r="HU3800" s="269"/>
      <c r="HV3800" s="269"/>
      <c r="HW3800" s="269"/>
      <c r="HX3800" s="269"/>
      <c r="HY3800" s="269"/>
      <c r="HZ3800" s="269"/>
      <c r="IA3800" s="269"/>
      <c r="IB3800" s="269"/>
      <c r="IC3800" s="269"/>
      <c r="ID3800" s="269"/>
      <c r="IE3800" s="269"/>
      <c r="IF3800" s="269"/>
      <c r="IG3800" s="269"/>
      <c r="IH3800" s="269"/>
      <c r="II3800" s="269"/>
      <c r="IJ3800" s="269"/>
      <c r="IK3800" s="269"/>
      <c r="IL3800" s="269"/>
      <c r="IM3800" s="269"/>
      <c r="IN3800" s="269"/>
      <c r="IO3800" s="269"/>
      <c r="IP3800" s="269"/>
      <c r="IQ3800" s="269"/>
      <c r="IR3800" s="269"/>
      <c r="IS3800" s="269"/>
      <c r="IT3800" s="269"/>
      <c r="IU3800" s="269"/>
      <c r="IV3800" s="269"/>
    </row>
    <row r="3801" spans="1:256" s="267" customFormat="1" ht="12.75">
      <c r="A3801" s="263"/>
      <c r="B3801" s="264">
        <v>1087326</v>
      </c>
      <c r="C3801" s="263" t="s">
        <v>217</v>
      </c>
      <c r="D3801" s="263" t="s">
        <v>208</v>
      </c>
      <c r="E3801" s="263"/>
      <c r="F3801" s="265"/>
      <c r="G3801" s="265"/>
      <c r="H3801" s="264">
        <f>H3798-B3801</f>
        <v>1780622</v>
      </c>
      <c r="I3801" s="266">
        <f t="shared" si="246"/>
        <v>2032.385046728972</v>
      </c>
      <c r="K3801" s="268">
        <v>535</v>
      </c>
      <c r="L3801" s="269"/>
      <c r="M3801" s="268">
        <v>535</v>
      </c>
      <c r="N3801" s="269"/>
      <c r="O3801" s="269"/>
      <c r="P3801" s="269"/>
      <c r="Q3801" s="269"/>
      <c r="R3801" s="269"/>
      <c r="S3801" s="269"/>
      <c r="T3801" s="269"/>
      <c r="U3801" s="269"/>
      <c r="V3801" s="269"/>
      <c r="W3801" s="269"/>
      <c r="X3801" s="269"/>
      <c r="Y3801" s="269"/>
      <c r="Z3801" s="269"/>
      <c r="AA3801" s="269"/>
      <c r="AB3801" s="269"/>
      <c r="AC3801" s="269"/>
      <c r="AD3801" s="269"/>
      <c r="AE3801" s="269"/>
      <c r="AF3801" s="269"/>
      <c r="AG3801" s="269"/>
      <c r="AH3801" s="269"/>
      <c r="AI3801" s="269"/>
      <c r="AJ3801" s="269"/>
      <c r="AK3801" s="269"/>
      <c r="AL3801" s="269"/>
      <c r="AM3801" s="269"/>
      <c r="AN3801" s="269"/>
      <c r="AO3801" s="269"/>
      <c r="AP3801" s="269"/>
      <c r="AQ3801" s="269"/>
      <c r="AR3801" s="269"/>
      <c r="AS3801" s="269"/>
      <c r="AT3801" s="269"/>
      <c r="AU3801" s="269"/>
      <c r="AV3801" s="269"/>
      <c r="AW3801" s="269"/>
      <c r="AX3801" s="269"/>
      <c r="AY3801" s="269"/>
      <c r="AZ3801" s="269"/>
      <c r="BA3801" s="269"/>
      <c r="BB3801" s="269"/>
      <c r="BC3801" s="269"/>
      <c r="BD3801" s="269"/>
      <c r="BE3801" s="269"/>
      <c r="BF3801" s="269"/>
      <c r="BG3801" s="269"/>
      <c r="BH3801" s="269"/>
      <c r="BI3801" s="269"/>
      <c r="BJ3801" s="269"/>
      <c r="BK3801" s="269"/>
      <c r="BL3801" s="269"/>
      <c r="BM3801" s="269"/>
      <c r="BN3801" s="269"/>
      <c r="BO3801" s="269"/>
      <c r="BP3801" s="269"/>
      <c r="BQ3801" s="269"/>
      <c r="BR3801" s="269"/>
      <c r="BS3801" s="269"/>
      <c r="BT3801" s="269"/>
      <c r="BU3801" s="269"/>
      <c r="BV3801" s="269"/>
      <c r="BW3801" s="269"/>
      <c r="BX3801" s="269"/>
      <c r="BY3801" s="269"/>
      <c r="BZ3801" s="269"/>
      <c r="CA3801" s="269"/>
      <c r="CB3801" s="269"/>
      <c r="CC3801" s="269"/>
      <c r="CD3801" s="269"/>
      <c r="CE3801" s="269"/>
      <c r="CF3801" s="269"/>
      <c r="CG3801" s="269"/>
      <c r="CH3801" s="269"/>
      <c r="CI3801" s="269"/>
      <c r="CJ3801" s="269"/>
      <c r="CK3801" s="269"/>
      <c r="CL3801" s="269"/>
      <c r="CM3801" s="269"/>
      <c r="CN3801" s="269"/>
      <c r="CO3801" s="269"/>
      <c r="CP3801" s="269"/>
      <c r="CQ3801" s="269"/>
      <c r="CR3801" s="269"/>
      <c r="CS3801" s="269"/>
      <c r="CT3801" s="269"/>
      <c r="CU3801" s="269"/>
      <c r="CV3801" s="269"/>
      <c r="CW3801" s="269"/>
      <c r="CX3801" s="269"/>
      <c r="CY3801" s="269"/>
      <c r="CZ3801" s="269"/>
      <c r="DA3801" s="269"/>
      <c r="DB3801" s="269"/>
      <c r="DC3801" s="269"/>
      <c r="DD3801" s="269"/>
      <c r="DE3801" s="269"/>
      <c r="DF3801" s="269"/>
      <c r="DG3801" s="269"/>
      <c r="DH3801" s="269"/>
      <c r="DI3801" s="269"/>
      <c r="DJ3801" s="269"/>
      <c r="DK3801" s="269"/>
      <c r="DL3801" s="269"/>
      <c r="DM3801" s="269"/>
      <c r="DN3801" s="269"/>
      <c r="DO3801" s="269"/>
      <c r="DP3801" s="269"/>
      <c r="DQ3801" s="269"/>
      <c r="DR3801" s="269"/>
      <c r="DS3801" s="269"/>
      <c r="DT3801" s="269"/>
      <c r="DU3801" s="269"/>
      <c r="DV3801" s="269"/>
      <c r="DW3801" s="269"/>
      <c r="DX3801" s="269"/>
      <c r="DY3801" s="269"/>
      <c r="DZ3801" s="269"/>
      <c r="EA3801" s="269"/>
      <c r="EB3801" s="269"/>
      <c r="EC3801" s="269"/>
      <c r="ED3801" s="269"/>
      <c r="EE3801" s="269"/>
      <c r="EF3801" s="269"/>
      <c r="EG3801" s="269"/>
      <c r="EH3801" s="269"/>
      <c r="EI3801" s="269"/>
      <c r="EJ3801" s="269"/>
      <c r="EK3801" s="269"/>
      <c r="EL3801" s="269"/>
      <c r="EM3801" s="269"/>
      <c r="EN3801" s="269"/>
      <c r="EO3801" s="269"/>
      <c r="EP3801" s="269"/>
      <c r="EQ3801" s="269"/>
      <c r="ER3801" s="269"/>
      <c r="ES3801" s="269"/>
      <c r="ET3801" s="269"/>
      <c r="EU3801" s="269"/>
      <c r="EV3801" s="269"/>
      <c r="EW3801" s="269"/>
      <c r="EX3801" s="269"/>
      <c r="EY3801" s="269"/>
      <c r="EZ3801" s="269"/>
      <c r="FA3801" s="269"/>
      <c r="FB3801" s="269"/>
      <c r="FC3801" s="269"/>
      <c r="FD3801" s="269"/>
      <c r="FE3801" s="269"/>
      <c r="FF3801" s="269"/>
      <c r="FG3801" s="269"/>
      <c r="FH3801" s="269"/>
      <c r="FI3801" s="269"/>
      <c r="FJ3801" s="269"/>
      <c r="FK3801" s="269"/>
      <c r="FL3801" s="269"/>
      <c r="FM3801" s="269"/>
      <c r="FN3801" s="269"/>
      <c r="FO3801" s="269"/>
      <c r="FP3801" s="269"/>
      <c r="FQ3801" s="269"/>
      <c r="FR3801" s="269"/>
      <c r="FS3801" s="269"/>
      <c r="FT3801" s="269"/>
      <c r="FU3801" s="269"/>
      <c r="FV3801" s="269"/>
      <c r="FW3801" s="269"/>
      <c r="FX3801" s="269"/>
      <c r="FY3801" s="269"/>
      <c r="FZ3801" s="269"/>
      <c r="GA3801" s="269"/>
      <c r="GB3801" s="269"/>
      <c r="GC3801" s="269"/>
      <c r="GD3801" s="269"/>
      <c r="GE3801" s="269"/>
      <c r="GF3801" s="269"/>
      <c r="GG3801" s="269"/>
      <c r="GH3801" s="269"/>
      <c r="GI3801" s="269"/>
      <c r="GJ3801" s="269"/>
      <c r="GK3801" s="269"/>
      <c r="GL3801" s="269"/>
      <c r="GM3801" s="269"/>
      <c r="GN3801" s="269"/>
      <c r="GO3801" s="269"/>
      <c r="GP3801" s="269"/>
      <c r="GQ3801" s="269"/>
      <c r="GR3801" s="269"/>
      <c r="GS3801" s="269"/>
      <c r="GT3801" s="269"/>
      <c r="GU3801" s="269"/>
      <c r="GV3801" s="269"/>
      <c r="GW3801" s="269"/>
      <c r="GX3801" s="269"/>
      <c r="GY3801" s="269"/>
      <c r="GZ3801" s="269"/>
      <c r="HA3801" s="269"/>
      <c r="HB3801" s="269"/>
      <c r="HC3801" s="269"/>
      <c r="HD3801" s="269"/>
      <c r="HE3801" s="269"/>
      <c r="HF3801" s="269"/>
      <c r="HG3801" s="269"/>
      <c r="HH3801" s="269"/>
      <c r="HI3801" s="269"/>
      <c r="HJ3801" s="269"/>
      <c r="HK3801" s="269"/>
      <c r="HL3801" s="269"/>
      <c r="HM3801" s="269"/>
      <c r="HN3801" s="269"/>
      <c r="HO3801" s="269"/>
      <c r="HP3801" s="269"/>
      <c r="HQ3801" s="269"/>
      <c r="HR3801" s="269"/>
      <c r="HS3801" s="269"/>
      <c r="HT3801" s="269"/>
      <c r="HU3801" s="269"/>
      <c r="HV3801" s="269"/>
      <c r="HW3801" s="269"/>
      <c r="HX3801" s="269"/>
      <c r="HY3801" s="269"/>
      <c r="HZ3801" s="269"/>
      <c r="IA3801" s="269"/>
      <c r="IB3801" s="269"/>
      <c r="IC3801" s="269"/>
      <c r="ID3801" s="269"/>
      <c r="IE3801" s="269"/>
      <c r="IF3801" s="269"/>
      <c r="IG3801" s="269"/>
      <c r="IH3801" s="269"/>
      <c r="II3801" s="269"/>
      <c r="IJ3801" s="269"/>
      <c r="IK3801" s="269"/>
      <c r="IL3801" s="269"/>
      <c r="IM3801" s="269"/>
      <c r="IN3801" s="269"/>
      <c r="IO3801" s="269"/>
      <c r="IP3801" s="269"/>
      <c r="IQ3801" s="269"/>
      <c r="IR3801" s="269"/>
      <c r="IS3801" s="269"/>
      <c r="IT3801" s="269"/>
      <c r="IU3801" s="269"/>
      <c r="IV3801" s="269"/>
    </row>
    <row r="3802" spans="1:256" s="267" customFormat="1" ht="12.75">
      <c r="A3802" s="263"/>
      <c r="B3802" s="264">
        <v>1765080</v>
      </c>
      <c r="C3802" s="263" t="s">
        <v>217</v>
      </c>
      <c r="D3802" s="263" t="s">
        <v>209</v>
      </c>
      <c r="E3802" s="263"/>
      <c r="F3802" s="265"/>
      <c r="G3802" s="265"/>
      <c r="H3802" s="264">
        <f>H3799-B3802</f>
        <v>-1799325</v>
      </c>
      <c r="I3802" s="266">
        <f t="shared" si="246"/>
        <v>3330.3396226415093</v>
      </c>
      <c r="K3802" s="268">
        <v>530</v>
      </c>
      <c r="L3802" s="269"/>
      <c r="M3802" s="268">
        <v>530</v>
      </c>
      <c r="N3802" s="269"/>
      <c r="O3802" s="269"/>
      <c r="P3802" s="269"/>
      <c r="Q3802" s="269"/>
      <c r="R3802" s="269"/>
      <c r="S3802" s="269"/>
      <c r="T3802" s="269"/>
      <c r="U3802" s="269"/>
      <c r="V3802" s="269"/>
      <c r="W3802" s="269"/>
      <c r="X3802" s="269"/>
      <c r="Y3802" s="269"/>
      <c r="Z3802" s="269"/>
      <c r="AA3802" s="269"/>
      <c r="AB3802" s="269"/>
      <c r="AC3802" s="269"/>
      <c r="AD3802" s="269"/>
      <c r="AE3802" s="269"/>
      <c r="AF3802" s="269"/>
      <c r="AG3802" s="269"/>
      <c r="AH3802" s="269"/>
      <c r="AI3802" s="269"/>
      <c r="AJ3802" s="269"/>
      <c r="AK3802" s="269"/>
      <c r="AL3802" s="269"/>
      <c r="AM3802" s="269"/>
      <c r="AN3802" s="269"/>
      <c r="AO3802" s="269"/>
      <c r="AP3802" s="269"/>
      <c r="AQ3802" s="269"/>
      <c r="AR3802" s="269"/>
      <c r="AS3802" s="269"/>
      <c r="AT3802" s="269"/>
      <c r="AU3802" s="269"/>
      <c r="AV3802" s="269"/>
      <c r="AW3802" s="269"/>
      <c r="AX3802" s="269"/>
      <c r="AY3802" s="269"/>
      <c r="AZ3802" s="269"/>
      <c r="BA3802" s="269"/>
      <c r="BB3802" s="269"/>
      <c r="BC3802" s="269"/>
      <c r="BD3802" s="269"/>
      <c r="BE3802" s="269"/>
      <c r="BF3802" s="269"/>
      <c r="BG3802" s="269"/>
      <c r="BH3802" s="269"/>
      <c r="BI3802" s="269"/>
      <c r="BJ3802" s="269"/>
      <c r="BK3802" s="269"/>
      <c r="BL3802" s="269"/>
      <c r="BM3802" s="269"/>
      <c r="BN3802" s="269"/>
      <c r="BO3802" s="269"/>
      <c r="BP3802" s="269"/>
      <c r="BQ3802" s="269"/>
      <c r="BR3802" s="269"/>
      <c r="BS3802" s="269"/>
      <c r="BT3802" s="269"/>
      <c r="BU3802" s="269"/>
      <c r="BV3802" s="269"/>
      <c r="BW3802" s="269"/>
      <c r="BX3802" s="269"/>
      <c r="BY3802" s="269"/>
      <c r="BZ3802" s="269"/>
      <c r="CA3802" s="269"/>
      <c r="CB3802" s="269"/>
      <c r="CC3802" s="269"/>
      <c r="CD3802" s="269"/>
      <c r="CE3802" s="269"/>
      <c r="CF3802" s="269"/>
      <c r="CG3802" s="269"/>
      <c r="CH3802" s="269"/>
      <c r="CI3802" s="269"/>
      <c r="CJ3802" s="269"/>
      <c r="CK3802" s="269"/>
      <c r="CL3802" s="269"/>
      <c r="CM3802" s="269"/>
      <c r="CN3802" s="269"/>
      <c r="CO3802" s="269"/>
      <c r="CP3802" s="269"/>
      <c r="CQ3802" s="269"/>
      <c r="CR3802" s="269"/>
      <c r="CS3802" s="269"/>
      <c r="CT3802" s="269"/>
      <c r="CU3802" s="269"/>
      <c r="CV3802" s="269"/>
      <c r="CW3802" s="269"/>
      <c r="CX3802" s="269"/>
      <c r="CY3802" s="269"/>
      <c r="CZ3802" s="269"/>
      <c r="DA3802" s="269"/>
      <c r="DB3802" s="269"/>
      <c r="DC3802" s="269"/>
      <c r="DD3802" s="269"/>
      <c r="DE3802" s="269"/>
      <c r="DF3802" s="269"/>
      <c r="DG3802" s="269"/>
      <c r="DH3802" s="269"/>
      <c r="DI3802" s="269"/>
      <c r="DJ3802" s="269"/>
      <c r="DK3802" s="269"/>
      <c r="DL3802" s="269"/>
      <c r="DM3802" s="269"/>
      <c r="DN3802" s="269"/>
      <c r="DO3802" s="269"/>
      <c r="DP3802" s="269"/>
      <c r="DQ3802" s="269"/>
      <c r="DR3802" s="269"/>
      <c r="DS3802" s="269"/>
      <c r="DT3802" s="269"/>
      <c r="DU3802" s="269"/>
      <c r="DV3802" s="269"/>
      <c r="DW3802" s="269"/>
      <c r="DX3802" s="269"/>
      <c r="DY3802" s="269"/>
      <c r="DZ3802" s="269"/>
      <c r="EA3802" s="269"/>
      <c r="EB3802" s="269"/>
      <c r="EC3802" s="269"/>
      <c r="ED3802" s="269"/>
      <c r="EE3802" s="269"/>
      <c r="EF3802" s="269"/>
      <c r="EG3802" s="269"/>
      <c r="EH3802" s="269"/>
      <c r="EI3802" s="269"/>
      <c r="EJ3802" s="269"/>
      <c r="EK3802" s="269"/>
      <c r="EL3802" s="269"/>
      <c r="EM3802" s="269"/>
      <c r="EN3802" s="269"/>
      <c r="EO3802" s="269"/>
      <c r="EP3802" s="269"/>
      <c r="EQ3802" s="269"/>
      <c r="ER3802" s="269"/>
      <c r="ES3802" s="269"/>
      <c r="ET3802" s="269"/>
      <c r="EU3802" s="269"/>
      <c r="EV3802" s="269"/>
      <c r="EW3802" s="269"/>
      <c r="EX3802" s="269"/>
      <c r="EY3802" s="269"/>
      <c r="EZ3802" s="269"/>
      <c r="FA3802" s="269"/>
      <c r="FB3802" s="269"/>
      <c r="FC3802" s="269"/>
      <c r="FD3802" s="269"/>
      <c r="FE3802" s="269"/>
      <c r="FF3802" s="269"/>
      <c r="FG3802" s="269"/>
      <c r="FH3802" s="269"/>
      <c r="FI3802" s="269"/>
      <c r="FJ3802" s="269"/>
      <c r="FK3802" s="269"/>
      <c r="FL3802" s="269"/>
      <c r="FM3802" s="269"/>
      <c r="FN3802" s="269"/>
      <c r="FO3802" s="269"/>
      <c r="FP3802" s="269"/>
      <c r="FQ3802" s="269"/>
      <c r="FR3802" s="269"/>
      <c r="FS3802" s="269"/>
      <c r="FT3802" s="269"/>
      <c r="FU3802" s="269"/>
      <c r="FV3802" s="269"/>
      <c r="FW3802" s="269"/>
      <c r="FX3802" s="269"/>
      <c r="FY3802" s="269"/>
      <c r="FZ3802" s="269"/>
      <c r="GA3802" s="269"/>
      <c r="GB3802" s="269"/>
      <c r="GC3802" s="269"/>
      <c r="GD3802" s="269"/>
      <c r="GE3802" s="269"/>
      <c r="GF3802" s="269"/>
      <c r="GG3802" s="269"/>
      <c r="GH3802" s="269"/>
      <c r="GI3802" s="269"/>
      <c r="GJ3802" s="269"/>
      <c r="GK3802" s="269"/>
      <c r="GL3802" s="269"/>
      <c r="GM3802" s="269"/>
      <c r="GN3802" s="269"/>
      <c r="GO3802" s="269"/>
      <c r="GP3802" s="269"/>
      <c r="GQ3802" s="269"/>
      <c r="GR3802" s="269"/>
      <c r="GS3802" s="269"/>
      <c r="GT3802" s="269"/>
      <c r="GU3802" s="269"/>
      <c r="GV3802" s="269"/>
      <c r="GW3802" s="269"/>
      <c r="GX3802" s="269"/>
      <c r="GY3802" s="269"/>
      <c r="GZ3802" s="269"/>
      <c r="HA3802" s="269"/>
      <c r="HB3802" s="269"/>
      <c r="HC3802" s="269"/>
      <c r="HD3802" s="269"/>
      <c r="HE3802" s="269"/>
      <c r="HF3802" s="269"/>
      <c r="HG3802" s="269"/>
      <c r="HH3802" s="269"/>
      <c r="HI3802" s="269"/>
      <c r="HJ3802" s="269"/>
      <c r="HK3802" s="269"/>
      <c r="HL3802" s="269"/>
      <c r="HM3802" s="269"/>
      <c r="HN3802" s="269"/>
      <c r="HO3802" s="269"/>
      <c r="HP3802" s="269"/>
      <c r="HQ3802" s="269"/>
      <c r="HR3802" s="269"/>
      <c r="HS3802" s="269"/>
      <c r="HT3802" s="269"/>
      <c r="HU3802" s="269"/>
      <c r="HV3802" s="269"/>
      <c r="HW3802" s="269"/>
      <c r="HX3802" s="269"/>
      <c r="HY3802" s="269"/>
      <c r="HZ3802" s="269"/>
      <c r="IA3802" s="269"/>
      <c r="IB3802" s="269"/>
      <c r="IC3802" s="269"/>
      <c r="ID3802" s="269"/>
      <c r="IE3802" s="269"/>
      <c r="IF3802" s="269"/>
      <c r="IG3802" s="269"/>
      <c r="IH3802" s="269"/>
      <c r="II3802" s="269"/>
      <c r="IJ3802" s="269"/>
      <c r="IK3802" s="269"/>
      <c r="IL3802" s="269"/>
      <c r="IM3802" s="269"/>
      <c r="IN3802" s="269"/>
      <c r="IO3802" s="269"/>
      <c r="IP3802" s="269"/>
      <c r="IQ3802" s="269"/>
      <c r="IR3802" s="269"/>
      <c r="IS3802" s="269"/>
      <c r="IT3802" s="269"/>
      <c r="IU3802" s="269"/>
      <c r="IV3802" s="269"/>
    </row>
    <row r="3803" spans="1:256" s="267" customFormat="1" ht="12.75">
      <c r="A3803" s="263"/>
      <c r="B3803" s="264">
        <v>0</v>
      </c>
      <c r="C3803" s="263" t="s">
        <v>217</v>
      </c>
      <c r="D3803" s="263" t="s">
        <v>210</v>
      </c>
      <c r="E3803" s="263"/>
      <c r="F3803" s="265"/>
      <c r="G3803" s="265"/>
      <c r="H3803" s="264">
        <f>H3800-B3803</f>
        <v>5959835</v>
      </c>
      <c r="I3803" s="266">
        <f t="shared" si="246"/>
        <v>0</v>
      </c>
      <c r="K3803" s="268">
        <v>520</v>
      </c>
      <c r="L3803" s="269"/>
      <c r="M3803" s="268">
        <v>520</v>
      </c>
      <c r="N3803" s="269"/>
      <c r="O3803" s="269"/>
      <c r="P3803" s="269"/>
      <c r="Q3803" s="269"/>
      <c r="R3803" s="269"/>
      <c r="S3803" s="269"/>
      <c r="T3803" s="269"/>
      <c r="U3803" s="269"/>
      <c r="V3803" s="269"/>
      <c r="W3803" s="269"/>
      <c r="X3803" s="269"/>
      <c r="Y3803" s="269"/>
      <c r="Z3803" s="269"/>
      <c r="AA3803" s="269"/>
      <c r="AB3803" s="269"/>
      <c r="AC3803" s="269"/>
      <c r="AD3803" s="269"/>
      <c r="AE3803" s="269"/>
      <c r="AF3803" s="269"/>
      <c r="AG3803" s="269"/>
      <c r="AH3803" s="269"/>
      <c r="AI3803" s="269"/>
      <c r="AJ3803" s="269"/>
      <c r="AK3803" s="269"/>
      <c r="AL3803" s="269"/>
      <c r="AM3803" s="269"/>
      <c r="AN3803" s="269"/>
      <c r="AO3803" s="269"/>
      <c r="AP3803" s="269"/>
      <c r="AQ3803" s="269"/>
      <c r="AR3803" s="269"/>
      <c r="AS3803" s="269"/>
      <c r="AT3803" s="269"/>
      <c r="AU3803" s="269"/>
      <c r="AV3803" s="269"/>
      <c r="AW3803" s="269"/>
      <c r="AX3803" s="269"/>
      <c r="AY3803" s="269"/>
      <c r="AZ3803" s="269"/>
      <c r="BA3803" s="269"/>
      <c r="BB3803" s="269"/>
      <c r="BC3803" s="269"/>
      <c r="BD3803" s="269"/>
      <c r="BE3803" s="269"/>
      <c r="BF3803" s="269"/>
      <c r="BG3803" s="269"/>
      <c r="BH3803" s="269"/>
      <c r="BI3803" s="269"/>
      <c r="BJ3803" s="269"/>
      <c r="BK3803" s="269"/>
      <c r="BL3803" s="269"/>
      <c r="BM3803" s="269"/>
      <c r="BN3803" s="269"/>
      <c r="BO3803" s="269"/>
      <c r="BP3803" s="269"/>
      <c r="BQ3803" s="269"/>
      <c r="BR3803" s="269"/>
      <c r="BS3803" s="269"/>
      <c r="BT3803" s="269"/>
      <c r="BU3803" s="269"/>
      <c r="BV3803" s="269"/>
      <c r="BW3803" s="269"/>
      <c r="BX3803" s="269"/>
      <c r="BY3803" s="269"/>
      <c r="BZ3803" s="269"/>
      <c r="CA3803" s="269"/>
      <c r="CB3803" s="269"/>
      <c r="CC3803" s="269"/>
      <c r="CD3803" s="269"/>
      <c r="CE3803" s="269"/>
      <c r="CF3803" s="269"/>
      <c r="CG3803" s="269"/>
      <c r="CH3803" s="269"/>
      <c r="CI3803" s="269"/>
      <c r="CJ3803" s="269"/>
      <c r="CK3803" s="269"/>
      <c r="CL3803" s="269"/>
      <c r="CM3803" s="269"/>
      <c r="CN3803" s="269"/>
      <c r="CO3803" s="269"/>
      <c r="CP3803" s="269"/>
      <c r="CQ3803" s="269"/>
      <c r="CR3803" s="269"/>
      <c r="CS3803" s="269"/>
      <c r="CT3803" s="269"/>
      <c r="CU3803" s="269"/>
      <c r="CV3803" s="269"/>
      <c r="CW3803" s="269"/>
      <c r="CX3803" s="269"/>
      <c r="CY3803" s="269"/>
      <c r="CZ3803" s="269"/>
      <c r="DA3803" s="269"/>
      <c r="DB3803" s="269"/>
      <c r="DC3803" s="269"/>
      <c r="DD3803" s="269"/>
      <c r="DE3803" s="269"/>
      <c r="DF3803" s="269"/>
      <c r="DG3803" s="269"/>
      <c r="DH3803" s="269"/>
      <c r="DI3803" s="269"/>
      <c r="DJ3803" s="269"/>
      <c r="DK3803" s="269"/>
      <c r="DL3803" s="269"/>
      <c r="DM3803" s="269"/>
      <c r="DN3803" s="269"/>
      <c r="DO3803" s="269"/>
      <c r="DP3803" s="269"/>
      <c r="DQ3803" s="269"/>
      <c r="DR3803" s="269"/>
      <c r="DS3803" s="269"/>
      <c r="DT3803" s="269"/>
      <c r="DU3803" s="269"/>
      <c r="DV3803" s="269"/>
      <c r="DW3803" s="269"/>
      <c r="DX3803" s="269"/>
      <c r="DY3803" s="269"/>
      <c r="DZ3803" s="269"/>
      <c r="EA3803" s="269"/>
      <c r="EB3803" s="269"/>
      <c r="EC3803" s="269"/>
      <c r="ED3803" s="269"/>
      <c r="EE3803" s="269"/>
      <c r="EF3803" s="269"/>
      <c r="EG3803" s="269"/>
      <c r="EH3803" s="269"/>
      <c r="EI3803" s="269"/>
      <c r="EJ3803" s="269"/>
      <c r="EK3803" s="269"/>
      <c r="EL3803" s="269"/>
      <c r="EM3803" s="269"/>
      <c r="EN3803" s="269"/>
      <c r="EO3803" s="269"/>
      <c r="EP3803" s="269"/>
      <c r="EQ3803" s="269"/>
      <c r="ER3803" s="269"/>
      <c r="ES3803" s="269"/>
      <c r="ET3803" s="269"/>
      <c r="EU3803" s="269"/>
      <c r="EV3803" s="269"/>
      <c r="EW3803" s="269"/>
      <c r="EX3803" s="269"/>
      <c r="EY3803" s="269"/>
      <c r="EZ3803" s="269"/>
      <c r="FA3803" s="269"/>
      <c r="FB3803" s="269"/>
      <c r="FC3803" s="269"/>
      <c r="FD3803" s="269"/>
      <c r="FE3803" s="269"/>
      <c r="FF3803" s="269"/>
      <c r="FG3803" s="269"/>
      <c r="FH3803" s="269"/>
      <c r="FI3803" s="269"/>
      <c r="FJ3803" s="269"/>
      <c r="FK3803" s="269"/>
      <c r="FL3803" s="269"/>
      <c r="FM3803" s="269"/>
      <c r="FN3803" s="269"/>
      <c r="FO3803" s="269"/>
      <c r="FP3803" s="269"/>
      <c r="FQ3803" s="269"/>
      <c r="FR3803" s="269"/>
      <c r="FS3803" s="269"/>
      <c r="FT3803" s="269"/>
      <c r="FU3803" s="269"/>
      <c r="FV3803" s="269"/>
      <c r="FW3803" s="269"/>
      <c r="FX3803" s="269"/>
      <c r="FY3803" s="269"/>
      <c r="FZ3803" s="269"/>
      <c r="GA3803" s="269"/>
      <c r="GB3803" s="269"/>
      <c r="GC3803" s="269"/>
      <c r="GD3803" s="269"/>
      <c r="GE3803" s="269"/>
      <c r="GF3803" s="269"/>
      <c r="GG3803" s="269"/>
      <c r="GH3803" s="269"/>
      <c r="GI3803" s="269"/>
      <c r="GJ3803" s="269"/>
      <c r="GK3803" s="269"/>
      <c r="GL3803" s="269"/>
      <c r="GM3803" s="269"/>
      <c r="GN3803" s="269"/>
      <c r="GO3803" s="269"/>
      <c r="GP3803" s="269"/>
      <c r="GQ3803" s="269"/>
      <c r="GR3803" s="269"/>
      <c r="GS3803" s="269"/>
      <c r="GT3803" s="269"/>
      <c r="GU3803" s="269"/>
      <c r="GV3803" s="269"/>
      <c r="GW3803" s="269"/>
      <c r="GX3803" s="269"/>
      <c r="GY3803" s="269"/>
      <c r="GZ3803" s="269"/>
      <c r="HA3803" s="269"/>
      <c r="HB3803" s="269"/>
      <c r="HC3803" s="269"/>
      <c r="HD3803" s="269"/>
      <c r="HE3803" s="269"/>
      <c r="HF3803" s="269"/>
      <c r="HG3803" s="269"/>
      <c r="HH3803" s="269"/>
      <c r="HI3803" s="269"/>
      <c r="HJ3803" s="269"/>
      <c r="HK3803" s="269"/>
      <c r="HL3803" s="269"/>
      <c r="HM3803" s="269"/>
      <c r="HN3803" s="269"/>
      <c r="HO3803" s="269"/>
      <c r="HP3803" s="269"/>
      <c r="HQ3803" s="269"/>
      <c r="HR3803" s="269"/>
      <c r="HS3803" s="269"/>
      <c r="HT3803" s="269"/>
      <c r="HU3803" s="269"/>
      <c r="HV3803" s="269"/>
      <c r="HW3803" s="269"/>
      <c r="HX3803" s="269"/>
      <c r="HY3803" s="269"/>
      <c r="HZ3803" s="269"/>
      <c r="IA3803" s="269"/>
      <c r="IB3803" s="269"/>
      <c r="IC3803" s="269"/>
      <c r="ID3803" s="269"/>
      <c r="IE3803" s="269"/>
      <c r="IF3803" s="269"/>
      <c r="IG3803" s="269"/>
      <c r="IH3803" s="269"/>
      <c r="II3803" s="269"/>
      <c r="IJ3803" s="269"/>
      <c r="IK3803" s="269"/>
      <c r="IL3803" s="269"/>
      <c r="IM3803" s="269"/>
      <c r="IN3803" s="269"/>
      <c r="IO3803" s="269"/>
      <c r="IP3803" s="269"/>
      <c r="IQ3803" s="269"/>
      <c r="IR3803" s="269"/>
      <c r="IS3803" s="269"/>
      <c r="IT3803" s="269"/>
      <c r="IU3803" s="269"/>
      <c r="IV3803" s="269"/>
    </row>
    <row r="3804" spans="1:256" s="267" customFormat="1" ht="12.75">
      <c r="A3804" s="263"/>
      <c r="B3804" s="264">
        <v>1280543</v>
      </c>
      <c r="C3804" s="263" t="s">
        <v>217</v>
      </c>
      <c r="D3804" s="263" t="s">
        <v>211</v>
      </c>
      <c r="E3804" s="263"/>
      <c r="F3804" s="265"/>
      <c r="G3804" s="265"/>
      <c r="H3804" s="264">
        <f>H3801-B3804</f>
        <v>500079</v>
      </c>
      <c r="I3804" s="266">
        <f t="shared" si="246"/>
        <v>2535.728712871287</v>
      </c>
      <c r="K3804" s="268">
        <v>505</v>
      </c>
      <c r="L3804" s="269"/>
      <c r="M3804" s="268">
        <v>505</v>
      </c>
      <c r="N3804" s="269"/>
      <c r="O3804" s="269"/>
      <c r="P3804" s="269"/>
      <c r="Q3804" s="269"/>
      <c r="R3804" s="269"/>
      <c r="S3804" s="269"/>
      <c r="T3804" s="269"/>
      <c r="U3804" s="269"/>
      <c r="V3804" s="269"/>
      <c r="W3804" s="269"/>
      <c r="X3804" s="269"/>
      <c r="Y3804" s="269"/>
      <c r="Z3804" s="269"/>
      <c r="AA3804" s="269"/>
      <c r="AB3804" s="269"/>
      <c r="AC3804" s="269"/>
      <c r="AD3804" s="269"/>
      <c r="AE3804" s="269"/>
      <c r="AF3804" s="269"/>
      <c r="AG3804" s="269"/>
      <c r="AH3804" s="269"/>
      <c r="AI3804" s="269"/>
      <c r="AJ3804" s="269"/>
      <c r="AK3804" s="269"/>
      <c r="AL3804" s="269"/>
      <c r="AM3804" s="269"/>
      <c r="AN3804" s="269"/>
      <c r="AO3804" s="269"/>
      <c r="AP3804" s="269"/>
      <c r="AQ3804" s="269"/>
      <c r="AR3804" s="269"/>
      <c r="AS3804" s="269"/>
      <c r="AT3804" s="269"/>
      <c r="AU3804" s="269"/>
      <c r="AV3804" s="269"/>
      <c r="AW3804" s="269"/>
      <c r="AX3804" s="269"/>
      <c r="AY3804" s="269"/>
      <c r="AZ3804" s="269"/>
      <c r="BA3804" s="269"/>
      <c r="BB3804" s="269"/>
      <c r="BC3804" s="269"/>
      <c r="BD3804" s="269"/>
      <c r="BE3804" s="269"/>
      <c r="BF3804" s="269"/>
      <c r="BG3804" s="269"/>
      <c r="BH3804" s="269"/>
      <c r="BI3804" s="269"/>
      <c r="BJ3804" s="269"/>
      <c r="BK3804" s="269"/>
      <c r="BL3804" s="269"/>
      <c r="BM3804" s="269"/>
      <c r="BN3804" s="269"/>
      <c r="BO3804" s="269"/>
      <c r="BP3804" s="269"/>
      <c r="BQ3804" s="269"/>
      <c r="BR3804" s="269"/>
      <c r="BS3804" s="269"/>
      <c r="BT3804" s="269"/>
      <c r="BU3804" s="269"/>
      <c r="BV3804" s="269"/>
      <c r="BW3804" s="269"/>
      <c r="BX3804" s="269"/>
      <c r="BY3804" s="269"/>
      <c r="BZ3804" s="269"/>
      <c r="CA3804" s="269"/>
      <c r="CB3804" s="269"/>
      <c r="CC3804" s="269"/>
      <c r="CD3804" s="269"/>
      <c r="CE3804" s="269"/>
      <c r="CF3804" s="269"/>
      <c r="CG3804" s="269"/>
      <c r="CH3804" s="269"/>
      <c r="CI3804" s="269"/>
      <c r="CJ3804" s="269"/>
      <c r="CK3804" s="269"/>
      <c r="CL3804" s="269"/>
      <c r="CM3804" s="269"/>
      <c r="CN3804" s="269"/>
      <c r="CO3804" s="269"/>
      <c r="CP3804" s="269"/>
      <c r="CQ3804" s="269"/>
      <c r="CR3804" s="269"/>
      <c r="CS3804" s="269"/>
      <c r="CT3804" s="269"/>
      <c r="CU3804" s="269"/>
      <c r="CV3804" s="269"/>
      <c r="CW3804" s="269"/>
      <c r="CX3804" s="269"/>
      <c r="CY3804" s="269"/>
      <c r="CZ3804" s="269"/>
      <c r="DA3804" s="269"/>
      <c r="DB3804" s="269"/>
      <c r="DC3804" s="269"/>
      <c r="DD3804" s="269"/>
      <c r="DE3804" s="269"/>
      <c r="DF3804" s="269"/>
      <c r="DG3804" s="269"/>
      <c r="DH3804" s="269"/>
      <c r="DI3804" s="269"/>
      <c r="DJ3804" s="269"/>
      <c r="DK3804" s="269"/>
      <c r="DL3804" s="269"/>
      <c r="DM3804" s="269"/>
      <c r="DN3804" s="269"/>
      <c r="DO3804" s="269"/>
      <c r="DP3804" s="269"/>
      <c r="DQ3804" s="269"/>
      <c r="DR3804" s="269"/>
      <c r="DS3804" s="269"/>
      <c r="DT3804" s="269"/>
      <c r="DU3804" s="269"/>
      <c r="DV3804" s="269"/>
      <c r="DW3804" s="269"/>
      <c r="DX3804" s="269"/>
      <c r="DY3804" s="269"/>
      <c r="DZ3804" s="269"/>
      <c r="EA3804" s="269"/>
      <c r="EB3804" s="269"/>
      <c r="EC3804" s="269"/>
      <c r="ED3804" s="269"/>
      <c r="EE3804" s="269"/>
      <c r="EF3804" s="269"/>
      <c r="EG3804" s="269"/>
      <c r="EH3804" s="269"/>
      <c r="EI3804" s="269"/>
      <c r="EJ3804" s="269"/>
      <c r="EK3804" s="269"/>
      <c r="EL3804" s="269"/>
      <c r="EM3804" s="269"/>
      <c r="EN3804" s="269"/>
      <c r="EO3804" s="269"/>
      <c r="EP3804" s="269"/>
      <c r="EQ3804" s="269"/>
      <c r="ER3804" s="269"/>
      <c r="ES3804" s="269"/>
      <c r="ET3804" s="269"/>
      <c r="EU3804" s="269"/>
      <c r="EV3804" s="269"/>
      <c r="EW3804" s="269"/>
      <c r="EX3804" s="269"/>
      <c r="EY3804" s="269"/>
      <c r="EZ3804" s="269"/>
      <c r="FA3804" s="269"/>
      <c r="FB3804" s="269"/>
      <c r="FC3804" s="269"/>
      <c r="FD3804" s="269"/>
      <c r="FE3804" s="269"/>
      <c r="FF3804" s="269"/>
      <c r="FG3804" s="269"/>
      <c r="FH3804" s="269"/>
      <c r="FI3804" s="269"/>
      <c r="FJ3804" s="269"/>
      <c r="FK3804" s="269"/>
      <c r="FL3804" s="269"/>
      <c r="FM3804" s="269"/>
      <c r="FN3804" s="269"/>
      <c r="FO3804" s="269"/>
      <c r="FP3804" s="269"/>
      <c r="FQ3804" s="269"/>
      <c r="FR3804" s="269"/>
      <c r="FS3804" s="269"/>
      <c r="FT3804" s="269"/>
      <c r="FU3804" s="269"/>
      <c r="FV3804" s="269"/>
      <c r="FW3804" s="269"/>
      <c r="FX3804" s="269"/>
      <c r="FY3804" s="269"/>
      <c r="FZ3804" s="269"/>
      <c r="GA3804" s="269"/>
      <c r="GB3804" s="269"/>
      <c r="GC3804" s="269"/>
      <c r="GD3804" s="269"/>
      <c r="GE3804" s="269"/>
      <c r="GF3804" s="269"/>
      <c r="GG3804" s="269"/>
      <c r="GH3804" s="269"/>
      <c r="GI3804" s="269"/>
      <c r="GJ3804" s="269"/>
      <c r="GK3804" s="269"/>
      <c r="GL3804" s="269"/>
      <c r="GM3804" s="269"/>
      <c r="GN3804" s="269"/>
      <c r="GO3804" s="269"/>
      <c r="GP3804" s="269"/>
      <c r="GQ3804" s="269"/>
      <c r="GR3804" s="269"/>
      <c r="GS3804" s="269"/>
      <c r="GT3804" s="269"/>
      <c r="GU3804" s="269"/>
      <c r="GV3804" s="269"/>
      <c r="GW3804" s="269"/>
      <c r="GX3804" s="269"/>
      <c r="GY3804" s="269"/>
      <c r="GZ3804" s="269"/>
      <c r="HA3804" s="269"/>
      <c r="HB3804" s="269"/>
      <c r="HC3804" s="269"/>
      <c r="HD3804" s="269"/>
      <c r="HE3804" s="269"/>
      <c r="HF3804" s="269"/>
      <c r="HG3804" s="269"/>
      <c r="HH3804" s="269"/>
      <c r="HI3804" s="269"/>
      <c r="HJ3804" s="269"/>
      <c r="HK3804" s="269"/>
      <c r="HL3804" s="269"/>
      <c r="HM3804" s="269"/>
      <c r="HN3804" s="269"/>
      <c r="HO3804" s="269"/>
      <c r="HP3804" s="269"/>
      <c r="HQ3804" s="269"/>
      <c r="HR3804" s="269"/>
      <c r="HS3804" s="269"/>
      <c r="HT3804" s="269"/>
      <c r="HU3804" s="269"/>
      <c r="HV3804" s="269"/>
      <c r="HW3804" s="269"/>
      <c r="HX3804" s="269"/>
      <c r="HY3804" s="269"/>
      <c r="HZ3804" s="269"/>
      <c r="IA3804" s="269"/>
      <c r="IB3804" s="269"/>
      <c r="IC3804" s="269"/>
      <c r="ID3804" s="269"/>
      <c r="IE3804" s="269"/>
      <c r="IF3804" s="269"/>
      <c r="IG3804" s="269"/>
      <c r="IH3804" s="269"/>
      <c r="II3804" s="269"/>
      <c r="IJ3804" s="269"/>
      <c r="IK3804" s="269"/>
      <c r="IL3804" s="269"/>
      <c r="IM3804" s="269"/>
      <c r="IN3804" s="269"/>
      <c r="IO3804" s="269"/>
      <c r="IP3804" s="269"/>
      <c r="IQ3804" s="269"/>
      <c r="IR3804" s="269"/>
      <c r="IS3804" s="269"/>
      <c r="IT3804" s="269"/>
      <c r="IU3804" s="269"/>
      <c r="IV3804" s="269"/>
    </row>
    <row r="3805" spans="1:256" s="267" customFormat="1" ht="12.75">
      <c r="A3805" s="263"/>
      <c r="B3805" s="264">
        <v>-3019125</v>
      </c>
      <c r="C3805" s="263" t="s">
        <v>217</v>
      </c>
      <c r="D3805" s="263" t="s">
        <v>228</v>
      </c>
      <c r="E3805" s="263"/>
      <c r="F3805" s="265"/>
      <c r="G3805" s="265"/>
      <c r="H3805" s="264">
        <f>H3801-B3805</f>
        <v>4799747</v>
      </c>
      <c r="I3805" s="266">
        <f t="shared" si="246"/>
        <v>-5919.85294117647</v>
      </c>
      <c r="K3805" s="268">
        <v>510</v>
      </c>
      <c r="L3805" s="269"/>
      <c r="M3805" s="268">
        <v>510</v>
      </c>
      <c r="N3805" s="269"/>
      <c r="O3805" s="269"/>
      <c r="P3805" s="269"/>
      <c r="Q3805" s="269"/>
      <c r="R3805" s="269"/>
      <c r="S3805" s="269"/>
      <c r="T3805" s="269"/>
      <c r="U3805" s="269"/>
      <c r="V3805" s="269"/>
      <c r="W3805" s="269"/>
      <c r="X3805" s="269"/>
      <c r="Y3805" s="269"/>
      <c r="Z3805" s="269"/>
      <c r="AA3805" s="269"/>
      <c r="AB3805" s="269"/>
      <c r="AC3805" s="269"/>
      <c r="AD3805" s="269"/>
      <c r="AE3805" s="269"/>
      <c r="AF3805" s="269"/>
      <c r="AG3805" s="269"/>
      <c r="AH3805" s="269"/>
      <c r="AI3805" s="269"/>
      <c r="AJ3805" s="269"/>
      <c r="AK3805" s="269"/>
      <c r="AL3805" s="269"/>
      <c r="AM3805" s="269"/>
      <c r="AN3805" s="269"/>
      <c r="AO3805" s="269"/>
      <c r="AP3805" s="269"/>
      <c r="AQ3805" s="269"/>
      <c r="AR3805" s="269"/>
      <c r="AS3805" s="269"/>
      <c r="AT3805" s="269"/>
      <c r="AU3805" s="269"/>
      <c r="AV3805" s="269"/>
      <c r="AW3805" s="269"/>
      <c r="AX3805" s="269"/>
      <c r="AY3805" s="269"/>
      <c r="AZ3805" s="269"/>
      <c r="BA3805" s="269"/>
      <c r="BB3805" s="269"/>
      <c r="BC3805" s="269"/>
      <c r="BD3805" s="269"/>
      <c r="BE3805" s="269"/>
      <c r="BF3805" s="269"/>
      <c r="BG3805" s="269"/>
      <c r="BH3805" s="269"/>
      <c r="BI3805" s="269"/>
      <c r="BJ3805" s="269"/>
      <c r="BK3805" s="269"/>
      <c r="BL3805" s="269"/>
      <c r="BM3805" s="269"/>
      <c r="BN3805" s="269"/>
      <c r="BO3805" s="269"/>
      <c r="BP3805" s="269"/>
      <c r="BQ3805" s="269"/>
      <c r="BR3805" s="269"/>
      <c r="BS3805" s="269"/>
      <c r="BT3805" s="269"/>
      <c r="BU3805" s="269"/>
      <c r="BV3805" s="269"/>
      <c r="BW3805" s="269"/>
      <c r="BX3805" s="269"/>
      <c r="BY3805" s="269"/>
      <c r="BZ3805" s="269"/>
      <c r="CA3805" s="269"/>
      <c r="CB3805" s="269"/>
      <c r="CC3805" s="269"/>
      <c r="CD3805" s="269"/>
      <c r="CE3805" s="269"/>
      <c r="CF3805" s="269"/>
      <c r="CG3805" s="269"/>
      <c r="CH3805" s="269"/>
      <c r="CI3805" s="269"/>
      <c r="CJ3805" s="269"/>
      <c r="CK3805" s="269"/>
      <c r="CL3805" s="269"/>
      <c r="CM3805" s="269"/>
      <c r="CN3805" s="269"/>
      <c r="CO3805" s="269"/>
      <c r="CP3805" s="269"/>
      <c r="CQ3805" s="269"/>
      <c r="CR3805" s="269"/>
      <c r="CS3805" s="269"/>
      <c r="CT3805" s="269"/>
      <c r="CU3805" s="269"/>
      <c r="CV3805" s="269"/>
      <c r="CW3805" s="269"/>
      <c r="CX3805" s="269"/>
      <c r="CY3805" s="269"/>
      <c r="CZ3805" s="269"/>
      <c r="DA3805" s="269"/>
      <c r="DB3805" s="269"/>
      <c r="DC3805" s="269"/>
      <c r="DD3805" s="269"/>
      <c r="DE3805" s="269"/>
      <c r="DF3805" s="269"/>
      <c r="DG3805" s="269"/>
      <c r="DH3805" s="269"/>
      <c r="DI3805" s="269"/>
      <c r="DJ3805" s="269"/>
      <c r="DK3805" s="269"/>
      <c r="DL3805" s="269"/>
      <c r="DM3805" s="269"/>
      <c r="DN3805" s="269"/>
      <c r="DO3805" s="269"/>
      <c r="DP3805" s="269"/>
      <c r="DQ3805" s="269"/>
      <c r="DR3805" s="269"/>
      <c r="DS3805" s="269"/>
      <c r="DT3805" s="269"/>
      <c r="DU3805" s="269"/>
      <c r="DV3805" s="269"/>
      <c r="DW3805" s="269"/>
      <c r="DX3805" s="269"/>
      <c r="DY3805" s="269"/>
      <c r="DZ3805" s="269"/>
      <c r="EA3805" s="269"/>
      <c r="EB3805" s="269"/>
      <c r="EC3805" s="269"/>
      <c r="ED3805" s="269"/>
      <c r="EE3805" s="269"/>
      <c r="EF3805" s="269"/>
      <c r="EG3805" s="269"/>
      <c r="EH3805" s="269"/>
      <c r="EI3805" s="269"/>
      <c r="EJ3805" s="269"/>
      <c r="EK3805" s="269"/>
      <c r="EL3805" s="269"/>
      <c r="EM3805" s="269"/>
      <c r="EN3805" s="269"/>
      <c r="EO3805" s="269"/>
      <c r="EP3805" s="269"/>
      <c r="EQ3805" s="269"/>
      <c r="ER3805" s="269"/>
      <c r="ES3805" s="269"/>
      <c r="ET3805" s="269"/>
      <c r="EU3805" s="269"/>
      <c r="EV3805" s="269"/>
      <c r="EW3805" s="269"/>
      <c r="EX3805" s="269"/>
      <c r="EY3805" s="269"/>
      <c r="EZ3805" s="269"/>
      <c r="FA3805" s="269"/>
      <c r="FB3805" s="269"/>
      <c r="FC3805" s="269"/>
      <c r="FD3805" s="269"/>
      <c r="FE3805" s="269"/>
      <c r="FF3805" s="269"/>
      <c r="FG3805" s="269"/>
      <c r="FH3805" s="269"/>
      <c r="FI3805" s="269"/>
      <c r="FJ3805" s="269"/>
      <c r="FK3805" s="269"/>
      <c r="FL3805" s="269"/>
      <c r="FM3805" s="269"/>
      <c r="FN3805" s="269"/>
      <c r="FO3805" s="269"/>
      <c r="FP3805" s="269"/>
      <c r="FQ3805" s="269"/>
      <c r="FR3805" s="269"/>
      <c r="FS3805" s="269"/>
      <c r="FT3805" s="269"/>
      <c r="FU3805" s="269"/>
      <c r="FV3805" s="269"/>
      <c r="FW3805" s="269"/>
      <c r="FX3805" s="269"/>
      <c r="FY3805" s="269"/>
      <c r="FZ3805" s="269"/>
      <c r="GA3805" s="269"/>
      <c r="GB3805" s="269"/>
      <c r="GC3805" s="269"/>
      <c r="GD3805" s="269"/>
      <c r="GE3805" s="269"/>
      <c r="GF3805" s="269"/>
      <c r="GG3805" s="269"/>
      <c r="GH3805" s="269"/>
      <c r="GI3805" s="269"/>
      <c r="GJ3805" s="269"/>
      <c r="GK3805" s="269"/>
      <c r="GL3805" s="269"/>
      <c r="GM3805" s="269"/>
      <c r="GN3805" s="269"/>
      <c r="GO3805" s="269"/>
      <c r="GP3805" s="269"/>
      <c r="GQ3805" s="269"/>
      <c r="GR3805" s="269"/>
      <c r="GS3805" s="269"/>
      <c r="GT3805" s="269"/>
      <c r="GU3805" s="269"/>
      <c r="GV3805" s="269"/>
      <c r="GW3805" s="269"/>
      <c r="GX3805" s="269"/>
      <c r="GY3805" s="269"/>
      <c r="GZ3805" s="269"/>
      <c r="HA3805" s="269"/>
      <c r="HB3805" s="269"/>
      <c r="HC3805" s="269"/>
      <c r="HD3805" s="269"/>
      <c r="HE3805" s="269"/>
      <c r="HF3805" s="269"/>
      <c r="HG3805" s="269"/>
      <c r="HH3805" s="269"/>
      <c r="HI3805" s="269"/>
      <c r="HJ3805" s="269"/>
      <c r="HK3805" s="269"/>
      <c r="HL3805" s="269"/>
      <c r="HM3805" s="269"/>
      <c r="HN3805" s="269"/>
      <c r="HO3805" s="269"/>
      <c r="HP3805" s="269"/>
      <c r="HQ3805" s="269"/>
      <c r="HR3805" s="269"/>
      <c r="HS3805" s="269"/>
      <c r="HT3805" s="269"/>
      <c r="HU3805" s="269"/>
      <c r="HV3805" s="269"/>
      <c r="HW3805" s="269"/>
      <c r="HX3805" s="269"/>
      <c r="HY3805" s="269"/>
      <c r="HZ3805" s="269"/>
      <c r="IA3805" s="269"/>
      <c r="IB3805" s="269"/>
      <c r="IC3805" s="269"/>
      <c r="ID3805" s="269"/>
      <c r="IE3805" s="269"/>
      <c r="IF3805" s="269"/>
      <c r="IG3805" s="269"/>
      <c r="IH3805" s="269"/>
      <c r="II3805" s="269"/>
      <c r="IJ3805" s="269"/>
      <c r="IK3805" s="269"/>
      <c r="IL3805" s="269"/>
      <c r="IM3805" s="269"/>
      <c r="IN3805" s="269"/>
      <c r="IO3805" s="269"/>
      <c r="IP3805" s="269"/>
      <c r="IQ3805" s="269"/>
      <c r="IR3805" s="269"/>
      <c r="IS3805" s="269"/>
      <c r="IT3805" s="269"/>
      <c r="IU3805" s="269"/>
      <c r="IV3805" s="269"/>
    </row>
    <row r="3806" spans="1:256" s="267" customFormat="1" ht="12.75">
      <c r="A3806" s="263"/>
      <c r="B3806" s="264">
        <f>+B2699</f>
        <v>1140020</v>
      </c>
      <c r="C3806" s="263" t="s">
        <v>217</v>
      </c>
      <c r="D3806" s="263" t="s">
        <v>222</v>
      </c>
      <c r="E3806" s="263"/>
      <c r="F3806" s="265"/>
      <c r="G3806" s="265"/>
      <c r="H3806" s="264">
        <f>H3802-B3806</f>
        <v>-2939345</v>
      </c>
      <c r="I3806" s="266">
        <f t="shared" si="246"/>
        <v>2235.3333333333335</v>
      </c>
      <c r="K3806" s="268">
        <v>510</v>
      </c>
      <c r="L3806" s="269"/>
      <c r="M3806" s="268">
        <v>510</v>
      </c>
      <c r="N3806" s="269"/>
      <c r="O3806" s="269"/>
      <c r="P3806" s="269"/>
      <c r="Q3806" s="269"/>
      <c r="R3806" s="269"/>
      <c r="S3806" s="269"/>
      <c r="T3806" s="269"/>
      <c r="U3806" s="269"/>
      <c r="V3806" s="269"/>
      <c r="W3806" s="269"/>
      <c r="X3806" s="269"/>
      <c r="Y3806" s="269"/>
      <c r="Z3806" s="269"/>
      <c r="AA3806" s="269"/>
      <c r="AB3806" s="269"/>
      <c r="AC3806" s="269"/>
      <c r="AD3806" s="269"/>
      <c r="AE3806" s="269"/>
      <c r="AF3806" s="269"/>
      <c r="AG3806" s="269"/>
      <c r="AH3806" s="269"/>
      <c r="AI3806" s="269"/>
      <c r="AJ3806" s="269"/>
      <c r="AK3806" s="269"/>
      <c r="AL3806" s="269"/>
      <c r="AM3806" s="269"/>
      <c r="AN3806" s="269"/>
      <c r="AO3806" s="269"/>
      <c r="AP3806" s="269"/>
      <c r="AQ3806" s="269"/>
      <c r="AR3806" s="269"/>
      <c r="AS3806" s="269"/>
      <c r="AT3806" s="269"/>
      <c r="AU3806" s="269"/>
      <c r="AV3806" s="269"/>
      <c r="AW3806" s="269"/>
      <c r="AX3806" s="269"/>
      <c r="AY3806" s="269"/>
      <c r="AZ3806" s="269"/>
      <c r="BA3806" s="269"/>
      <c r="BB3806" s="269"/>
      <c r="BC3806" s="269"/>
      <c r="BD3806" s="269"/>
      <c r="BE3806" s="269"/>
      <c r="BF3806" s="269"/>
      <c r="BG3806" s="269"/>
      <c r="BH3806" s="269"/>
      <c r="BI3806" s="269"/>
      <c r="BJ3806" s="269"/>
      <c r="BK3806" s="269"/>
      <c r="BL3806" s="269"/>
      <c r="BM3806" s="269"/>
      <c r="BN3806" s="269"/>
      <c r="BO3806" s="269"/>
      <c r="BP3806" s="269"/>
      <c r="BQ3806" s="269"/>
      <c r="BR3806" s="269"/>
      <c r="BS3806" s="269"/>
      <c r="BT3806" s="269"/>
      <c r="BU3806" s="269"/>
      <c r="BV3806" s="269"/>
      <c r="BW3806" s="269"/>
      <c r="BX3806" s="269"/>
      <c r="BY3806" s="269"/>
      <c r="BZ3806" s="269"/>
      <c r="CA3806" s="269"/>
      <c r="CB3806" s="269"/>
      <c r="CC3806" s="269"/>
      <c r="CD3806" s="269"/>
      <c r="CE3806" s="269"/>
      <c r="CF3806" s="269"/>
      <c r="CG3806" s="269"/>
      <c r="CH3806" s="269"/>
      <c r="CI3806" s="269"/>
      <c r="CJ3806" s="269"/>
      <c r="CK3806" s="269"/>
      <c r="CL3806" s="269"/>
      <c r="CM3806" s="269"/>
      <c r="CN3806" s="269"/>
      <c r="CO3806" s="269"/>
      <c r="CP3806" s="269"/>
      <c r="CQ3806" s="269"/>
      <c r="CR3806" s="269"/>
      <c r="CS3806" s="269"/>
      <c r="CT3806" s="269"/>
      <c r="CU3806" s="269"/>
      <c r="CV3806" s="269"/>
      <c r="CW3806" s="269"/>
      <c r="CX3806" s="269"/>
      <c r="CY3806" s="269"/>
      <c r="CZ3806" s="269"/>
      <c r="DA3806" s="269"/>
      <c r="DB3806" s="269"/>
      <c r="DC3806" s="269"/>
      <c r="DD3806" s="269"/>
      <c r="DE3806" s="269"/>
      <c r="DF3806" s="269"/>
      <c r="DG3806" s="269"/>
      <c r="DH3806" s="269"/>
      <c r="DI3806" s="269"/>
      <c r="DJ3806" s="269"/>
      <c r="DK3806" s="269"/>
      <c r="DL3806" s="269"/>
      <c r="DM3806" s="269"/>
      <c r="DN3806" s="269"/>
      <c r="DO3806" s="269"/>
      <c r="DP3806" s="269"/>
      <c r="DQ3806" s="269"/>
      <c r="DR3806" s="269"/>
      <c r="DS3806" s="269"/>
      <c r="DT3806" s="269"/>
      <c r="DU3806" s="269"/>
      <c r="DV3806" s="269"/>
      <c r="DW3806" s="269"/>
      <c r="DX3806" s="269"/>
      <c r="DY3806" s="269"/>
      <c r="DZ3806" s="269"/>
      <c r="EA3806" s="269"/>
      <c r="EB3806" s="269"/>
      <c r="EC3806" s="269"/>
      <c r="ED3806" s="269"/>
      <c r="EE3806" s="269"/>
      <c r="EF3806" s="269"/>
      <c r="EG3806" s="269"/>
      <c r="EH3806" s="269"/>
      <c r="EI3806" s="269"/>
      <c r="EJ3806" s="269"/>
      <c r="EK3806" s="269"/>
      <c r="EL3806" s="269"/>
      <c r="EM3806" s="269"/>
      <c r="EN3806" s="269"/>
      <c r="EO3806" s="269"/>
      <c r="EP3806" s="269"/>
      <c r="EQ3806" s="269"/>
      <c r="ER3806" s="269"/>
      <c r="ES3806" s="269"/>
      <c r="ET3806" s="269"/>
      <c r="EU3806" s="269"/>
      <c r="EV3806" s="269"/>
      <c r="EW3806" s="269"/>
      <c r="EX3806" s="269"/>
      <c r="EY3806" s="269"/>
      <c r="EZ3806" s="269"/>
      <c r="FA3806" s="269"/>
      <c r="FB3806" s="269"/>
      <c r="FC3806" s="269"/>
      <c r="FD3806" s="269"/>
      <c r="FE3806" s="269"/>
      <c r="FF3806" s="269"/>
      <c r="FG3806" s="269"/>
      <c r="FH3806" s="269"/>
      <c r="FI3806" s="269"/>
      <c r="FJ3806" s="269"/>
      <c r="FK3806" s="269"/>
      <c r="FL3806" s="269"/>
      <c r="FM3806" s="269"/>
      <c r="FN3806" s="269"/>
      <c r="FO3806" s="269"/>
      <c r="FP3806" s="269"/>
      <c r="FQ3806" s="269"/>
      <c r="FR3806" s="269"/>
      <c r="FS3806" s="269"/>
      <c r="FT3806" s="269"/>
      <c r="FU3806" s="269"/>
      <c r="FV3806" s="269"/>
      <c r="FW3806" s="269"/>
      <c r="FX3806" s="269"/>
      <c r="FY3806" s="269"/>
      <c r="FZ3806" s="269"/>
      <c r="GA3806" s="269"/>
      <c r="GB3806" s="269"/>
      <c r="GC3806" s="269"/>
      <c r="GD3806" s="269"/>
      <c r="GE3806" s="269"/>
      <c r="GF3806" s="269"/>
      <c r="GG3806" s="269"/>
      <c r="GH3806" s="269"/>
      <c r="GI3806" s="269"/>
      <c r="GJ3806" s="269"/>
      <c r="GK3806" s="269"/>
      <c r="GL3806" s="269"/>
      <c r="GM3806" s="269"/>
      <c r="GN3806" s="269"/>
      <c r="GO3806" s="269"/>
      <c r="GP3806" s="269"/>
      <c r="GQ3806" s="269"/>
      <c r="GR3806" s="269"/>
      <c r="GS3806" s="269"/>
      <c r="GT3806" s="269"/>
      <c r="GU3806" s="269"/>
      <c r="GV3806" s="269"/>
      <c r="GW3806" s="269"/>
      <c r="GX3806" s="269"/>
      <c r="GY3806" s="269"/>
      <c r="GZ3806" s="269"/>
      <c r="HA3806" s="269"/>
      <c r="HB3806" s="269"/>
      <c r="HC3806" s="269"/>
      <c r="HD3806" s="269"/>
      <c r="HE3806" s="269"/>
      <c r="HF3806" s="269"/>
      <c r="HG3806" s="269"/>
      <c r="HH3806" s="269"/>
      <c r="HI3806" s="269"/>
      <c r="HJ3806" s="269"/>
      <c r="HK3806" s="269"/>
      <c r="HL3806" s="269"/>
      <c r="HM3806" s="269"/>
      <c r="HN3806" s="269"/>
      <c r="HO3806" s="269"/>
      <c r="HP3806" s="269"/>
      <c r="HQ3806" s="269"/>
      <c r="HR3806" s="269"/>
      <c r="HS3806" s="269"/>
      <c r="HT3806" s="269"/>
      <c r="HU3806" s="269"/>
      <c r="HV3806" s="269"/>
      <c r="HW3806" s="269"/>
      <c r="HX3806" s="269"/>
      <c r="HY3806" s="269"/>
      <c r="HZ3806" s="269"/>
      <c r="IA3806" s="269"/>
      <c r="IB3806" s="269"/>
      <c r="IC3806" s="269"/>
      <c r="ID3806" s="269"/>
      <c r="IE3806" s="269"/>
      <c r="IF3806" s="269"/>
      <c r="IG3806" s="269"/>
      <c r="IH3806" s="269"/>
      <c r="II3806" s="269"/>
      <c r="IJ3806" s="269"/>
      <c r="IK3806" s="269"/>
      <c r="IL3806" s="269"/>
      <c r="IM3806" s="269"/>
      <c r="IN3806" s="269"/>
      <c r="IO3806" s="269"/>
      <c r="IP3806" s="269"/>
      <c r="IQ3806" s="269"/>
      <c r="IR3806" s="269"/>
      <c r="IS3806" s="269"/>
      <c r="IT3806" s="269"/>
      <c r="IU3806" s="269"/>
      <c r="IV3806" s="269"/>
    </row>
    <row r="3807" spans="1:256" s="267" customFormat="1" ht="12.75">
      <c r="A3807" s="270"/>
      <c r="B3807" s="271">
        <f>SUM(B3792:B3806)</f>
        <v>-3705991</v>
      </c>
      <c r="C3807" s="270" t="s">
        <v>217</v>
      </c>
      <c r="D3807" s="270" t="s">
        <v>227</v>
      </c>
      <c r="E3807" s="270"/>
      <c r="F3807" s="272"/>
      <c r="G3807" s="273"/>
      <c r="H3807" s="271">
        <f>H3793-B3807</f>
        <v>4410514</v>
      </c>
      <c r="I3807" s="274">
        <f t="shared" si="246"/>
        <v>-7266.649019607843</v>
      </c>
      <c r="J3807" s="239"/>
      <c r="K3807" s="239">
        <v>510</v>
      </c>
      <c r="L3807" s="239"/>
      <c r="M3807" s="239">
        <v>510</v>
      </c>
      <c r="N3807" s="269"/>
      <c r="O3807" s="269"/>
      <c r="P3807" s="269"/>
      <c r="Q3807" s="269"/>
      <c r="R3807" s="269"/>
      <c r="S3807" s="269"/>
      <c r="T3807" s="269"/>
      <c r="U3807" s="269"/>
      <c r="V3807" s="269"/>
      <c r="W3807" s="269"/>
      <c r="X3807" s="269"/>
      <c r="Y3807" s="269"/>
      <c r="Z3807" s="269"/>
      <c r="AA3807" s="269"/>
      <c r="AB3807" s="269"/>
      <c r="AC3807" s="269"/>
      <c r="AD3807" s="269"/>
      <c r="AE3807" s="269"/>
      <c r="AF3807" s="269"/>
      <c r="AG3807" s="269"/>
      <c r="AH3807" s="269"/>
      <c r="AI3807" s="269"/>
      <c r="AJ3807" s="269"/>
      <c r="AK3807" s="269"/>
      <c r="AL3807" s="269"/>
      <c r="AM3807" s="269"/>
      <c r="AN3807" s="269"/>
      <c r="AO3807" s="269"/>
      <c r="AP3807" s="269"/>
      <c r="AQ3807" s="269"/>
      <c r="AR3807" s="269"/>
      <c r="AS3807" s="269"/>
      <c r="AT3807" s="269"/>
      <c r="AU3807" s="269"/>
      <c r="AV3807" s="269"/>
      <c r="AW3807" s="269"/>
      <c r="AX3807" s="269"/>
      <c r="AY3807" s="269"/>
      <c r="AZ3807" s="269"/>
      <c r="BA3807" s="269"/>
      <c r="BB3807" s="269"/>
      <c r="BC3807" s="269"/>
      <c r="BD3807" s="269"/>
      <c r="BE3807" s="269"/>
      <c r="BF3807" s="269"/>
      <c r="BG3807" s="269"/>
      <c r="BH3807" s="269"/>
      <c r="BI3807" s="269"/>
      <c r="BJ3807" s="269"/>
      <c r="BK3807" s="269"/>
      <c r="BL3807" s="269"/>
      <c r="BM3807" s="269"/>
      <c r="BN3807" s="269"/>
      <c r="BO3807" s="269"/>
      <c r="BP3807" s="269"/>
      <c r="BQ3807" s="269"/>
      <c r="BR3807" s="269"/>
      <c r="BS3807" s="269"/>
      <c r="BT3807" s="269"/>
      <c r="BU3807" s="269"/>
      <c r="BV3807" s="269"/>
      <c r="BW3807" s="269"/>
      <c r="BX3807" s="269"/>
      <c r="BY3807" s="269"/>
      <c r="BZ3807" s="269"/>
      <c r="CA3807" s="269"/>
      <c r="CB3807" s="269"/>
      <c r="CC3807" s="269"/>
      <c r="CD3807" s="269"/>
      <c r="CE3807" s="269"/>
      <c r="CF3807" s="269"/>
      <c r="CG3807" s="269"/>
      <c r="CH3807" s="269"/>
      <c r="CI3807" s="269"/>
      <c r="CJ3807" s="269"/>
      <c r="CK3807" s="269"/>
      <c r="CL3807" s="269"/>
      <c r="CM3807" s="269"/>
      <c r="CN3807" s="269"/>
      <c r="CO3807" s="269"/>
      <c r="CP3807" s="269"/>
      <c r="CQ3807" s="269"/>
      <c r="CR3807" s="269"/>
      <c r="CS3807" s="269"/>
      <c r="CT3807" s="269"/>
      <c r="CU3807" s="269"/>
      <c r="CV3807" s="269"/>
      <c r="CW3807" s="269"/>
      <c r="CX3807" s="269"/>
      <c r="CY3807" s="269"/>
      <c r="CZ3807" s="269"/>
      <c r="DA3807" s="269"/>
      <c r="DB3807" s="269"/>
      <c r="DC3807" s="269"/>
      <c r="DD3807" s="269"/>
      <c r="DE3807" s="269"/>
      <c r="DF3807" s="269"/>
      <c r="DG3807" s="269"/>
      <c r="DH3807" s="269"/>
      <c r="DI3807" s="269"/>
      <c r="DJ3807" s="269"/>
      <c r="DK3807" s="269"/>
      <c r="DL3807" s="269"/>
      <c r="DM3807" s="269"/>
      <c r="DN3807" s="269"/>
      <c r="DO3807" s="269"/>
      <c r="DP3807" s="269"/>
      <c r="DQ3807" s="269"/>
      <c r="DR3807" s="269"/>
      <c r="DS3807" s="269"/>
      <c r="DT3807" s="269"/>
      <c r="DU3807" s="269"/>
      <c r="DV3807" s="269"/>
      <c r="DW3807" s="269"/>
      <c r="DX3807" s="269"/>
      <c r="DY3807" s="269"/>
      <c r="DZ3807" s="269"/>
      <c r="EA3807" s="269"/>
      <c r="EB3807" s="269"/>
      <c r="EC3807" s="269"/>
      <c r="ED3807" s="269"/>
      <c r="EE3807" s="269"/>
      <c r="EF3807" s="269"/>
      <c r="EG3807" s="269"/>
      <c r="EH3807" s="269"/>
      <c r="EI3807" s="269"/>
      <c r="EJ3807" s="269"/>
      <c r="EK3807" s="269"/>
      <c r="EL3807" s="269"/>
      <c r="EM3807" s="269"/>
      <c r="EN3807" s="269"/>
      <c r="EO3807" s="269"/>
      <c r="EP3807" s="269"/>
      <c r="EQ3807" s="269"/>
      <c r="ER3807" s="269"/>
      <c r="ES3807" s="269"/>
      <c r="ET3807" s="269"/>
      <c r="EU3807" s="269"/>
      <c r="EV3807" s="269"/>
      <c r="EW3807" s="269"/>
      <c r="EX3807" s="269"/>
      <c r="EY3807" s="269"/>
      <c r="EZ3807" s="269"/>
      <c r="FA3807" s="269"/>
      <c r="FB3807" s="269"/>
      <c r="FC3807" s="269"/>
      <c r="FD3807" s="269"/>
      <c r="FE3807" s="269"/>
      <c r="FF3807" s="269"/>
      <c r="FG3807" s="269"/>
      <c r="FH3807" s="269"/>
      <c r="FI3807" s="269"/>
      <c r="FJ3807" s="269"/>
      <c r="FK3807" s="269"/>
      <c r="FL3807" s="269"/>
      <c r="FM3807" s="269"/>
      <c r="FN3807" s="269"/>
      <c r="FO3807" s="269"/>
      <c r="FP3807" s="269"/>
      <c r="FQ3807" s="269"/>
      <c r="FR3807" s="269"/>
      <c r="FS3807" s="269"/>
      <c r="FT3807" s="269"/>
      <c r="FU3807" s="269"/>
      <c r="FV3807" s="269"/>
      <c r="FW3807" s="269"/>
      <c r="FX3807" s="269"/>
      <c r="FY3807" s="269"/>
      <c r="FZ3807" s="269"/>
      <c r="GA3807" s="269"/>
      <c r="GB3807" s="269"/>
      <c r="GC3807" s="269"/>
      <c r="GD3807" s="269"/>
      <c r="GE3807" s="269"/>
      <c r="GF3807" s="269"/>
      <c r="GG3807" s="269"/>
      <c r="GH3807" s="269"/>
      <c r="GI3807" s="269"/>
      <c r="GJ3807" s="269"/>
      <c r="GK3807" s="269"/>
      <c r="GL3807" s="269"/>
      <c r="GM3807" s="269"/>
      <c r="GN3807" s="269"/>
      <c r="GO3807" s="269"/>
      <c r="GP3807" s="269"/>
      <c r="GQ3807" s="269"/>
      <c r="GR3807" s="269"/>
      <c r="GS3807" s="269"/>
      <c r="GT3807" s="269"/>
      <c r="GU3807" s="269"/>
      <c r="GV3807" s="269"/>
      <c r="GW3807" s="269"/>
      <c r="GX3807" s="269"/>
      <c r="GY3807" s="269"/>
      <c r="GZ3807" s="269"/>
      <c r="HA3807" s="269"/>
      <c r="HB3807" s="269"/>
      <c r="HC3807" s="269"/>
      <c r="HD3807" s="269"/>
      <c r="HE3807" s="269"/>
      <c r="HF3807" s="269"/>
      <c r="HG3807" s="269"/>
      <c r="HH3807" s="269"/>
      <c r="HI3807" s="269"/>
      <c r="HJ3807" s="269"/>
      <c r="HK3807" s="269"/>
      <c r="HL3807" s="269"/>
      <c r="HM3807" s="269"/>
      <c r="HN3807" s="269"/>
      <c r="HO3807" s="269"/>
      <c r="HP3807" s="269"/>
      <c r="HQ3807" s="269"/>
      <c r="HR3807" s="269"/>
      <c r="HS3807" s="269"/>
      <c r="HT3807" s="269"/>
      <c r="HU3807" s="269"/>
      <c r="HV3807" s="269"/>
      <c r="HW3807" s="269"/>
      <c r="HX3807" s="269"/>
      <c r="HY3807" s="269"/>
      <c r="HZ3807" s="269"/>
      <c r="IA3807" s="269"/>
      <c r="IB3807" s="269"/>
      <c r="IC3807" s="269"/>
      <c r="ID3807" s="269"/>
      <c r="IE3807" s="269"/>
      <c r="IF3807" s="269"/>
      <c r="IG3807" s="269"/>
      <c r="IH3807" s="269"/>
      <c r="II3807" s="269"/>
      <c r="IJ3807" s="269"/>
      <c r="IK3807" s="269"/>
      <c r="IL3807" s="269"/>
      <c r="IM3807" s="269"/>
      <c r="IN3807" s="269"/>
      <c r="IO3807" s="269"/>
      <c r="IP3807" s="269"/>
      <c r="IQ3807" s="269"/>
      <c r="IR3807" s="269"/>
      <c r="IS3807" s="269"/>
      <c r="IT3807" s="269"/>
      <c r="IU3807" s="269"/>
      <c r="IV3807" s="269"/>
    </row>
    <row r="3808" spans="6:13" ht="12.75">
      <c r="F3808" s="71"/>
      <c r="M3808" s="2"/>
    </row>
    <row r="3809" spans="6:13" ht="12.75">
      <c r="F3809" s="71"/>
      <c r="M3809" s="2"/>
    </row>
    <row r="3810" spans="2:13" ht="12.75">
      <c r="B3810" s="275">
        <v>-33501602.36</v>
      </c>
      <c r="C3810" s="276" t="s">
        <v>220</v>
      </c>
      <c r="F3810" s="71"/>
      <c r="M3810" s="2"/>
    </row>
    <row r="3811" spans="1:13" s="280" customFormat="1" ht="12.75">
      <c r="A3811" s="277"/>
      <c r="B3811" s="275">
        <v>-68410372</v>
      </c>
      <c r="C3811" s="277" t="s">
        <v>197</v>
      </c>
      <c r="D3811" s="277" t="s">
        <v>221</v>
      </c>
      <c r="E3811" s="277"/>
      <c r="F3811" s="278"/>
      <c r="G3811" s="278"/>
      <c r="H3811" s="275">
        <f aca="true" t="shared" si="247" ref="H3811:H3817">H3810-B3811</f>
        <v>68410372</v>
      </c>
      <c r="I3811" s="279">
        <f aca="true" t="shared" si="248" ref="I3811:I3818">+B3811/M3811</f>
        <v>-147754.58315334775</v>
      </c>
      <c r="K3811" s="280">
        <v>463</v>
      </c>
      <c r="M3811" s="280">
        <v>463</v>
      </c>
    </row>
    <row r="3812" spans="1:13" s="280" customFormat="1" ht="12.75">
      <c r="A3812" s="277"/>
      <c r="B3812" s="275">
        <v>2952424</v>
      </c>
      <c r="C3812" s="277" t="s">
        <v>197</v>
      </c>
      <c r="D3812" s="277" t="s">
        <v>207</v>
      </c>
      <c r="E3812" s="277"/>
      <c r="F3812" s="278"/>
      <c r="G3812" s="278"/>
      <c r="H3812" s="275">
        <f t="shared" si="247"/>
        <v>65457948</v>
      </c>
      <c r="I3812" s="279">
        <f t="shared" si="248"/>
        <v>5623.664761904762</v>
      </c>
      <c r="K3812" s="280">
        <v>525</v>
      </c>
      <c r="M3812" s="280">
        <v>525</v>
      </c>
    </row>
    <row r="3813" spans="1:13" s="280" customFormat="1" ht="12.75">
      <c r="A3813" s="277"/>
      <c r="B3813" s="275">
        <v>4855999</v>
      </c>
      <c r="C3813" s="277" t="s">
        <v>197</v>
      </c>
      <c r="D3813" s="277" t="s">
        <v>208</v>
      </c>
      <c r="E3813" s="277"/>
      <c r="F3813" s="278"/>
      <c r="G3813" s="278"/>
      <c r="H3813" s="275">
        <f t="shared" si="247"/>
        <v>60601949</v>
      </c>
      <c r="I3813" s="279">
        <f t="shared" si="248"/>
        <v>9076.633644859812</v>
      </c>
      <c r="K3813" s="280">
        <v>535</v>
      </c>
      <c r="M3813" s="280">
        <v>535</v>
      </c>
    </row>
    <row r="3814" spans="1:13" s="280" customFormat="1" ht="12.75">
      <c r="A3814" s="277"/>
      <c r="B3814" s="275">
        <v>3849645</v>
      </c>
      <c r="C3814" s="277" t="s">
        <v>197</v>
      </c>
      <c r="D3814" s="277" t="s">
        <v>209</v>
      </c>
      <c r="E3814" s="277"/>
      <c r="F3814" s="278"/>
      <c r="G3814" s="278"/>
      <c r="H3814" s="275">
        <f t="shared" si="247"/>
        <v>56752304</v>
      </c>
      <c r="I3814" s="279">
        <f t="shared" si="248"/>
        <v>7263.481132075472</v>
      </c>
      <c r="K3814" s="280">
        <v>530</v>
      </c>
      <c r="M3814" s="280">
        <v>530</v>
      </c>
    </row>
    <row r="3815" spans="1:13" s="280" customFormat="1" ht="12.75">
      <c r="A3815" s="277"/>
      <c r="B3815" s="275">
        <v>2952945</v>
      </c>
      <c r="C3815" s="277" t="s">
        <v>197</v>
      </c>
      <c r="D3815" s="277" t="s">
        <v>198</v>
      </c>
      <c r="E3815" s="277"/>
      <c r="F3815" s="278"/>
      <c r="G3815" s="278"/>
      <c r="H3815" s="275">
        <f t="shared" si="247"/>
        <v>53799359</v>
      </c>
      <c r="I3815" s="279">
        <f t="shared" si="248"/>
        <v>5678.740384615385</v>
      </c>
      <c r="K3815" s="280">
        <v>520</v>
      </c>
      <c r="M3815" s="280">
        <v>520</v>
      </c>
    </row>
    <row r="3816" spans="1:13" s="280" customFormat="1" ht="12.75">
      <c r="A3816" s="277"/>
      <c r="B3816" s="275">
        <v>3215415</v>
      </c>
      <c r="C3816" s="277" t="s">
        <v>197</v>
      </c>
      <c r="D3816" s="277" t="s">
        <v>211</v>
      </c>
      <c r="E3816" s="277"/>
      <c r="F3816" s="278"/>
      <c r="G3816" s="278"/>
      <c r="H3816" s="275">
        <f t="shared" si="247"/>
        <v>50583944</v>
      </c>
      <c r="I3816" s="279">
        <f t="shared" si="248"/>
        <v>6367.158415841584</v>
      </c>
      <c r="K3816" s="280">
        <v>505</v>
      </c>
      <c r="M3816" s="280">
        <v>505</v>
      </c>
    </row>
    <row r="3817" spans="1:13" s="280" customFormat="1" ht="12.75">
      <c r="A3817" s="277"/>
      <c r="B3817" s="275">
        <f>+B2704</f>
        <v>4071743</v>
      </c>
      <c r="C3817" s="277" t="s">
        <v>197</v>
      </c>
      <c r="D3817" s="277" t="s">
        <v>222</v>
      </c>
      <c r="E3817" s="277"/>
      <c r="F3817" s="278"/>
      <c r="G3817" s="278"/>
      <c r="H3817" s="275">
        <f t="shared" si="247"/>
        <v>46512201</v>
      </c>
      <c r="I3817" s="279">
        <f t="shared" si="248"/>
        <v>7983.809803921568</v>
      </c>
      <c r="K3817" s="280">
        <v>510</v>
      </c>
      <c r="M3817" s="280">
        <v>510</v>
      </c>
    </row>
    <row r="3818" spans="1:13" s="286" customFormat="1" ht="12.75">
      <c r="A3818" s="281"/>
      <c r="B3818" s="282">
        <f>SUM(B3810:B3817)</f>
        <v>-80013803.36</v>
      </c>
      <c r="C3818" s="281" t="s">
        <v>197</v>
      </c>
      <c r="D3818" s="281" t="s">
        <v>226</v>
      </c>
      <c r="E3818" s="281"/>
      <c r="F3818" s="283"/>
      <c r="G3818" s="284"/>
      <c r="H3818" s="282">
        <v>0</v>
      </c>
      <c r="I3818" s="285">
        <f t="shared" si="248"/>
        <v>-156889.8105098039</v>
      </c>
      <c r="K3818" s="286">
        <v>510</v>
      </c>
      <c r="M3818" s="286">
        <v>510</v>
      </c>
    </row>
    <row r="3819" spans="1:13" s="269" customFormat="1" ht="12.75">
      <c r="A3819" s="287"/>
      <c r="B3819" s="288"/>
      <c r="C3819" s="287"/>
      <c r="D3819" s="287"/>
      <c r="E3819" s="287"/>
      <c r="F3819" s="289"/>
      <c r="G3819" s="290"/>
      <c r="H3819" s="288"/>
      <c r="I3819" s="291"/>
      <c r="M3819" s="2"/>
    </row>
    <row r="3820" spans="1:13" s="269" customFormat="1" ht="12.75">
      <c r="A3820" s="287"/>
      <c r="B3820" s="288"/>
      <c r="C3820" s="287"/>
      <c r="D3820" s="287"/>
      <c r="E3820" s="287"/>
      <c r="F3820" s="289"/>
      <c r="G3820" s="290"/>
      <c r="H3820" s="288"/>
      <c r="I3820" s="291"/>
      <c r="M3820" s="2"/>
    </row>
    <row r="3821" spans="6:13" ht="12.75">
      <c r="F3821" s="70"/>
      <c r="M3821" s="2"/>
    </row>
    <row r="3822" ht="12.75" hidden="1">
      <c r="M3822" s="2"/>
    </row>
    <row r="3823" ht="12.75" hidden="1">
      <c r="M3823" s="2"/>
    </row>
    <row r="3824" ht="12.75" hidden="1">
      <c r="M3824" s="2"/>
    </row>
    <row r="3825" ht="12.75" hidden="1">
      <c r="M3825" s="2"/>
    </row>
    <row r="3826" ht="12.75" hidden="1">
      <c r="M3826" s="2"/>
    </row>
    <row r="3827" ht="12.75" hidden="1">
      <c r="M3827" s="2"/>
    </row>
    <row r="3828" ht="12.75" hidden="1">
      <c r="M3828" s="2"/>
    </row>
    <row r="3829" ht="12.75" hidden="1">
      <c r="M3829" s="2"/>
    </row>
    <row r="3830" ht="12.75" hidden="1">
      <c r="M3830" s="2"/>
    </row>
    <row r="3831" ht="12.75" hidden="1">
      <c r="M3831" s="2"/>
    </row>
    <row r="3832" ht="12.75" hidden="1">
      <c r="M3832" s="2"/>
    </row>
    <row r="3833" ht="12.75" hidden="1">
      <c r="M3833" s="2"/>
    </row>
    <row r="3834" ht="12.75" hidden="1">
      <c r="M3834" s="2"/>
    </row>
    <row r="3835" ht="12.75" hidden="1">
      <c r="M3835" s="2"/>
    </row>
    <row r="3836" ht="12.75" hidden="1">
      <c r="M3836" s="2"/>
    </row>
    <row r="3837" ht="12.75" hidden="1">
      <c r="M3837" s="2"/>
    </row>
    <row r="3838" ht="12.75" hidden="1">
      <c r="M3838" s="2"/>
    </row>
    <row r="3839" spans="1:13" s="298" customFormat="1" ht="12.75">
      <c r="A3839" s="292"/>
      <c r="B3839" s="293"/>
      <c r="C3839" s="294"/>
      <c r="D3839" s="292"/>
      <c r="E3839" s="292"/>
      <c r="F3839" s="295"/>
      <c r="G3839" s="295"/>
      <c r="H3839" s="296"/>
      <c r="I3839" s="297"/>
      <c r="K3839" s="299"/>
      <c r="M3839" s="2"/>
    </row>
    <row r="3840" spans="1:13" s="304" customFormat="1" ht="12.75">
      <c r="A3840" s="300"/>
      <c r="B3840" s="301">
        <v>-7401991</v>
      </c>
      <c r="C3840" s="300" t="s">
        <v>194</v>
      </c>
      <c r="D3840" s="300" t="s">
        <v>223</v>
      </c>
      <c r="E3840" s="300"/>
      <c r="F3840" s="302"/>
      <c r="G3840" s="302"/>
      <c r="H3840" s="301">
        <f>H3838-B3840</f>
        <v>7401991</v>
      </c>
      <c r="I3840" s="303">
        <f>+B3840/M3840</f>
        <v>-15420.814583333333</v>
      </c>
      <c r="K3840" s="304">
        <v>480</v>
      </c>
      <c r="M3840" s="304">
        <v>480</v>
      </c>
    </row>
    <row r="3841" spans="1:13" s="304" customFormat="1" ht="12.75">
      <c r="A3841" s="300"/>
      <c r="B3841" s="301">
        <v>582400</v>
      </c>
      <c r="C3841" s="300" t="s">
        <v>194</v>
      </c>
      <c r="D3841" s="300" t="s">
        <v>203</v>
      </c>
      <c r="E3841" s="300"/>
      <c r="F3841" s="302"/>
      <c r="G3841" s="302"/>
      <c r="H3841" s="301">
        <f>H3839-B3841</f>
        <v>-582400</v>
      </c>
      <c r="I3841" s="303">
        <f>+B3841/M3841</f>
        <v>1176.5656565656566</v>
      </c>
      <c r="K3841" s="304">
        <v>495</v>
      </c>
      <c r="M3841" s="304">
        <v>495</v>
      </c>
    </row>
    <row r="3842" spans="1:13" s="304" customFormat="1" ht="12.75">
      <c r="A3842" s="300"/>
      <c r="B3842" s="301">
        <v>100500</v>
      </c>
      <c r="C3842" s="300" t="s">
        <v>194</v>
      </c>
      <c r="D3842" s="300" t="s">
        <v>204</v>
      </c>
      <c r="E3842" s="300"/>
      <c r="F3842" s="302"/>
      <c r="G3842" s="302"/>
      <c r="H3842" s="301">
        <f>H3840-B3842</f>
        <v>7301491</v>
      </c>
      <c r="I3842" s="303">
        <f>+B3842/M3842</f>
        <v>203.03030303030303</v>
      </c>
      <c r="K3842" s="304">
        <v>495</v>
      </c>
      <c r="M3842" s="304">
        <v>495</v>
      </c>
    </row>
    <row r="3843" spans="1:13" s="304" customFormat="1" ht="12.75">
      <c r="A3843" s="300"/>
      <c r="B3843" s="301">
        <v>0</v>
      </c>
      <c r="C3843" s="300" t="s">
        <v>194</v>
      </c>
      <c r="D3843" s="300" t="s">
        <v>205</v>
      </c>
      <c r="E3843" s="300"/>
      <c r="F3843" s="302"/>
      <c r="G3843" s="302"/>
      <c r="H3843" s="301">
        <f>H3841-B3843</f>
        <v>-582400</v>
      </c>
      <c r="I3843" s="303">
        <f>+B3843/M3843</f>
        <v>0</v>
      </c>
      <c r="K3843" s="304">
        <v>500</v>
      </c>
      <c r="M3843" s="304">
        <v>500</v>
      </c>
    </row>
    <row r="3844" spans="1:13" s="304" customFormat="1" ht="12.75">
      <c r="A3844" s="300"/>
      <c r="B3844" s="301">
        <f>+B2221</f>
        <v>2000</v>
      </c>
      <c r="C3844" s="300" t="s">
        <v>194</v>
      </c>
      <c r="D3844" s="300" t="s">
        <v>206</v>
      </c>
      <c r="E3844" s="300"/>
      <c r="F3844" s="302"/>
      <c r="G3844" s="302"/>
      <c r="H3844" s="301">
        <f>H3842-B3844</f>
        <v>7299491</v>
      </c>
      <c r="I3844" s="303">
        <f>+B3844/M3844</f>
        <v>3.8095238095238093</v>
      </c>
      <c r="K3844" s="304">
        <v>525</v>
      </c>
      <c r="M3844" s="304">
        <v>525</v>
      </c>
    </row>
    <row r="3845" spans="1:13" s="304" customFormat="1" ht="12.75">
      <c r="A3845" s="300"/>
      <c r="B3845" s="301">
        <v>1012500</v>
      </c>
      <c r="C3845" s="300" t="s">
        <v>194</v>
      </c>
      <c r="D3845" s="300" t="s">
        <v>207</v>
      </c>
      <c r="E3845" s="300"/>
      <c r="F3845" s="302"/>
      <c r="G3845" s="302"/>
      <c r="H3845" s="301">
        <v>7301491</v>
      </c>
      <c r="I3845" s="303">
        <v>0</v>
      </c>
      <c r="K3845" s="304">
        <v>525</v>
      </c>
      <c r="M3845" s="304">
        <v>525</v>
      </c>
    </row>
    <row r="3846" spans="1:13" s="304" customFormat="1" ht="12.75">
      <c r="A3846" s="300"/>
      <c r="B3846" s="301">
        <v>0</v>
      </c>
      <c r="C3846" s="300" t="s">
        <v>194</v>
      </c>
      <c r="D3846" s="300" t="s">
        <v>208</v>
      </c>
      <c r="E3846" s="300"/>
      <c r="F3846" s="302"/>
      <c r="G3846" s="302"/>
      <c r="H3846" s="301">
        <v>7301491</v>
      </c>
      <c r="I3846" s="303">
        <v>0</v>
      </c>
      <c r="K3846" s="304">
        <v>535</v>
      </c>
      <c r="M3846" s="304">
        <v>535</v>
      </c>
    </row>
    <row r="3847" spans="1:13" s="304" customFormat="1" ht="12.75">
      <c r="A3847" s="300"/>
      <c r="B3847" s="301"/>
      <c r="C3847" s="300" t="s">
        <v>194</v>
      </c>
      <c r="D3847" s="300" t="s">
        <v>209</v>
      </c>
      <c r="E3847" s="300"/>
      <c r="F3847" s="302"/>
      <c r="G3847" s="302"/>
      <c r="H3847" s="301">
        <v>7301491</v>
      </c>
      <c r="I3847" s="303">
        <v>0</v>
      </c>
      <c r="K3847" s="304">
        <v>530</v>
      </c>
      <c r="M3847" s="304">
        <v>530</v>
      </c>
    </row>
    <row r="3848" spans="1:13" s="304" customFormat="1" ht="12.75">
      <c r="A3848" s="300"/>
      <c r="B3848" s="301"/>
      <c r="C3848" s="300" t="s">
        <v>194</v>
      </c>
      <c r="D3848" s="300" t="s">
        <v>210</v>
      </c>
      <c r="E3848" s="300"/>
      <c r="F3848" s="302"/>
      <c r="G3848" s="302"/>
      <c r="H3848" s="301">
        <v>7301491</v>
      </c>
      <c r="I3848" s="303">
        <v>0</v>
      </c>
      <c r="K3848" s="304">
        <v>520</v>
      </c>
      <c r="M3848" s="304">
        <v>520</v>
      </c>
    </row>
    <row r="3849" spans="1:13" s="304" customFormat="1" ht="12.75">
      <c r="A3849" s="300"/>
      <c r="B3849" s="301"/>
      <c r="C3849" s="300" t="s">
        <v>194</v>
      </c>
      <c r="D3849" s="300" t="s">
        <v>211</v>
      </c>
      <c r="E3849" s="300"/>
      <c r="F3849" s="302"/>
      <c r="G3849" s="302"/>
      <c r="H3849" s="301">
        <v>7301491</v>
      </c>
      <c r="I3849" s="303">
        <v>1</v>
      </c>
      <c r="K3849" s="304">
        <v>505</v>
      </c>
      <c r="M3849" s="304">
        <v>505</v>
      </c>
    </row>
    <row r="3850" spans="1:13" s="304" customFormat="1" ht="12.75">
      <c r="A3850" s="300"/>
      <c r="B3850" s="301">
        <f>+B2701</f>
        <v>898900</v>
      </c>
      <c r="C3850" s="300" t="s">
        <v>194</v>
      </c>
      <c r="D3850" s="300" t="s">
        <v>222</v>
      </c>
      <c r="E3850" s="300"/>
      <c r="F3850" s="302"/>
      <c r="G3850" s="302"/>
      <c r="H3850" s="301">
        <v>7301491</v>
      </c>
      <c r="I3850" s="303">
        <v>1</v>
      </c>
      <c r="K3850" s="304">
        <v>510</v>
      </c>
      <c r="M3850" s="304">
        <v>510</v>
      </c>
    </row>
    <row r="3851" spans="1:13" s="304" customFormat="1" ht="12.75">
      <c r="A3851" s="305"/>
      <c r="B3851" s="306">
        <f>SUM(B3840:B3850)</f>
        <v>-4805691</v>
      </c>
      <c r="C3851" s="305" t="s">
        <v>194</v>
      </c>
      <c r="D3851" s="305" t="s">
        <v>227</v>
      </c>
      <c r="E3851" s="305"/>
      <c r="F3851" s="307"/>
      <c r="G3851" s="308"/>
      <c r="H3851" s="306">
        <f>H3826-B3851</f>
        <v>4805691</v>
      </c>
      <c r="I3851" s="309">
        <f>+B3851/M3851</f>
        <v>-9422.923529411764</v>
      </c>
      <c r="J3851" s="310"/>
      <c r="K3851" s="310">
        <v>510</v>
      </c>
      <c r="L3851" s="310"/>
      <c r="M3851" s="310">
        <v>510</v>
      </c>
    </row>
    <row r="3852" spans="6:13" ht="12.75">
      <c r="F3852" s="70"/>
      <c r="M3852" s="2"/>
    </row>
    <row r="3853" spans="6:13" ht="12.75">
      <c r="F3853" s="70"/>
      <c r="M3853" s="2"/>
    </row>
    <row r="3854" ht="12.75" hidden="1">
      <c r="M3854" s="2"/>
    </row>
    <row r="3855" ht="12.75" hidden="1">
      <c r="M3855" s="2"/>
    </row>
    <row r="3856" ht="12.75" hidden="1">
      <c r="M3856" s="2"/>
    </row>
    <row r="3857" ht="12.75" hidden="1">
      <c r="M3857" s="2"/>
    </row>
    <row r="3858" ht="12.75" hidden="1">
      <c r="M3858" s="2"/>
    </row>
    <row r="3859" ht="12.75" hidden="1">
      <c r="M3859" s="2"/>
    </row>
    <row r="3860" ht="12.75" hidden="1">
      <c r="M3860" s="2"/>
    </row>
    <row r="3861" ht="12.75" hidden="1">
      <c r="M3861" s="2"/>
    </row>
    <row r="3862" ht="12.75" hidden="1">
      <c r="M3862" s="2"/>
    </row>
    <row r="3863" ht="12.75" hidden="1">
      <c r="M3863" s="2"/>
    </row>
    <row r="3864" ht="12.75" hidden="1">
      <c r="M3864" s="2"/>
    </row>
    <row r="3865" ht="12.75" hidden="1">
      <c r="M3865" s="2"/>
    </row>
    <row r="3866" ht="12.75" hidden="1">
      <c r="M3866" s="2"/>
    </row>
    <row r="3867" ht="12.75" hidden="1">
      <c r="M3867" s="2"/>
    </row>
    <row r="3868" ht="12.75" hidden="1">
      <c r="M3868" s="2"/>
    </row>
    <row r="3869" ht="12.75" hidden="1">
      <c r="M3869" s="2"/>
    </row>
    <row r="3870" ht="12.75" hidden="1">
      <c r="M3870" s="2"/>
    </row>
    <row r="3871" spans="1:13" s="298" customFormat="1" ht="12.75">
      <c r="A3871" s="292"/>
      <c r="B3871" s="293"/>
      <c r="C3871" s="294"/>
      <c r="D3871" s="292"/>
      <c r="E3871" s="292"/>
      <c r="F3871" s="295"/>
      <c r="G3871" s="295"/>
      <c r="H3871" s="296"/>
      <c r="I3871" s="297"/>
      <c r="K3871" s="299"/>
      <c r="M3871" s="2"/>
    </row>
    <row r="3872" spans="1:13" s="315" customFormat="1" ht="12.75">
      <c r="A3872" s="311"/>
      <c r="B3872" s="312">
        <v>402753</v>
      </c>
      <c r="C3872" s="311" t="s">
        <v>193</v>
      </c>
      <c r="D3872" s="311" t="s">
        <v>203</v>
      </c>
      <c r="E3872" s="311"/>
      <c r="F3872" s="313"/>
      <c r="G3872" s="313"/>
      <c r="H3872" s="312">
        <f>H3871-B3872</f>
        <v>-402753</v>
      </c>
      <c r="I3872" s="314">
        <f>+B3872/M3872</f>
        <v>813.6424242424242</v>
      </c>
      <c r="K3872" s="315">
        <v>495</v>
      </c>
      <c r="M3872" s="315">
        <v>495</v>
      </c>
    </row>
    <row r="3873" spans="1:13" s="315" customFormat="1" ht="12.75">
      <c r="A3873" s="311"/>
      <c r="B3873" s="312">
        <v>425390</v>
      </c>
      <c r="C3873" s="311" t="s">
        <v>193</v>
      </c>
      <c r="D3873" s="311" t="s">
        <v>204</v>
      </c>
      <c r="E3873" s="311"/>
      <c r="F3873" s="313"/>
      <c r="G3873" s="313"/>
      <c r="H3873" s="312">
        <f>H3872-B3873</f>
        <v>-828143</v>
      </c>
      <c r="I3873" s="314">
        <f>+B3873/M3873</f>
        <v>859.3737373737374</v>
      </c>
      <c r="K3873" s="315">
        <v>495</v>
      </c>
      <c r="M3873" s="315">
        <v>495</v>
      </c>
    </row>
    <row r="3874" spans="1:13" s="315" customFormat="1" ht="12.75">
      <c r="A3874" s="311"/>
      <c r="B3874" s="312">
        <v>125700</v>
      </c>
      <c r="C3874" s="311" t="s">
        <v>193</v>
      </c>
      <c r="D3874" s="311" t="s">
        <v>205</v>
      </c>
      <c r="E3874" s="311"/>
      <c r="F3874" s="313"/>
      <c r="G3874" s="313"/>
      <c r="H3874" s="312">
        <f>H3873-B3874</f>
        <v>-953843</v>
      </c>
      <c r="I3874" s="314">
        <f>+B3874/M3874</f>
        <v>251.4</v>
      </c>
      <c r="K3874" s="315">
        <v>500</v>
      </c>
      <c r="M3874" s="315">
        <v>500</v>
      </c>
    </row>
    <row r="3875" spans="1:13" s="315" customFormat="1" ht="12.75">
      <c r="A3875" s="311"/>
      <c r="B3875" s="312">
        <v>0</v>
      </c>
      <c r="C3875" s="311" t="s">
        <v>193</v>
      </c>
      <c r="D3875" s="311" t="s">
        <v>206</v>
      </c>
      <c r="E3875" s="311"/>
      <c r="F3875" s="313"/>
      <c r="G3875" s="313"/>
      <c r="H3875" s="312">
        <f>H3874-B3875</f>
        <v>-953843</v>
      </c>
      <c r="I3875" s="314">
        <f>+B3875/M3875</f>
        <v>0</v>
      </c>
      <c r="K3875" s="315">
        <v>525</v>
      </c>
      <c r="M3875" s="315">
        <v>525</v>
      </c>
    </row>
    <row r="3876" spans="1:13" s="315" customFormat="1" ht="12.75">
      <c r="A3876" s="311"/>
      <c r="B3876" s="312">
        <v>-16041027</v>
      </c>
      <c r="C3876" s="311" t="s">
        <v>193</v>
      </c>
      <c r="D3876" s="311" t="s">
        <v>219</v>
      </c>
      <c r="E3876" s="311"/>
      <c r="F3876" s="313"/>
      <c r="G3876" s="313"/>
      <c r="H3876" s="312">
        <f>H3875-B3876</f>
        <v>15087184</v>
      </c>
      <c r="I3876" s="314">
        <f>+B3876/M3876</f>
        <v>-30554.337142857144</v>
      </c>
      <c r="K3876" s="315">
        <v>525</v>
      </c>
      <c r="M3876" s="315">
        <v>525</v>
      </c>
    </row>
    <row r="3877" spans="1:13" s="315" customFormat="1" ht="12.75">
      <c r="A3877" s="311"/>
      <c r="B3877" s="312">
        <v>905000</v>
      </c>
      <c r="C3877" s="311" t="s">
        <v>193</v>
      </c>
      <c r="D3877" s="311" t="s">
        <v>221</v>
      </c>
      <c r="E3877" s="311"/>
      <c r="F3877" s="313"/>
      <c r="G3877" s="313"/>
      <c r="H3877" s="312">
        <v>15087184</v>
      </c>
      <c r="I3877" s="314">
        <v>30554</v>
      </c>
      <c r="K3877" s="315">
        <v>525</v>
      </c>
      <c r="M3877" s="315">
        <v>525</v>
      </c>
    </row>
    <row r="3878" spans="1:13" s="315" customFormat="1" ht="12.75">
      <c r="A3878" s="311"/>
      <c r="B3878" s="312">
        <v>1209140</v>
      </c>
      <c r="C3878" s="311" t="s">
        <v>193</v>
      </c>
      <c r="D3878" s="311" t="s">
        <v>216</v>
      </c>
      <c r="E3878" s="311"/>
      <c r="F3878" s="313"/>
      <c r="G3878" s="313"/>
      <c r="H3878" s="312">
        <v>15087184</v>
      </c>
      <c r="I3878" s="314">
        <v>30554</v>
      </c>
      <c r="K3878" s="315">
        <v>535</v>
      </c>
      <c r="M3878" s="315">
        <v>535</v>
      </c>
    </row>
    <row r="3879" spans="1:13" s="315" customFormat="1" ht="12.75">
      <c r="A3879" s="311"/>
      <c r="B3879" s="312">
        <v>1100960</v>
      </c>
      <c r="C3879" s="311" t="s">
        <v>193</v>
      </c>
      <c r="D3879" s="311" t="s">
        <v>209</v>
      </c>
      <c r="E3879" s="311"/>
      <c r="F3879" s="313"/>
      <c r="G3879" s="313"/>
      <c r="H3879" s="312">
        <v>15087184</v>
      </c>
      <c r="I3879" s="314">
        <v>30554</v>
      </c>
      <c r="K3879" s="315">
        <v>530</v>
      </c>
      <c r="M3879" s="315">
        <v>530</v>
      </c>
    </row>
    <row r="3880" spans="1:13" s="315" customFormat="1" ht="12.75">
      <c r="A3880" s="311"/>
      <c r="B3880" s="312">
        <v>596050</v>
      </c>
      <c r="C3880" s="311" t="s">
        <v>193</v>
      </c>
      <c r="D3880" s="311" t="s">
        <v>210</v>
      </c>
      <c r="E3880" s="311"/>
      <c r="F3880" s="313"/>
      <c r="G3880" s="313"/>
      <c r="H3880" s="312">
        <v>15087184</v>
      </c>
      <c r="I3880" s="314">
        <v>30554</v>
      </c>
      <c r="K3880" s="315">
        <v>520</v>
      </c>
      <c r="M3880" s="315">
        <v>520</v>
      </c>
    </row>
    <row r="3881" spans="1:13" s="315" customFormat="1" ht="12.75">
      <c r="A3881" s="311"/>
      <c r="B3881" s="312">
        <v>2130910</v>
      </c>
      <c r="C3881" s="311" t="s">
        <v>193</v>
      </c>
      <c r="D3881" s="311" t="s">
        <v>211</v>
      </c>
      <c r="E3881" s="311"/>
      <c r="F3881" s="313"/>
      <c r="G3881" s="313"/>
      <c r="H3881" s="312">
        <v>15087184</v>
      </c>
      <c r="I3881" s="314">
        <v>30554</v>
      </c>
      <c r="K3881" s="315">
        <v>505</v>
      </c>
      <c r="M3881" s="315">
        <v>505</v>
      </c>
    </row>
    <row r="3882" spans="1:13" s="315" customFormat="1" ht="12.75">
      <c r="A3882" s="311"/>
      <c r="B3882" s="312">
        <f>+B2700</f>
        <v>1855295</v>
      </c>
      <c r="C3882" s="311" t="s">
        <v>193</v>
      </c>
      <c r="D3882" s="311" t="s">
        <v>222</v>
      </c>
      <c r="E3882" s="311"/>
      <c r="F3882" s="313"/>
      <c r="G3882" s="313"/>
      <c r="H3882" s="312">
        <v>15087184</v>
      </c>
      <c r="I3882" s="314">
        <v>30554</v>
      </c>
      <c r="K3882" s="315">
        <v>510</v>
      </c>
      <c r="M3882" s="315">
        <v>510</v>
      </c>
    </row>
    <row r="3883" spans="1:13" s="315" customFormat="1" ht="12.75">
      <c r="A3883" s="316"/>
      <c r="B3883" s="317">
        <f>SUM(B3872:B3882)</f>
        <v>-7289829</v>
      </c>
      <c r="C3883" s="316" t="s">
        <v>193</v>
      </c>
      <c r="D3883" s="316" t="s">
        <v>227</v>
      </c>
      <c r="E3883" s="316"/>
      <c r="F3883" s="318"/>
      <c r="G3883" s="319"/>
      <c r="H3883" s="317">
        <f>H3858-B3883</f>
        <v>7289829</v>
      </c>
      <c r="I3883" s="320">
        <f>+B3883/M3883</f>
        <v>-14293.782352941176</v>
      </c>
      <c r="J3883" s="321"/>
      <c r="K3883" s="321">
        <v>510</v>
      </c>
      <c r="L3883" s="321"/>
      <c r="M3883" s="321">
        <v>510</v>
      </c>
    </row>
    <row r="3884" spans="6:13" ht="12.75">
      <c r="F3884" s="70"/>
      <c r="M3884" s="2"/>
    </row>
    <row r="3885" spans="6:13" ht="12.75">
      <c r="F3885" s="70"/>
      <c r="M3885" s="2"/>
    </row>
    <row r="3886" spans="6:13" ht="12.75">
      <c r="F3886" s="70"/>
      <c r="M3886" s="2"/>
    </row>
    <row r="3887" spans="9:13" ht="12.75">
      <c r="I3887" s="25"/>
      <c r="M3887" s="2"/>
    </row>
    <row r="3888" spans="1:13" s="355" customFormat="1" ht="12.75">
      <c r="A3888" s="351"/>
      <c r="B3888" s="352">
        <v>-3279785</v>
      </c>
      <c r="C3888" s="351" t="s">
        <v>196</v>
      </c>
      <c r="D3888" s="351" t="s">
        <v>229</v>
      </c>
      <c r="E3888" s="351"/>
      <c r="F3888" s="353"/>
      <c r="G3888" s="353"/>
      <c r="H3888" s="352">
        <f>H3886-B3888</f>
        <v>3279785</v>
      </c>
      <c r="I3888" s="354">
        <f aca="true" t="shared" si="249" ref="I3888:I3893">+B3888/M3888</f>
        <v>-6188.273584905661</v>
      </c>
      <c r="K3888" s="355">
        <v>530</v>
      </c>
      <c r="M3888" s="355">
        <v>530</v>
      </c>
    </row>
    <row r="3889" spans="1:13" s="355" customFormat="1" ht="12.75">
      <c r="A3889" s="351"/>
      <c r="B3889" s="352">
        <v>0</v>
      </c>
      <c r="C3889" s="351" t="s">
        <v>196</v>
      </c>
      <c r="D3889" s="351" t="s">
        <v>209</v>
      </c>
      <c r="E3889" s="351"/>
      <c r="F3889" s="353"/>
      <c r="G3889" s="353"/>
      <c r="H3889" s="352">
        <f>H3887-B3889</f>
        <v>0</v>
      </c>
      <c r="I3889" s="354">
        <f t="shared" si="249"/>
        <v>0</v>
      </c>
      <c r="K3889" s="355">
        <v>530</v>
      </c>
      <c r="M3889" s="355">
        <v>530</v>
      </c>
    </row>
    <row r="3890" spans="1:13" s="355" customFormat="1" ht="12.75">
      <c r="A3890" s="351"/>
      <c r="B3890" s="352">
        <v>0</v>
      </c>
      <c r="C3890" s="351" t="s">
        <v>196</v>
      </c>
      <c r="D3890" s="351" t="s">
        <v>210</v>
      </c>
      <c r="E3890" s="351"/>
      <c r="F3890" s="353"/>
      <c r="G3890" s="353"/>
      <c r="H3890" s="352">
        <f>H3888-B3890</f>
        <v>3279785</v>
      </c>
      <c r="I3890" s="354">
        <f t="shared" si="249"/>
        <v>0</v>
      </c>
      <c r="K3890" s="355">
        <v>520</v>
      </c>
      <c r="M3890" s="355">
        <v>520</v>
      </c>
    </row>
    <row r="3891" spans="1:13" s="355" customFormat="1" ht="12.75">
      <c r="A3891" s="351"/>
      <c r="B3891" s="352">
        <v>0</v>
      </c>
      <c r="C3891" s="351" t="s">
        <v>196</v>
      </c>
      <c r="D3891" s="351" t="s">
        <v>211</v>
      </c>
      <c r="E3891" s="351"/>
      <c r="F3891" s="353"/>
      <c r="G3891" s="353"/>
      <c r="H3891" s="352">
        <f>H3889-B3891</f>
        <v>0</v>
      </c>
      <c r="I3891" s="354">
        <f t="shared" si="249"/>
        <v>0</v>
      </c>
      <c r="K3891" s="355">
        <v>505</v>
      </c>
      <c r="M3891" s="355">
        <v>505</v>
      </c>
    </row>
    <row r="3892" spans="1:13" s="355" customFormat="1" ht="12.75">
      <c r="A3892" s="351"/>
      <c r="B3892" s="352">
        <f>+B2703</f>
        <v>854500</v>
      </c>
      <c r="C3892" s="351" t="s">
        <v>196</v>
      </c>
      <c r="D3892" s="351" t="s">
        <v>222</v>
      </c>
      <c r="E3892" s="351"/>
      <c r="F3892" s="353"/>
      <c r="G3892" s="353"/>
      <c r="H3892" s="352">
        <f>H3890-B3892</f>
        <v>2425285</v>
      </c>
      <c r="I3892" s="354">
        <f t="shared" si="249"/>
        <v>1675.4901960784314</v>
      </c>
      <c r="K3892" s="355">
        <v>510</v>
      </c>
      <c r="M3892" s="355">
        <v>510</v>
      </c>
    </row>
    <row r="3893" spans="1:13" s="355" customFormat="1" ht="12.75">
      <c r="A3893" s="356"/>
      <c r="B3893" s="357">
        <f>SUM(B3888:B3892)</f>
        <v>-2425285</v>
      </c>
      <c r="C3893" s="356" t="s">
        <v>196</v>
      </c>
      <c r="D3893" s="356" t="s">
        <v>227</v>
      </c>
      <c r="E3893" s="356"/>
      <c r="F3893" s="358"/>
      <c r="G3893" s="359"/>
      <c r="H3893" s="357">
        <v>0</v>
      </c>
      <c r="I3893" s="360">
        <f t="shared" si="249"/>
        <v>-4755.4607843137255</v>
      </c>
      <c r="J3893" s="361"/>
      <c r="K3893" s="361">
        <v>510</v>
      </c>
      <c r="L3893" s="361"/>
      <c r="M3893" s="361">
        <v>510</v>
      </c>
    </row>
    <row r="3894" spans="1:13" s="326" customFormat="1" ht="12.75">
      <c r="A3894" s="322"/>
      <c r="B3894" s="323"/>
      <c r="C3894" s="322"/>
      <c r="D3894" s="322"/>
      <c r="E3894" s="322"/>
      <c r="F3894" s="324"/>
      <c r="G3894" s="327"/>
      <c r="H3894" s="323">
        <v>0</v>
      </c>
      <c r="I3894" s="325"/>
      <c r="M3894" s="328"/>
    </row>
    <row r="3895" spans="1:13" s="326" customFormat="1" ht="12.75">
      <c r="A3895" s="322"/>
      <c r="B3895" s="323"/>
      <c r="C3895" s="322"/>
      <c r="D3895" s="322"/>
      <c r="E3895" s="322"/>
      <c r="F3895" s="324"/>
      <c r="G3895" s="327"/>
      <c r="H3895" s="323">
        <v>0</v>
      </c>
      <c r="I3895" s="325"/>
      <c r="M3895" s="328"/>
    </row>
    <row r="3896" ht="12.75"/>
    <row r="3897" spans="1:13" s="267" customFormat="1" ht="12.75">
      <c r="A3897" s="263"/>
      <c r="B3897" s="387"/>
      <c r="C3897" s="263"/>
      <c r="D3897" s="287" t="s">
        <v>230</v>
      </c>
      <c r="E3897" s="263"/>
      <c r="F3897" s="388"/>
      <c r="G3897" s="265"/>
      <c r="H3897" s="288"/>
      <c r="I3897" s="389"/>
      <c r="M3897" s="390">
        <v>525</v>
      </c>
    </row>
    <row r="3898" spans="1:13" s="269" customFormat="1" ht="12.75">
      <c r="A3898" s="287" t="s">
        <v>231</v>
      </c>
      <c r="B3898" s="288"/>
      <c r="C3898" s="391"/>
      <c r="D3898" s="287"/>
      <c r="E3898" s="287"/>
      <c r="F3898" s="289"/>
      <c r="G3898" s="289"/>
      <c r="H3898" s="288"/>
      <c r="I3898" s="392"/>
      <c r="K3898" s="268"/>
      <c r="M3898" s="390"/>
    </row>
    <row r="3899" spans="1:13" s="269" customFormat="1" ht="12.75">
      <c r="A3899" s="287"/>
      <c r="B3899" s="288"/>
      <c r="C3899" s="287"/>
      <c r="D3899" s="287"/>
      <c r="E3899" s="287" t="s">
        <v>235</v>
      </c>
      <c r="F3899" s="289"/>
      <c r="G3899" s="289"/>
      <c r="H3899" s="288"/>
      <c r="I3899" s="392"/>
      <c r="K3899" s="268"/>
      <c r="M3899" s="390"/>
    </row>
    <row r="3900" spans="1:13" s="269" customFormat="1" ht="12.75">
      <c r="A3900" s="287"/>
      <c r="B3900" s="393">
        <v>-3019125</v>
      </c>
      <c r="C3900" s="288" t="s">
        <v>232</v>
      </c>
      <c r="D3900" s="287"/>
      <c r="E3900" s="287" t="s">
        <v>234</v>
      </c>
      <c r="F3900" s="289"/>
      <c r="G3900" s="289"/>
      <c r="H3900" s="288">
        <f>H3899-B3900</f>
        <v>3019125</v>
      </c>
      <c r="I3900" s="394">
        <v>3750</v>
      </c>
      <c r="K3900" s="395"/>
      <c r="M3900" s="396">
        <f>-B3900/I3900</f>
        <v>805.1</v>
      </c>
    </row>
    <row r="3901" spans="1:13" s="269" customFormat="1" ht="12.75">
      <c r="A3901" s="287"/>
      <c r="B3901" s="393">
        <f>SUM(B3900:B3900)</f>
        <v>-3019125</v>
      </c>
      <c r="C3901" s="391" t="s">
        <v>233</v>
      </c>
      <c r="D3901" s="287"/>
      <c r="E3901" s="287"/>
      <c r="F3901" s="289"/>
      <c r="G3901" s="289" t="s">
        <v>73</v>
      </c>
      <c r="H3901" s="288">
        <v>0</v>
      </c>
      <c r="I3901" s="394">
        <f>B3901/M3901</f>
        <v>-3750</v>
      </c>
      <c r="K3901" s="268"/>
      <c r="M3901" s="396">
        <v>805.1</v>
      </c>
    </row>
    <row r="3902" spans="1:13" s="269" customFormat="1" ht="12.75">
      <c r="A3902" s="287"/>
      <c r="B3902" s="288"/>
      <c r="C3902" s="287"/>
      <c r="D3902" s="287"/>
      <c r="E3902" s="287"/>
      <c r="F3902" s="289"/>
      <c r="G3902" s="290"/>
      <c r="H3902" s="288"/>
      <c r="I3902" s="291"/>
      <c r="M3902" s="2"/>
    </row>
    <row r="3903" spans="1:13" s="269" customFormat="1" ht="12.75">
      <c r="A3903" s="287"/>
      <c r="B3903" s="393"/>
      <c r="C3903" s="391"/>
      <c r="D3903" s="287"/>
      <c r="E3903" s="287"/>
      <c r="F3903" s="289"/>
      <c r="G3903" s="289"/>
      <c r="H3903" s="288"/>
      <c r="I3903" s="397"/>
      <c r="K3903" s="268"/>
      <c r="M3903" s="2"/>
    </row>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2013-02-15T10:02:47Z</dcterms:modified>
  <cp:category/>
  <cp:version/>
  <cp:contentType/>
  <cp:contentStatus/>
</cp:coreProperties>
</file>