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100" windowHeight="6045" activeTab="1"/>
  </bookViews>
  <sheets>
    <sheet name="October 2012-Summary" sheetId="1" r:id="rId1"/>
    <sheet name="October 2012-Detailed" sheetId="2" r:id="rId2"/>
  </sheets>
  <definedNames>
    <definedName name="_xlnm.Print_Titles" localSheetId="1">'October 2012-Detailed'!$1:$4</definedName>
    <definedName name="_xlnm.Print_Titles" localSheetId="0">'October 2012-Summary'!$1:$4</definedName>
  </definedNames>
  <calcPr fullCalcOnLoad="1"/>
</workbook>
</file>

<file path=xl/comments2.xml><?xml version="1.0" encoding="utf-8"?>
<comments xmlns="http://schemas.openxmlformats.org/spreadsheetml/2006/main">
  <authors>
    <author>LAGA</author>
    <author>pc</author>
    <author>RELINDIS</author>
    <author>Alain</author>
    <author>NADEGE</author>
    <author>Aim?</author>
    <author>user</author>
    <author>Born Free User</author>
    <author>Akwen</author>
  </authors>
  <commentList>
    <comment ref="C1146" authorId="0">
      <text>
        <r>
          <rPr>
            <b/>
            <sz val="8"/>
            <rFont val="Tahoma"/>
            <family val="0"/>
          </rPr>
          <t>Alain:  Credit for lawyer up follow djoum case</t>
        </r>
        <r>
          <rPr>
            <sz val="8"/>
            <rFont val="Tahoma"/>
            <family val="0"/>
          </rPr>
          <t xml:space="preserve">
</t>
        </r>
      </text>
    </comment>
    <comment ref="C1148" authorId="0">
      <text>
        <r>
          <rPr>
            <b/>
            <sz val="8"/>
            <rFont val="Tahoma"/>
            <family val="0"/>
          </rPr>
          <t>Alain :</t>
        </r>
        <r>
          <rPr>
            <sz val="8"/>
            <rFont val="Tahoma"/>
            <family val="0"/>
          </rPr>
          <t xml:space="preserve">
 Follow up youkadouma case.</t>
        </r>
      </text>
    </comment>
    <comment ref="C1154" authorId="0">
      <text>
        <r>
          <rPr>
            <b/>
            <sz val="8"/>
            <rFont val="Tahoma"/>
            <family val="0"/>
          </rPr>
          <t>Alain: follow up yokadouma case.</t>
        </r>
        <r>
          <rPr>
            <sz val="8"/>
            <rFont val="Tahoma"/>
            <family val="0"/>
          </rPr>
          <t xml:space="preserve">
</t>
        </r>
      </text>
    </comment>
    <comment ref="C1161" authorId="0">
      <text>
        <r>
          <rPr>
            <b/>
            <sz val="8"/>
            <rFont val="Tahoma"/>
            <family val="0"/>
          </rPr>
          <t>Alain:  Ebolowa mangabe operation.</t>
        </r>
        <r>
          <rPr>
            <sz val="8"/>
            <rFont val="Tahoma"/>
            <family val="0"/>
          </rPr>
          <t xml:space="preserve">
</t>
        </r>
      </text>
    </comment>
    <comment ref="C1247" authorId="0">
      <text>
        <r>
          <rPr>
            <b/>
            <sz val="8"/>
            <rFont val="Tahoma"/>
            <family val="0"/>
          </rPr>
          <t>djimi: follow up sangmalima case.</t>
        </r>
        <r>
          <rPr>
            <sz val="8"/>
            <rFont val="Tahoma"/>
            <family val="0"/>
          </rPr>
          <t xml:space="preserve">
</t>
        </r>
      </text>
    </comment>
    <comment ref="C1248" authorId="0">
      <text>
        <r>
          <rPr>
            <b/>
            <sz val="8"/>
            <rFont val="Tahoma"/>
            <family val="0"/>
          </rPr>
          <t>Djimi: follow up Bertoua case</t>
        </r>
        <r>
          <rPr>
            <sz val="8"/>
            <rFont val="Tahoma"/>
            <family val="0"/>
          </rPr>
          <t xml:space="preserve">
</t>
        </r>
      </text>
    </comment>
    <comment ref="C1249" authorId="0">
      <text>
        <r>
          <rPr>
            <b/>
            <sz val="8"/>
            <rFont val="Tahoma"/>
            <family val="0"/>
          </rPr>
          <t>Djimi: Ebolowa case.</t>
        </r>
        <r>
          <rPr>
            <sz val="8"/>
            <rFont val="Tahoma"/>
            <family val="0"/>
          </rPr>
          <t xml:space="preserve">
</t>
        </r>
      </text>
    </comment>
    <comment ref="C1250" authorId="0">
      <text>
        <r>
          <rPr>
            <b/>
            <sz val="8"/>
            <rFont val="Tahoma"/>
            <family val="0"/>
          </rPr>
          <t>Tambe: mamfe case.</t>
        </r>
        <r>
          <rPr>
            <sz val="8"/>
            <rFont val="Tahoma"/>
            <family val="0"/>
          </rPr>
          <t xml:space="preserve">
</t>
        </r>
      </text>
    </comment>
    <comment ref="C1255" authorId="1">
      <text>
        <r>
          <rPr>
            <b/>
            <sz val="9"/>
            <rFont val="Tahoma"/>
            <family val="2"/>
          </rPr>
          <t>Aime: took clando</t>
        </r>
        <r>
          <rPr>
            <sz val="9"/>
            <rFont val="Tahoma"/>
            <family val="2"/>
          </rPr>
          <t xml:space="preserve">
</t>
        </r>
      </text>
    </comment>
    <comment ref="C1256" authorId="2">
      <text>
        <r>
          <rPr>
            <b/>
            <sz val="9"/>
            <rFont val="Tahoma"/>
            <family val="2"/>
          </rPr>
          <t>Aimé:transport fare from Bafoussam to Dschang for the case of Doumbou celestine</t>
        </r>
        <r>
          <rPr>
            <sz val="9"/>
            <rFont val="Tahoma"/>
            <family val="2"/>
          </rPr>
          <t xml:space="preserve">
</t>
        </r>
      </text>
    </comment>
    <comment ref="C1257" authorId="1">
      <text>
        <r>
          <rPr>
            <b/>
            <sz val="9"/>
            <rFont val="Tahoma"/>
            <family val="2"/>
          </rPr>
          <t>Aime: took clando</t>
        </r>
        <r>
          <rPr>
            <sz val="9"/>
            <rFont val="Tahoma"/>
            <family val="2"/>
          </rPr>
          <t xml:space="preserve">
</t>
        </r>
      </text>
    </comment>
    <comment ref="C1272" authorId="3">
      <text>
        <r>
          <rPr>
            <b/>
            <sz val="8"/>
            <rFont val="Tahoma"/>
            <family val="0"/>
          </rPr>
          <t xml:space="preserve">Alain: </t>
        </r>
        <r>
          <rPr>
            <b/>
            <sz val="8"/>
            <rFont val="Tahoma"/>
            <family val="2"/>
          </rPr>
          <t>hired car
to transport ape from ebolowa to yde</t>
        </r>
      </text>
    </comment>
    <comment ref="C1284" authorId="4">
      <text>
        <r>
          <rPr>
            <b/>
            <sz val="9"/>
            <rFont val="Tahoma"/>
            <family val="2"/>
          </rPr>
          <t>NADEGE:</t>
        </r>
        <r>
          <rPr>
            <sz val="9"/>
            <rFont val="Tahoma"/>
            <family val="2"/>
          </rPr>
          <t xml:space="preserve">
the chief of post of Mindourou come to abong mbang for follow the hearing in abong mbang.
The operation was done in mindourou, the species are classe A,B and C.
he took the clando</t>
        </r>
      </text>
    </comment>
    <comment ref="C1286" authorId="4">
      <text>
        <r>
          <rPr>
            <b/>
            <sz val="9"/>
            <rFont val="Tahoma"/>
            <family val="2"/>
          </rPr>
          <t xml:space="preserve">NADEGE: transport of the chief of post of Mindourou </t>
        </r>
        <r>
          <rPr>
            <sz val="9"/>
            <rFont val="Tahoma"/>
            <family val="2"/>
          </rPr>
          <t xml:space="preserve">
he took clando</t>
        </r>
      </text>
    </comment>
    <comment ref="C1310" authorId="1">
      <text>
        <r>
          <rPr>
            <b/>
            <sz val="9"/>
            <rFont val="Tahoma"/>
            <family val="2"/>
          </rPr>
          <t>Aime: local transport in Douala, Yaounde and Bertoua</t>
        </r>
        <r>
          <rPr>
            <sz val="9"/>
            <rFont val="Tahoma"/>
            <family val="2"/>
          </rPr>
          <t xml:space="preserve">
</t>
        </r>
      </text>
    </comment>
    <comment ref="C1336" authorId="3">
      <text>
        <r>
          <rPr>
            <b/>
            <sz val="8"/>
            <rFont val="Tahoma"/>
            <family val="0"/>
          </rPr>
          <t>Alain:</t>
        </r>
        <r>
          <rPr>
            <sz val="8"/>
            <rFont val="Tahoma"/>
            <family val="0"/>
          </rPr>
          <t xml:space="preserve">
to bring suspect to the state counsel</t>
        </r>
      </text>
    </comment>
    <comment ref="C1425" authorId="5">
      <text>
        <r>
          <rPr>
            <b/>
            <sz val="9"/>
            <rFont val="Tahoma"/>
            <family val="0"/>
          </rPr>
          <t>Aimé: Mineral water at Mamfe</t>
        </r>
        <r>
          <rPr>
            <sz val="9"/>
            <rFont val="Tahoma"/>
            <family val="0"/>
          </rPr>
          <t xml:space="preserve">
</t>
        </r>
      </text>
    </comment>
    <comment ref="C1427" authorId="5">
      <text>
        <r>
          <rPr>
            <b/>
            <sz val="9"/>
            <rFont val="Tahoma"/>
            <family val="0"/>
          </rPr>
          <t>Aimé: Mineral water at Mamfe</t>
        </r>
        <r>
          <rPr>
            <sz val="9"/>
            <rFont val="Tahoma"/>
            <family val="0"/>
          </rPr>
          <t xml:space="preserve">
</t>
        </r>
      </text>
    </comment>
    <comment ref="C1442" authorId="2">
      <text>
        <r>
          <rPr>
            <b/>
            <sz val="8"/>
            <rFont val="Tahoma"/>
            <family val="2"/>
          </rPr>
          <t>ania:mineral water at djoum</t>
        </r>
        <r>
          <rPr>
            <sz val="8"/>
            <rFont val="Tahoma"/>
            <family val="2"/>
          </rPr>
          <t xml:space="preserve">
</t>
        </r>
      </text>
    </comment>
    <comment ref="C1444" authorId="2">
      <text>
        <r>
          <rPr>
            <b/>
            <sz val="8"/>
            <rFont val="Tahoma"/>
            <family val="2"/>
          </rPr>
          <t>ania:mineral water at sangmelima</t>
        </r>
        <r>
          <rPr>
            <sz val="8"/>
            <rFont val="Tahoma"/>
            <family val="2"/>
          </rPr>
          <t xml:space="preserve">
</t>
        </r>
      </text>
    </comment>
    <comment ref="C1446" authorId="2">
      <text>
        <r>
          <rPr>
            <b/>
            <sz val="8"/>
            <rFont val="Tahoma"/>
            <family val="2"/>
          </rPr>
          <t>ania:mineral water at sangmelima</t>
        </r>
        <r>
          <rPr>
            <sz val="8"/>
            <rFont val="Tahoma"/>
            <family val="2"/>
          </rPr>
          <t xml:space="preserve">
</t>
        </r>
      </text>
    </comment>
    <comment ref="C1452" authorId="4">
      <text>
        <r>
          <rPr>
            <b/>
            <sz val="9"/>
            <rFont val="Tahoma"/>
            <family val="2"/>
          </rPr>
          <t>NADEGE:</t>
        </r>
        <r>
          <rPr>
            <sz val="9"/>
            <rFont val="Tahoma"/>
            <family val="2"/>
          </rPr>
          <t xml:space="preserve">
Mineral water in abong mbang</t>
        </r>
      </text>
    </comment>
    <comment ref="C1453" authorId="4">
      <text>
        <r>
          <rPr>
            <b/>
            <sz val="9"/>
            <rFont val="Tahoma"/>
            <family val="2"/>
          </rPr>
          <t>NADEGE:</t>
        </r>
        <r>
          <rPr>
            <sz val="9"/>
            <rFont val="Tahoma"/>
            <family val="2"/>
          </rPr>
          <t xml:space="preserve">
feeding to the chief of post of Mindourou</t>
        </r>
      </text>
    </comment>
    <comment ref="C1454" authorId="4">
      <text>
        <r>
          <rPr>
            <b/>
            <sz val="9"/>
            <rFont val="Tahoma"/>
            <family val="2"/>
          </rPr>
          <t>NADEGE:</t>
        </r>
        <r>
          <rPr>
            <sz val="9"/>
            <rFont val="Tahoma"/>
            <family val="2"/>
          </rPr>
          <t xml:space="preserve">
Mineral water in Abong Mbang</t>
        </r>
      </text>
    </comment>
    <comment ref="C1456" authorId="1">
      <text>
        <r>
          <rPr>
            <b/>
            <sz val="9"/>
            <rFont val="Tahoma"/>
            <family val="2"/>
          </rPr>
          <t>Nadège: Mineral water at Abong-Mbang</t>
        </r>
      </text>
    </comment>
    <comment ref="C1457" authorId="1">
      <text>
        <r>
          <rPr>
            <b/>
            <sz val="9"/>
            <rFont val="Tahoma"/>
            <family val="2"/>
          </rPr>
          <t xml:space="preserve">Nadège: chief of post </t>
        </r>
        <r>
          <rPr>
            <sz val="9"/>
            <rFont val="Tahoma"/>
            <family val="2"/>
          </rPr>
          <t xml:space="preserve">
</t>
        </r>
      </text>
    </comment>
    <comment ref="C1458" authorId="4">
      <text>
        <r>
          <rPr>
            <b/>
            <sz val="9"/>
            <rFont val="Tahoma"/>
            <family val="2"/>
          </rPr>
          <t xml:space="preserve">Nadège: mineral water chief of post
</t>
        </r>
      </text>
    </comment>
    <comment ref="C1464" authorId="1">
      <text>
        <r>
          <rPr>
            <b/>
            <sz val="9"/>
            <rFont val="Tahoma"/>
            <family val="2"/>
          </rPr>
          <t>Aime: 10 copies of financial law</t>
        </r>
        <r>
          <rPr>
            <sz val="9"/>
            <rFont val="Tahoma"/>
            <family val="2"/>
          </rPr>
          <t xml:space="preserve">
</t>
        </r>
      </text>
    </comment>
    <comment ref="C1465" authorId="1">
      <text>
        <r>
          <rPr>
            <b/>
            <sz val="9"/>
            <rFont val="Tahoma"/>
            <family val="0"/>
          </rPr>
          <t>Alain:printing PV for the Ape operation in ebolowa</t>
        </r>
        <r>
          <rPr>
            <sz val="9"/>
            <rFont val="Tahoma"/>
            <family val="0"/>
          </rPr>
          <t xml:space="preserve">
</t>
        </r>
      </text>
    </comment>
    <comment ref="C1466" authorId="1">
      <text>
        <r>
          <rPr>
            <b/>
            <sz val="9"/>
            <rFont val="Tahoma"/>
            <family val="0"/>
          </rPr>
          <t>Alain: PV for the Ape operation in ebolowa</t>
        </r>
        <r>
          <rPr>
            <sz val="9"/>
            <rFont val="Tahoma"/>
            <family val="0"/>
          </rPr>
          <t xml:space="preserve">
</t>
        </r>
      </text>
    </comment>
    <comment ref="C1468" authorId="2">
      <text>
        <r>
          <rPr>
            <b/>
            <sz val="8"/>
            <rFont val="Tahoma"/>
            <family val="2"/>
          </rPr>
          <t xml:space="preserve">ania:photocopies of pv for human bones in djoum </t>
        </r>
        <r>
          <rPr>
            <sz val="8"/>
            <rFont val="Tahoma"/>
            <family val="2"/>
          </rPr>
          <t xml:space="preserve">
</t>
        </r>
      </text>
    </comment>
    <comment ref="C1469" authorId="4">
      <text>
        <r>
          <rPr>
            <b/>
            <sz val="9"/>
            <rFont val="Tahoma"/>
            <family val="2"/>
          </rPr>
          <t>NADEGE:</t>
        </r>
        <r>
          <rPr>
            <sz val="9"/>
            <rFont val="Tahoma"/>
            <family val="2"/>
          </rPr>
          <t xml:space="preserve">
Photocopies of hearing feedback form
25F X 80= 2000FCFA</t>
        </r>
      </text>
    </comment>
    <comment ref="C2244" authorId="4">
      <text>
        <r>
          <rPr>
            <b/>
            <sz val="9"/>
            <rFont val="Tahoma"/>
            <family val="2"/>
          </rPr>
          <t>NADEGE:</t>
        </r>
        <r>
          <rPr>
            <sz val="9"/>
            <rFont val="Tahoma"/>
            <family val="2"/>
          </rPr>
          <t xml:space="preserve">
trap coll to kill the mouse</t>
        </r>
      </text>
    </comment>
    <comment ref="C1470" authorId="4">
      <text>
        <r>
          <rPr>
            <b/>
            <sz val="9"/>
            <rFont val="Tahoma"/>
            <family val="2"/>
          </rPr>
          <t>NADEGE:</t>
        </r>
        <r>
          <rPr>
            <sz val="9"/>
            <rFont val="Tahoma"/>
            <family val="2"/>
          </rPr>
          <t xml:space="preserve">
</t>
        </r>
        <r>
          <rPr>
            <b/>
            <sz val="9"/>
            <rFont val="Tahoma"/>
            <family val="2"/>
          </rPr>
          <t>I BOUGHT CD CASES FOR ofir
500 X 6 = 3000FCFA</t>
        </r>
      </text>
    </comment>
    <comment ref="C1471" authorId="4">
      <text>
        <r>
          <rPr>
            <b/>
            <sz val="9"/>
            <rFont val="Tahoma"/>
            <family val="2"/>
          </rPr>
          <t>NADEGE:</t>
        </r>
        <r>
          <rPr>
            <sz val="9"/>
            <rFont val="Tahoma"/>
            <family val="2"/>
          </rPr>
          <t xml:space="preserve">
A new battery of computer: 25 000FCFA</t>
        </r>
      </text>
    </comment>
    <comment ref="C1472" authorId="4">
      <text>
        <r>
          <rPr>
            <b/>
            <sz val="9"/>
            <rFont val="Tahoma"/>
            <family val="2"/>
          </rPr>
          <t>NADEGE:</t>
        </r>
        <r>
          <rPr>
            <sz val="9"/>
            <rFont val="Tahoma"/>
            <family val="2"/>
          </rPr>
          <t xml:space="preserve">
-changed the memory of computer
-scan antivirus and keeping the data
-installation of window exploitation system
-installation of applicable antivirus
-re-installing of data back to computer
total: 20 000FCFA</t>
        </r>
      </text>
    </comment>
    <comment ref="F1481" authorId="5">
      <text>
        <r>
          <rPr>
            <b/>
            <sz val="9"/>
            <rFont val="Tahoma"/>
            <family val="2"/>
          </rPr>
          <t>Djimi: Transport and logistics from Yaoude to Douala for the case of parrot dealer</t>
        </r>
        <r>
          <rPr>
            <sz val="9"/>
            <rFont val="Tahoma"/>
            <family val="2"/>
          </rPr>
          <t xml:space="preserve">
</t>
        </r>
      </text>
    </comment>
    <comment ref="F1482" authorId="5">
      <text>
        <r>
          <rPr>
            <b/>
            <sz val="9"/>
            <rFont val="Tahoma"/>
            <family val="2"/>
          </rPr>
          <t>Djimi: Transport and logistics from Yaoude to Douala for the case of parrot dealer</t>
        </r>
        <r>
          <rPr>
            <sz val="9"/>
            <rFont val="Tahoma"/>
            <family val="2"/>
          </rPr>
          <t xml:space="preserve">
</t>
        </r>
      </text>
    </comment>
    <comment ref="F1483" authorId="5">
      <text>
        <r>
          <rPr>
            <b/>
            <sz val="9"/>
            <rFont val="Tahoma"/>
            <family val="2"/>
          </rPr>
          <t xml:space="preserve">Djimi: Transport and logistics for the collaborator of Me Djimi from Yde to Abong-Mbang for the case of Sanang </t>
        </r>
        <r>
          <rPr>
            <sz val="9"/>
            <rFont val="Tahoma"/>
            <family val="2"/>
          </rPr>
          <t xml:space="preserve">
</t>
        </r>
      </text>
    </comment>
    <comment ref="F1484" authorId="5">
      <text>
        <r>
          <rPr>
            <b/>
            <sz val="9"/>
            <rFont val="Tahoma"/>
            <family val="2"/>
          </rPr>
          <t xml:space="preserve">Djimi: Transport and logistics for the collaborator of Me Djimi from Yde to Abong-Mbang for the case of Sanang </t>
        </r>
        <r>
          <rPr>
            <sz val="9"/>
            <rFont val="Tahoma"/>
            <family val="2"/>
          </rPr>
          <t xml:space="preserve">
</t>
        </r>
      </text>
    </comment>
    <comment ref="F1485" authorId="5">
      <text>
        <r>
          <rPr>
            <b/>
            <sz val="9"/>
            <rFont val="Tahoma"/>
            <family val="2"/>
          </rPr>
          <t>Djimi: Transport and logistics from Yaoude to Douala 
transport and logistics to meet President of court for Minfof vs parrot dealer case</t>
        </r>
      </text>
    </comment>
    <comment ref="F1486" authorId="5">
      <text>
        <r>
          <rPr>
            <b/>
            <sz val="9"/>
            <rFont val="Tahoma"/>
            <family val="2"/>
          </rPr>
          <t>Djimi: Transport and logistics from Yaoude to Douala 
transport and logistics to meet President of court for Minfof vs parrot dealer case</t>
        </r>
      </text>
    </comment>
    <comment ref="F1487" authorId="5">
      <text>
        <r>
          <rPr>
            <b/>
            <sz val="9"/>
            <rFont val="Tahoma"/>
            <family val="2"/>
          </rPr>
          <t>Tambe: Transport and logistics from Kumba to Mamfe for the ostrich case</t>
        </r>
        <r>
          <rPr>
            <sz val="9"/>
            <rFont val="Tahoma"/>
            <family val="2"/>
          </rPr>
          <t xml:space="preserve">
</t>
        </r>
      </text>
    </comment>
    <comment ref="F1488" authorId="5">
      <text>
        <r>
          <rPr>
            <b/>
            <sz val="9"/>
            <rFont val="Tahoma"/>
            <family val="2"/>
          </rPr>
          <t>Tambe: Transport and logistics from Kumba to Mamfe for the ostrich case</t>
        </r>
        <r>
          <rPr>
            <sz val="9"/>
            <rFont val="Tahoma"/>
            <family val="2"/>
          </rPr>
          <t xml:space="preserve">
</t>
        </r>
      </text>
    </comment>
    <comment ref="F1489" authorId="5">
      <text>
        <r>
          <rPr>
            <b/>
            <sz val="9"/>
            <rFont val="Tahoma"/>
            <family val="2"/>
          </rPr>
          <t>Ekane: Transport and logistics from Bafoussam to Dschang for the case of Dombou Célestin</t>
        </r>
        <r>
          <rPr>
            <sz val="9"/>
            <rFont val="Tahoma"/>
            <family val="2"/>
          </rPr>
          <t xml:space="preserve">
</t>
        </r>
      </text>
    </comment>
    <comment ref="F1490" authorId="5">
      <text>
        <r>
          <rPr>
            <b/>
            <sz val="9"/>
            <rFont val="Tahoma"/>
            <family val="2"/>
          </rPr>
          <t>Ekane: Transport and logistics from Bafoussam to Dschang for the case of Dombou Célestin</t>
        </r>
        <r>
          <rPr>
            <sz val="9"/>
            <rFont val="Tahoma"/>
            <family val="2"/>
          </rPr>
          <t xml:space="preserve">
</t>
        </r>
      </text>
    </comment>
    <comment ref="F1498" authorId="5">
      <text>
        <r>
          <rPr>
            <b/>
            <sz val="9"/>
            <rFont val="Tahoma"/>
            <family val="2"/>
          </rPr>
          <t>Djimi: Transport and logistics from Yaoude to Douala for the case of parrot dealer</t>
        </r>
        <r>
          <rPr>
            <sz val="9"/>
            <rFont val="Tahoma"/>
            <family val="2"/>
          </rPr>
          <t xml:space="preserve">
</t>
        </r>
      </text>
    </comment>
    <comment ref="F1499" authorId="5">
      <text>
        <r>
          <rPr>
            <b/>
            <sz val="9"/>
            <rFont val="Tahoma"/>
            <family val="2"/>
          </rPr>
          <t>Djimi: Transport and logistics from Yaoude to Douala for the case of parrot dealer</t>
        </r>
        <r>
          <rPr>
            <sz val="9"/>
            <rFont val="Tahoma"/>
            <family val="2"/>
          </rPr>
          <t xml:space="preserve">
</t>
        </r>
      </text>
    </comment>
    <comment ref="F1500" authorId="5">
      <text>
        <r>
          <rPr>
            <b/>
            <sz val="9"/>
            <rFont val="Tahoma"/>
            <family val="2"/>
          </rPr>
          <t xml:space="preserve">Djimi: Transport and logistics for the collaborator of Me Djimi from Yde to Abong-Mbang for the case of Sanang </t>
        </r>
        <r>
          <rPr>
            <sz val="9"/>
            <rFont val="Tahoma"/>
            <family val="2"/>
          </rPr>
          <t xml:space="preserve">
</t>
        </r>
      </text>
    </comment>
    <comment ref="F1501" authorId="5">
      <text>
        <r>
          <rPr>
            <b/>
            <sz val="9"/>
            <rFont val="Tahoma"/>
            <family val="2"/>
          </rPr>
          <t xml:space="preserve">Djimi: Transport and logistics for the collaborator of Me Djimi from Yde to Abong-Mbang for the case of Sanang </t>
        </r>
        <r>
          <rPr>
            <sz val="9"/>
            <rFont val="Tahoma"/>
            <family val="2"/>
          </rPr>
          <t xml:space="preserve">
</t>
        </r>
      </text>
    </comment>
    <comment ref="F1502" authorId="5">
      <text>
        <r>
          <rPr>
            <b/>
            <sz val="9"/>
            <rFont val="Tahoma"/>
            <family val="2"/>
          </rPr>
          <t>Djimi: Transport and logistics from Yaoude to Douala 
transport and logistics to meet President of court for Minfof vs parrot dealer case</t>
        </r>
      </text>
    </comment>
    <comment ref="F1503" authorId="5">
      <text>
        <r>
          <rPr>
            <b/>
            <sz val="9"/>
            <rFont val="Tahoma"/>
            <family val="2"/>
          </rPr>
          <t>Djimi: Transport and logistics from Yaoude to Douala 
transport and logistics to meet President of court for Minfof vs parrot dealer case</t>
        </r>
      </text>
    </comment>
    <comment ref="F1504" authorId="5">
      <text>
        <r>
          <rPr>
            <b/>
            <sz val="9"/>
            <rFont val="Tahoma"/>
            <family val="2"/>
          </rPr>
          <t>Tambe: Transport and logistics from Kumba to Mamfe for the ostrich case</t>
        </r>
        <r>
          <rPr>
            <sz val="9"/>
            <rFont val="Tahoma"/>
            <family val="2"/>
          </rPr>
          <t xml:space="preserve">
</t>
        </r>
      </text>
    </comment>
    <comment ref="F1505" authorId="5">
      <text>
        <r>
          <rPr>
            <b/>
            <sz val="9"/>
            <rFont val="Tahoma"/>
            <family val="2"/>
          </rPr>
          <t>Tambe: Transport and logistics from Kumba to Mamfe for the ostrich case</t>
        </r>
        <r>
          <rPr>
            <sz val="9"/>
            <rFont val="Tahoma"/>
            <family val="2"/>
          </rPr>
          <t xml:space="preserve">
</t>
        </r>
      </text>
    </comment>
    <comment ref="F1506" authorId="5">
      <text>
        <r>
          <rPr>
            <b/>
            <sz val="9"/>
            <rFont val="Tahoma"/>
            <family val="2"/>
          </rPr>
          <t>Ekane: Transport and logistics from Bafoussam to Dschang for the case of Dombou Célestin</t>
        </r>
        <r>
          <rPr>
            <sz val="9"/>
            <rFont val="Tahoma"/>
            <family val="2"/>
          </rPr>
          <t xml:space="preserve">
</t>
        </r>
      </text>
    </comment>
    <comment ref="F1517" authorId="5">
      <text>
        <r>
          <rPr>
            <b/>
            <sz val="9"/>
            <rFont val="Tahoma"/>
            <family val="2"/>
          </rPr>
          <t>Djimi: Transport and logistics from Yaoude to Douala for the case of parrot dealer</t>
        </r>
        <r>
          <rPr>
            <sz val="9"/>
            <rFont val="Tahoma"/>
            <family val="2"/>
          </rPr>
          <t xml:space="preserve">
</t>
        </r>
      </text>
    </comment>
    <comment ref="F1518" authorId="5">
      <text>
        <r>
          <rPr>
            <b/>
            <sz val="9"/>
            <rFont val="Tahoma"/>
            <family val="2"/>
          </rPr>
          <t xml:space="preserve">Djimi: Transport and logistics for the collaborator of Me Djimi from Yde to Abong-Mbang for the case of Sanang </t>
        </r>
        <r>
          <rPr>
            <sz val="9"/>
            <rFont val="Tahoma"/>
            <family val="2"/>
          </rPr>
          <t xml:space="preserve">
</t>
        </r>
      </text>
    </comment>
    <comment ref="F1519" authorId="5">
      <text>
        <r>
          <rPr>
            <b/>
            <sz val="9"/>
            <rFont val="Tahoma"/>
            <family val="2"/>
          </rPr>
          <t>Djimi: Transport and logistics from Yaoude to Douala 
transport and logistics to meet President of court for Minfof vs parrot dealer case</t>
        </r>
      </text>
    </comment>
    <comment ref="F1520" authorId="5">
      <text>
        <r>
          <rPr>
            <b/>
            <sz val="9"/>
            <rFont val="Tahoma"/>
            <family val="2"/>
          </rPr>
          <t>Tambe: Transport and logistics from Kumba to Mamfe for the ostrich case</t>
        </r>
        <r>
          <rPr>
            <sz val="9"/>
            <rFont val="Tahoma"/>
            <family val="2"/>
          </rPr>
          <t xml:space="preserve">
</t>
        </r>
      </text>
    </comment>
    <comment ref="F1528" authorId="5">
      <text>
        <r>
          <rPr>
            <b/>
            <sz val="9"/>
            <rFont val="Tahoma"/>
            <family val="2"/>
          </rPr>
          <t>Djimi: Transport and logistics from Yaoude to Douala for the case of parrot dealer</t>
        </r>
        <r>
          <rPr>
            <sz val="9"/>
            <rFont val="Tahoma"/>
            <family val="2"/>
          </rPr>
          <t xml:space="preserve">
</t>
        </r>
      </text>
    </comment>
    <comment ref="F1529" authorId="5">
      <text>
        <r>
          <rPr>
            <b/>
            <sz val="9"/>
            <rFont val="Tahoma"/>
            <family val="2"/>
          </rPr>
          <t>Djimi: Transport and logistics from Yaoude to Douala for the case of parrot dealer</t>
        </r>
        <r>
          <rPr>
            <sz val="9"/>
            <rFont val="Tahoma"/>
            <family val="2"/>
          </rPr>
          <t xml:space="preserve">
</t>
        </r>
      </text>
    </comment>
    <comment ref="F1530" authorId="5">
      <text>
        <r>
          <rPr>
            <b/>
            <sz val="9"/>
            <rFont val="Tahoma"/>
            <family val="2"/>
          </rPr>
          <t xml:space="preserve">Djimi: Transport and logistics for the collaborator of Me Djimi from Yde to Abong-Mbang for the case of Sanang </t>
        </r>
        <r>
          <rPr>
            <sz val="9"/>
            <rFont val="Tahoma"/>
            <family val="2"/>
          </rPr>
          <t xml:space="preserve">
</t>
        </r>
      </text>
    </comment>
    <comment ref="F1531" authorId="5">
      <text>
        <r>
          <rPr>
            <b/>
            <sz val="9"/>
            <rFont val="Tahoma"/>
            <family val="2"/>
          </rPr>
          <t xml:space="preserve">Djimi: Transport and logistics for the collaborator of Me Djimi from Yde to Abong-Mbang for the case of Sanang </t>
        </r>
        <r>
          <rPr>
            <sz val="9"/>
            <rFont val="Tahoma"/>
            <family val="2"/>
          </rPr>
          <t xml:space="preserve">
</t>
        </r>
      </text>
    </comment>
    <comment ref="F1532" authorId="5">
      <text>
        <r>
          <rPr>
            <b/>
            <sz val="9"/>
            <rFont val="Tahoma"/>
            <family val="2"/>
          </rPr>
          <t>Djimi: Transport and logistics from Yaoude to Douala 
transport and logistics to meet President of court for Minfof vs parrot dealer case</t>
        </r>
      </text>
    </comment>
    <comment ref="F1533" authorId="5">
      <text>
        <r>
          <rPr>
            <b/>
            <sz val="9"/>
            <rFont val="Tahoma"/>
            <family val="2"/>
          </rPr>
          <t>Djimi: Transport and logistics from Yaoude to Douala 
transport and logistics to meet President of court for Minfof vs parrot dealer case</t>
        </r>
      </text>
    </comment>
    <comment ref="F1534" authorId="5">
      <text>
        <r>
          <rPr>
            <b/>
            <sz val="9"/>
            <rFont val="Tahoma"/>
            <family val="2"/>
          </rPr>
          <t>Tambe: Transport and logistics from Kumba to Mamfe for the ostrich case</t>
        </r>
        <r>
          <rPr>
            <sz val="9"/>
            <rFont val="Tahoma"/>
            <family val="2"/>
          </rPr>
          <t xml:space="preserve">
</t>
        </r>
      </text>
    </comment>
    <comment ref="F1535" authorId="5">
      <text>
        <r>
          <rPr>
            <b/>
            <sz val="9"/>
            <rFont val="Tahoma"/>
            <family val="2"/>
          </rPr>
          <t>Tambe: Transport and logistics from Kumba to Mamfe for the ostrich case</t>
        </r>
        <r>
          <rPr>
            <sz val="9"/>
            <rFont val="Tahoma"/>
            <family val="2"/>
          </rPr>
          <t xml:space="preserve">
</t>
        </r>
      </text>
    </comment>
    <comment ref="F1536" authorId="5">
      <text>
        <r>
          <rPr>
            <b/>
            <sz val="9"/>
            <rFont val="Tahoma"/>
            <family val="2"/>
          </rPr>
          <t>Ekane: Transport and logistics from Bafoussam to Dschang for the case of Dombou Célestin</t>
        </r>
        <r>
          <rPr>
            <sz val="9"/>
            <rFont val="Tahoma"/>
            <family val="2"/>
          </rPr>
          <t xml:space="preserve">
</t>
        </r>
      </text>
    </comment>
    <comment ref="C1553" authorId="1">
      <text>
        <r>
          <rPr>
            <b/>
            <sz val="9"/>
            <rFont val="Tahoma"/>
            <family val="0"/>
          </rPr>
          <t xml:space="preserve">Alain: Consultation fees for the case of Sangha Symphorien in Yokadouma 
 </t>
        </r>
        <r>
          <rPr>
            <sz val="9"/>
            <rFont val="Tahoma"/>
            <family val="0"/>
          </rPr>
          <t xml:space="preserve">
</t>
        </r>
      </text>
    </comment>
    <comment ref="C1554" authorId="5">
      <text>
        <r>
          <rPr>
            <b/>
            <sz val="9"/>
            <rFont val="Tahoma"/>
            <family val="2"/>
          </rPr>
          <t xml:space="preserve">Nadège: Consultation fees for the case of Sangha Symphorien in Yokadouma </t>
        </r>
        <r>
          <rPr>
            <sz val="9"/>
            <rFont val="Tahoma"/>
            <family val="2"/>
          </rPr>
          <t xml:space="preserve">
</t>
        </r>
      </text>
    </comment>
    <comment ref="C1558" authorId="1">
      <text>
        <r>
          <rPr>
            <b/>
            <sz val="9"/>
            <rFont val="Tahoma"/>
            <family val="0"/>
          </rPr>
          <t>Aimé: Bonus for the good decision at Bangangté in the case of  Bandou and Nyingui Beka. 3 months of prison. The dealers were closed</t>
        </r>
      </text>
    </comment>
    <comment ref="C1636" authorId="6">
      <text>
        <r>
          <rPr>
            <b/>
            <sz val="8"/>
            <rFont val="Tahoma"/>
            <family val="0"/>
          </rPr>
          <t xml:space="preserve">anna: internet use for the month of october to upload and post files on the website and youtube. </t>
        </r>
        <r>
          <rPr>
            <sz val="8"/>
            <rFont val="Tahoma"/>
            <family val="0"/>
          </rPr>
          <t xml:space="preserve">
</t>
        </r>
      </text>
    </comment>
    <comment ref="C1659" authorId="6">
      <text>
        <r>
          <rPr>
            <b/>
            <sz val="8"/>
            <rFont val="Tahoma"/>
            <family val="0"/>
          </rPr>
          <t>anna: took a taxi on hire from Nlongkak round about to office because of the heavy rains that morning.</t>
        </r>
        <r>
          <rPr>
            <sz val="8"/>
            <rFont val="Tahoma"/>
            <family val="0"/>
          </rPr>
          <t xml:space="preserve">
</t>
        </r>
      </text>
    </comment>
    <comment ref="C1791" authorId="6">
      <text>
        <r>
          <rPr>
            <b/>
            <sz val="8"/>
            <rFont val="Tahoma"/>
            <family val="0"/>
          </rPr>
          <t>anna: printing of The Marsh Internal Animal Welfare Award certificate.</t>
        </r>
        <r>
          <rPr>
            <sz val="8"/>
            <rFont val="Tahoma"/>
            <family val="0"/>
          </rPr>
          <t xml:space="preserve">
</t>
        </r>
      </text>
    </comment>
    <comment ref="C1792" authorId="6">
      <text>
        <r>
          <rPr>
            <b/>
            <sz val="8"/>
            <rFont val="Tahoma"/>
            <family val="0"/>
          </rPr>
          <t>anna: photo frame for award.</t>
        </r>
        <r>
          <rPr>
            <sz val="8"/>
            <rFont val="Tahoma"/>
            <family val="0"/>
          </rPr>
          <t xml:space="preserve">
</t>
        </r>
      </text>
    </comment>
    <comment ref="C1793" authorId="6">
      <text>
        <r>
          <rPr>
            <b/>
            <sz val="8"/>
            <rFont val="Tahoma"/>
            <family val="0"/>
          </rPr>
          <t>anna: posting fees of a dvd to Capote Nick in USA</t>
        </r>
        <r>
          <rPr>
            <sz val="8"/>
            <rFont val="Tahoma"/>
            <family val="0"/>
          </rPr>
          <t xml:space="preserve">
</t>
        </r>
      </text>
    </comment>
    <comment ref="C1797" authorId="6">
      <text>
        <r>
          <rPr>
            <b/>
            <sz val="8"/>
            <rFont val="Tahoma"/>
            <family val="0"/>
          </rPr>
          <t>anna: printing of Ofir's complementary cards.</t>
        </r>
        <r>
          <rPr>
            <sz val="8"/>
            <rFont val="Tahoma"/>
            <family val="0"/>
          </rPr>
          <t xml:space="preserve">
</t>
        </r>
      </text>
    </comment>
    <comment ref="C1799" authorId="6">
      <text>
        <r>
          <rPr>
            <b/>
            <sz val="8"/>
            <rFont val="Tahoma"/>
            <family val="0"/>
          </rPr>
          <t>anna: printing of 2 certificate of commendation (testing).</t>
        </r>
        <r>
          <rPr>
            <sz val="8"/>
            <rFont val="Tahoma"/>
            <family val="0"/>
          </rPr>
          <t xml:space="preserve">
</t>
        </r>
      </text>
    </comment>
    <comment ref="C1800" authorId="6">
      <text>
        <r>
          <rPr>
            <b/>
            <sz val="8"/>
            <rFont val="Tahoma"/>
            <family val="0"/>
          </rPr>
          <t>anna: printing of LAGA logo on a fabric to hang in the office</t>
        </r>
        <r>
          <rPr>
            <sz val="8"/>
            <rFont val="Tahoma"/>
            <family val="0"/>
          </rPr>
          <t xml:space="preserve">
</t>
        </r>
      </text>
    </comment>
    <comment ref="C1801" authorId="6">
      <text>
        <r>
          <rPr>
            <b/>
            <sz val="8"/>
            <rFont val="Tahoma"/>
            <family val="0"/>
          </rPr>
          <t>anna: printing of certificate of commendation to 10 staff of LAGA.</t>
        </r>
        <r>
          <rPr>
            <sz val="8"/>
            <rFont val="Tahoma"/>
            <family val="0"/>
          </rPr>
          <t xml:space="preserve">
</t>
        </r>
      </text>
    </comment>
    <comment ref="C1803" authorId="6">
      <text>
        <r>
          <rPr>
            <b/>
            <sz val="8"/>
            <rFont val="Tahoma"/>
            <family val="0"/>
          </rPr>
          <t>anna: printing of pics of mefou visit</t>
        </r>
        <r>
          <rPr>
            <sz val="8"/>
            <rFont val="Tahoma"/>
            <family val="0"/>
          </rPr>
          <t xml:space="preserve">
</t>
        </r>
      </text>
    </comment>
    <comment ref="C1804" authorId="6">
      <text>
        <r>
          <rPr>
            <b/>
            <sz val="8"/>
            <rFont val="Tahoma"/>
            <family val="0"/>
          </rPr>
          <t>anna: frames for certificate of commendation to staff.</t>
        </r>
        <r>
          <rPr>
            <sz val="8"/>
            <rFont val="Tahoma"/>
            <family val="0"/>
          </rPr>
          <t xml:space="preserve">
 </t>
        </r>
      </text>
    </comment>
    <comment ref="C1805" authorId="6">
      <text>
        <r>
          <rPr>
            <b/>
            <sz val="8"/>
            <rFont val="Tahoma"/>
            <family val="0"/>
          </rPr>
          <t>anna: cardboard paper to print certificate of commendation for 3 staff</t>
        </r>
        <r>
          <rPr>
            <sz val="8"/>
            <rFont val="Tahoma"/>
            <family val="0"/>
          </rPr>
          <t xml:space="preserve">
</t>
        </r>
      </text>
    </comment>
    <comment ref="C1806" authorId="6">
      <text>
        <r>
          <rPr>
            <b/>
            <sz val="8"/>
            <rFont val="Tahoma"/>
            <family val="0"/>
          </rPr>
          <t>anna:  printing of 3 certificate of commendation for 3 staff</t>
        </r>
        <r>
          <rPr>
            <sz val="8"/>
            <rFont val="Tahoma"/>
            <family val="0"/>
          </rPr>
          <t xml:space="preserve">
</t>
        </r>
      </text>
    </comment>
    <comment ref="C1807" authorId="6">
      <text>
        <r>
          <rPr>
            <b/>
            <sz val="8"/>
            <rFont val="Tahoma"/>
            <family val="0"/>
          </rPr>
          <t>anna: purchase of 4 additional frames.</t>
        </r>
      </text>
    </comment>
    <comment ref="C1808" authorId="6">
      <text>
        <r>
          <rPr>
            <b/>
            <sz val="8"/>
            <rFont val="Tahoma"/>
            <family val="0"/>
          </rPr>
          <t>anna: printing of complementary card for sone and Alain.</t>
        </r>
        <r>
          <rPr>
            <sz val="8"/>
            <rFont val="Tahoma"/>
            <family val="0"/>
          </rPr>
          <t xml:space="preserve">
</t>
        </r>
      </text>
    </comment>
    <comment ref="C1810" authorId="6">
      <text>
        <r>
          <rPr>
            <b/>
            <sz val="8"/>
            <rFont val="Tahoma"/>
            <family val="0"/>
          </rPr>
          <t>eric: purchase of cds for office use.</t>
        </r>
        <r>
          <rPr>
            <sz val="8"/>
            <rFont val="Tahoma"/>
            <family val="0"/>
          </rPr>
          <t xml:space="preserve">
</t>
        </r>
      </text>
    </comment>
    <comment ref="C1811" authorId="7">
      <text>
        <r>
          <rPr>
            <b/>
            <sz val="9"/>
            <rFont val="Tahoma"/>
            <family val="0"/>
          </rPr>
          <t>Eric: Guenon monkey operation in Ebolowa photos</t>
        </r>
        <r>
          <rPr>
            <sz val="9"/>
            <rFont val="Tahoma"/>
            <family val="0"/>
          </rPr>
          <t xml:space="preserve">
</t>
        </r>
      </text>
    </comment>
    <comment ref="C1816" authorId="6">
      <text>
        <r>
          <rPr>
            <b/>
            <sz val="8"/>
            <rFont val="Tahoma"/>
            <family val="0"/>
          </rPr>
          <t>anna: weekly review of newspaper in the office:
x5 Cameroon Tribune= 5x400 =2000
x5 Mutation                  = 5x400 =2000
x5 Le jour                      = 5x400 =2000
x2 the post                   = 2x400 = 800
newspaper for media organic system
x1 Horizon=1x400 = 400
Total =7200</t>
        </r>
        <r>
          <rPr>
            <sz val="8"/>
            <rFont val="Tahoma"/>
            <family val="0"/>
          </rPr>
          <t xml:space="preserve">
</t>
        </r>
      </text>
    </comment>
    <comment ref="C1817" authorId="6">
      <text>
        <r>
          <rPr>
            <b/>
            <sz val="8"/>
            <rFont val="Tahoma"/>
            <family val="0"/>
          </rPr>
          <t>anna: weekly review of newspaper in the office:
x5 Cameroon Tribune= 5x400 =2000
x5 Mutation                  = 5x400 =2000
x5 Le jour                      = 5x400 =2000
x2 the post                   = 2x400 = 800</t>
        </r>
        <r>
          <rPr>
            <sz val="8"/>
            <rFont val="Tahoma"/>
            <family val="0"/>
          </rPr>
          <t xml:space="preserve">
newspaper for media organic system
x1 Eden =1x400 = 400
Total =7200</t>
        </r>
      </text>
    </comment>
    <comment ref="C1818" authorId="6">
      <text>
        <r>
          <rPr>
            <b/>
            <sz val="8"/>
            <rFont val="Tahoma"/>
            <family val="0"/>
          </rPr>
          <t>anna: weekly review of newspaper in the office:
x5 Cameroon Tribune =5x400 =2000
x5 Mutation                   =5x400 =2000
x5 Le jour                       =5x400 =2000
x2 The Post                    =5x400 =800
Newspaper for organic system
x1 Eden =1x400= 400</t>
        </r>
        <r>
          <rPr>
            <sz val="8"/>
            <rFont val="Tahoma"/>
            <family val="0"/>
          </rPr>
          <t xml:space="preserve">
Total =7200</t>
        </r>
      </text>
    </comment>
    <comment ref="C1819" authorId="6">
      <text>
        <r>
          <rPr>
            <b/>
            <sz val="8"/>
            <rFont val="Tahoma"/>
            <family val="0"/>
          </rPr>
          <t>anna: weekly review of newspaper in the office:
x4 Cameroon Tribune =4x400=1600
x4 Mutation                   =4x400=1600
x4 Le jour                       =4x400=1600
x2 the post                    =2x400=800
total =5 600frs</t>
        </r>
        <r>
          <rPr>
            <sz val="8"/>
            <rFont val="Tahoma"/>
            <family val="0"/>
          </rPr>
          <t xml:space="preserve">
</t>
        </r>
      </text>
    </comment>
    <comment ref="C1820" authorId="6">
      <text>
        <r>
          <rPr>
            <b/>
            <sz val="8"/>
            <rFont val="Tahoma"/>
            <family val="0"/>
          </rPr>
          <t>anna: weekly review of newspaper in the office:
x5 Cameroon Tribune= 5x400 =2000
x5 Mutation                  = 5x400 =2000
x5 Le jour                      = 5x400 =2000
x2 the post                   = 2x400 = 800
Total =6800</t>
        </r>
        <r>
          <rPr>
            <sz val="8"/>
            <rFont val="Tahoma"/>
            <family val="0"/>
          </rPr>
          <t xml:space="preserve">
</t>
        </r>
      </text>
    </comment>
    <comment ref="C1840" authorId="0">
      <text>
        <r>
          <rPr>
            <b/>
            <sz val="8"/>
            <rFont val="Tahoma"/>
            <family val="0"/>
          </rPr>
          <t>ofir:  Called Gabon</t>
        </r>
        <r>
          <rPr>
            <sz val="8"/>
            <rFont val="Tahoma"/>
            <family val="0"/>
          </rPr>
          <t xml:space="preserve">
</t>
        </r>
      </text>
    </comment>
    <comment ref="C1841" authorId="0">
      <text>
        <r>
          <rPr>
            <b/>
            <sz val="8"/>
            <rFont val="Tahoma"/>
            <family val="0"/>
          </rPr>
          <t>Ofir: Called Gabon</t>
        </r>
        <r>
          <rPr>
            <sz val="8"/>
            <rFont val="Tahoma"/>
            <family val="0"/>
          </rPr>
          <t xml:space="preserve">
</t>
        </r>
      </text>
    </comment>
    <comment ref="F1841" authorId="0">
      <text>
        <r>
          <rPr>
            <b/>
            <sz val="8"/>
            <rFont val="Tahoma"/>
            <family val="0"/>
          </rPr>
          <t>LAGA:</t>
        </r>
        <r>
          <rPr>
            <sz val="8"/>
            <rFont val="Tahoma"/>
            <family val="0"/>
          </rPr>
          <t xml:space="preserve">
credit was transferred from a call box no credit card.</t>
        </r>
      </text>
    </comment>
    <comment ref="C1850" authorId="0">
      <text>
        <r>
          <rPr>
            <b/>
            <sz val="8"/>
            <rFont val="Tahoma"/>
            <family val="0"/>
          </rPr>
          <t>ofir: called geneva</t>
        </r>
        <r>
          <rPr>
            <sz val="8"/>
            <rFont val="Tahoma"/>
            <family val="0"/>
          </rPr>
          <t xml:space="preserve">
</t>
        </r>
      </text>
    </comment>
    <comment ref="C1863" authorId="0">
      <text>
        <r>
          <rPr>
            <b/>
            <sz val="8"/>
            <rFont val="Tahoma"/>
            <family val="0"/>
          </rPr>
          <t>ofir: called guinea</t>
        </r>
        <r>
          <rPr>
            <sz val="8"/>
            <rFont val="Tahoma"/>
            <family val="0"/>
          </rPr>
          <t xml:space="preserve">
</t>
        </r>
      </text>
    </comment>
    <comment ref="C1864" authorId="0">
      <text>
        <r>
          <rPr>
            <b/>
            <sz val="8"/>
            <rFont val="Tahoma"/>
            <family val="0"/>
          </rPr>
          <t>Ofir: called guinea</t>
        </r>
        <r>
          <rPr>
            <sz val="8"/>
            <rFont val="Tahoma"/>
            <family val="0"/>
          </rPr>
          <t xml:space="preserve">
</t>
        </r>
      </text>
    </comment>
    <comment ref="C1872" authorId="0">
      <text>
        <r>
          <rPr>
            <b/>
            <sz val="8"/>
            <rFont val="Tahoma"/>
            <family val="0"/>
          </rPr>
          <t>Ofir:</t>
        </r>
        <r>
          <rPr>
            <sz val="8"/>
            <rFont val="Tahoma"/>
            <family val="0"/>
          </rPr>
          <t xml:space="preserve">
called rac</t>
        </r>
      </text>
    </comment>
    <comment ref="C1873" authorId="0">
      <text>
        <r>
          <rPr>
            <b/>
            <sz val="8"/>
            <rFont val="Tahoma"/>
            <family val="0"/>
          </rPr>
          <t>ekane: called RCA</t>
        </r>
        <r>
          <rPr>
            <sz val="8"/>
            <rFont val="Tahoma"/>
            <family val="0"/>
          </rPr>
          <t xml:space="preserve">
</t>
        </r>
      </text>
    </comment>
    <comment ref="C1882" authorId="0">
      <text>
        <r>
          <rPr>
            <b/>
            <sz val="8"/>
            <rFont val="Tahoma"/>
            <family val="0"/>
          </rPr>
          <t>Ofir: Called congo.</t>
        </r>
        <r>
          <rPr>
            <sz val="8"/>
            <rFont val="Tahoma"/>
            <family val="0"/>
          </rPr>
          <t xml:space="preserve">
</t>
        </r>
      </text>
    </comment>
    <comment ref="C1884" authorId="0">
      <text>
        <r>
          <rPr>
            <b/>
            <sz val="8"/>
            <rFont val="Tahoma"/>
            <family val="0"/>
          </rPr>
          <t>Naf:</t>
        </r>
        <r>
          <rPr>
            <sz val="8"/>
            <rFont val="Tahoma"/>
            <family val="0"/>
          </rPr>
          <t xml:space="preserve">
congo</t>
        </r>
      </text>
    </comment>
    <comment ref="C1885" authorId="0">
      <text>
        <r>
          <rPr>
            <b/>
            <sz val="8"/>
            <rFont val="Tahoma"/>
            <family val="0"/>
          </rPr>
          <t>Naf: congo.</t>
        </r>
        <r>
          <rPr>
            <sz val="8"/>
            <rFont val="Tahoma"/>
            <family val="0"/>
          </rPr>
          <t xml:space="preserve">
</t>
        </r>
      </text>
    </comment>
    <comment ref="C1886" authorId="0">
      <text>
        <r>
          <rPr>
            <b/>
            <sz val="8"/>
            <rFont val="Tahoma"/>
            <family val="0"/>
          </rPr>
          <t>i32: congo.</t>
        </r>
        <r>
          <rPr>
            <sz val="8"/>
            <rFont val="Tahoma"/>
            <family val="0"/>
          </rPr>
          <t xml:space="preserve">
</t>
        </r>
      </text>
    </comment>
    <comment ref="C1887" authorId="0">
      <text>
        <r>
          <rPr>
            <b/>
            <sz val="8"/>
            <rFont val="Tahoma"/>
            <family val="0"/>
          </rPr>
          <t>Naf: congo</t>
        </r>
        <r>
          <rPr>
            <sz val="8"/>
            <rFont val="Tahoma"/>
            <family val="0"/>
          </rPr>
          <t xml:space="preserve">
</t>
        </r>
      </text>
    </comment>
    <comment ref="C1888" authorId="0">
      <text>
        <r>
          <rPr>
            <b/>
            <sz val="8"/>
            <rFont val="Tahoma"/>
            <family val="0"/>
          </rPr>
          <t>ofir: called geneva</t>
        </r>
        <r>
          <rPr>
            <sz val="8"/>
            <rFont val="Tahoma"/>
            <family val="0"/>
          </rPr>
          <t xml:space="preserve">
</t>
        </r>
      </text>
    </comment>
    <comment ref="C1889" authorId="0">
      <text>
        <r>
          <rPr>
            <b/>
            <sz val="8"/>
            <rFont val="Tahoma"/>
            <family val="0"/>
          </rPr>
          <t>Naf: congo</t>
        </r>
        <r>
          <rPr>
            <sz val="8"/>
            <rFont val="Tahoma"/>
            <family val="0"/>
          </rPr>
          <t xml:space="preserve">
</t>
        </r>
      </text>
    </comment>
    <comment ref="C1890" authorId="0">
      <text>
        <r>
          <rPr>
            <b/>
            <sz val="8"/>
            <rFont val="Tahoma"/>
            <family val="0"/>
          </rPr>
          <t>i32: congo.</t>
        </r>
        <r>
          <rPr>
            <sz val="8"/>
            <rFont val="Tahoma"/>
            <family val="0"/>
          </rPr>
          <t xml:space="preserve">
</t>
        </r>
      </text>
    </comment>
    <comment ref="C1891" authorId="0">
      <text>
        <r>
          <rPr>
            <b/>
            <sz val="8"/>
            <rFont val="Tahoma"/>
            <family val="0"/>
          </rPr>
          <t>i32: congo.</t>
        </r>
        <r>
          <rPr>
            <sz val="8"/>
            <rFont val="Tahoma"/>
            <family val="0"/>
          </rPr>
          <t xml:space="preserve">
</t>
        </r>
      </text>
    </comment>
    <comment ref="C1892" authorId="0">
      <text>
        <r>
          <rPr>
            <b/>
            <sz val="8"/>
            <rFont val="Tahoma"/>
            <family val="0"/>
          </rPr>
          <t>ofir: called congo.</t>
        </r>
        <r>
          <rPr>
            <sz val="8"/>
            <rFont val="Tahoma"/>
            <family val="0"/>
          </rPr>
          <t xml:space="preserve">
</t>
        </r>
      </text>
    </comment>
    <comment ref="C1893" authorId="0">
      <text>
        <r>
          <rPr>
            <b/>
            <sz val="8"/>
            <rFont val="Tahoma"/>
            <family val="0"/>
          </rPr>
          <t>i32: congo.</t>
        </r>
        <r>
          <rPr>
            <sz val="8"/>
            <rFont val="Tahoma"/>
            <family val="0"/>
          </rPr>
          <t xml:space="preserve">
</t>
        </r>
      </text>
    </comment>
    <comment ref="C1894" authorId="0">
      <text>
        <r>
          <rPr>
            <b/>
            <sz val="8"/>
            <rFont val="Tahoma"/>
            <family val="0"/>
          </rPr>
          <t>i32: congo.</t>
        </r>
        <r>
          <rPr>
            <sz val="8"/>
            <rFont val="Tahoma"/>
            <family val="0"/>
          </rPr>
          <t xml:space="preserve">
</t>
        </r>
      </text>
    </comment>
    <comment ref="C1895" authorId="0">
      <text>
        <r>
          <rPr>
            <b/>
            <sz val="8"/>
            <rFont val="Tahoma"/>
            <family val="0"/>
          </rPr>
          <t>i32: congo.</t>
        </r>
        <r>
          <rPr>
            <sz val="8"/>
            <rFont val="Tahoma"/>
            <family val="0"/>
          </rPr>
          <t xml:space="preserve">
</t>
        </r>
      </text>
    </comment>
    <comment ref="C1896" authorId="0">
      <text>
        <r>
          <rPr>
            <b/>
            <sz val="8"/>
            <rFont val="Tahoma"/>
            <family val="0"/>
          </rPr>
          <t>Ofir: called congo.</t>
        </r>
        <r>
          <rPr>
            <sz val="8"/>
            <rFont val="Tahoma"/>
            <family val="0"/>
          </rPr>
          <t xml:space="preserve">
</t>
        </r>
      </text>
    </comment>
    <comment ref="C1897" authorId="0">
      <text>
        <r>
          <rPr>
            <b/>
            <sz val="8"/>
            <rFont val="Tahoma"/>
            <family val="0"/>
          </rPr>
          <t>i32: congo.</t>
        </r>
        <r>
          <rPr>
            <sz val="8"/>
            <rFont val="Tahoma"/>
            <family val="0"/>
          </rPr>
          <t xml:space="preserve">
</t>
        </r>
      </text>
    </comment>
    <comment ref="C1898" authorId="0">
      <text>
        <r>
          <rPr>
            <b/>
            <sz val="8"/>
            <rFont val="Tahoma"/>
            <family val="0"/>
          </rPr>
          <t>i32: congo.</t>
        </r>
        <r>
          <rPr>
            <sz val="8"/>
            <rFont val="Tahoma"/>
            <family val="0"/>
          </rPr>
          <t xml:space="preserve">
</t>
        </r>
      </text>
    </comment>
    <comment ref="C1902" authorId="0">
      <text>
        <r>
          <rPr>
            <b/>
            <sz val="8"/>
            <rFont val="Tahoma"/>
            <family val="0"/>
          </rPr>
          <t>Arrey: called congo.</t>
        </r>
        <r>
          <rPr>
            <sz val="8"/>
            <rFont val="Tahoma"/>
            <family val="0"/>
          </rPr>
          <t xml:space="preserve">
</t>
        </r>
      </text>
    </comment>
    <comment ref="C1903" authorId="0">
      <text>
        <r>
          <rPr>
            <b/>
            <sz val="8"/>
            <rFont val="Tahoma"/>
            <family val="0"/>
          </rPr>
          <t>i32: congo.</t>
        </r>
        <r>
          <rPr>
            <sz val="8"/>
            <rFont val="Tahoma"/>
            <family val="0"/>
          </rPr>
          <t xml:space="preserve">
</t>
        </r>
      </text>
    </comment>
    <comment ref="F1904" authorId="0">
      <text>
        <r>
          <rPr>
            <b/>
            <sz val="8"/>
            <rFont val="Tahoma"/>
            <family val="0"/>
          </rPr>
          <t>LAGA: credit was transferred from a phone booth there were no orange cards at the orange shop.</t>
        </r>
        <r>
          <rPr>
            <sz val="8"/>
            <rFont val="Tahoma"/>
            <family val="0"/>
          </rPr>
          <t xml:space="preserve">
</t>
        </r>
      </text>
    </comment>
    <comment ref="F1911" authorId="0">
      <text>
        <r>
          <rPr>
            <b/>
            <sz val="8"/>
            <rFont val="Tahoma"/>
            <family val="0"/>
          </rPr>
          <t>LAGA:</t>
        </r>
        <r>
          <rPr>
            <sz val="8"/>
            <rFont val="Tahoma"/>
            <family val="0"/>
          </rPr>
          <t xml:space="preserve">
credit was transferred from a call box no credit card.</t>
        </r>
      </text>
    </comment>
    <comment ref="C1916" authorId="0">
      <text>
        <r>
          <rPr>
            <b/>
            <sz val="8"/>
            <rFont val="Tahoma"/>
            <family val="0"/>
          </rPr>
          <t>Arrey: Air ticket for i32 Douala to Braza to return after the end of training.</t>
        </r>
        <r>
          <rPr>
            <sz val="8"/>
            <rFont val="Tahoma"/>
            <family val="0"/>
          </rPr>
          <t xml:space="preserve">
</t>
        </r>
      </text>
    </comment>
    <comment ref="C1921" authorId="0">
      <text>
        <r>
          <rPr>
            <b/>
            <sz val="8"/>
            <rFont val="Tahoma"/>
            <family val="0"/>
          </rPr>
          <t>i32: special taxi from mendong to office with logge to collect air ticket to travel to congo.</t>
        </r>
        <r>
          <rPr>
            <sz val="8"/>
            <rFont val="Tahoma"/>
            <family val="0"/>
          </rPr>
          <t xml:space="preserve">
</t>
        </r>
      </text>
    </comment>
    <comment ref="C1923" authorId="0">
      <text>
        <r>
          <rPr>
            <b/>
            <sz val="8"/>
            <rFont val="Tahoma"/>
            <family val="0"/>
          </rPr>
          <t>i32: Special taxi from air port  in Brazza</t>
        </r>
        <r>
          <rPr>
            <sz val="8"/>
            <rFont val="Tahoma"/>
            <family val="0"/>
          </rPr>
          <t xml:space="preserve">
</t>
        </r>
      </text>
    </comment>
    <comment ref="C1924" authorId="0">
      <text>
        <r>
          <rPr>
            <b/>
            <sz val="8"/>
            <rFont val="Tahoma"/>
            <family val="0"/>
          </rPr>
          <t>i32: hired taxi to airport in Douala</t>
        </r>
        <r>
          <rPr>
            <sz val="8"/>
            <rFont val="Tahoma"/>
            <family val="0"/>
          </rPr>
          <t xml:space="preserve">
</t>
        </r>
      </text>
    </comment>
    <comment ref="B1951" authorId="0">
      <text>
        <r>
          <rPr>
            <b/>
            <sz val="9"/>
            <rFont val="Tahoma"/>
            <family val="0"/>
          </rPr>
          <t>LAGA:</t>
        </r>
        <r>
          <rPr>
            <sz val="9"/>
            <rFont val="Tahoma"/>
            <family val="0"/>
          </rPr>
          <t xml:space="preserve">
20 Euros x 656=13,120cfa</t>
        </r>
      </text>
    </comment>
    <comment ref="B1952" authorId="0">
      <text>
        <r>
          <rPr>
            <b/>
            <sz val="9"/>
            <rFont val="Tahoma"/>
            <family val="0"/>
          </rPr>
          <t>LAGA:</t>
        </r>
        <r>
          <rPr>
            <sz val="9"/>
            <rFont val="Tahoma"/>
            <family val="0"/>
          </rPr>
          <t xml:space="preserve">
£25 x 810=20,250cfa</t>
        </r>
      </text>
    </comment>
    <comment ref="B1953" authorId="0">
      <text>
        <r>
          <rPr>
            <b/>
            <sz val="9"/>
            <rFont val="Tahoma"/>
            <family val="0"/>
          </rPr>
          <t>LAGA:</t>
        </r>
        <r>
          <rPr>
            <sz val="9"/>
            <rFont val="Tahoma"/>
            <family val="0"/>
          </rPr>
          <t xml:space="preserve">
£10 x 810=8,100cfa</t>
        </r>
      </text>
    </comment>
    <comment ref="C1967" authorId="0">
      <text>
        <r>
          <rPr>
            <b/>
            <sz val="9"/>
            <rFont val="Tahoma"/>
            <family val="0"/>
          </rPr>
          <t>LAGA:</t>
        </r>
        <r>
          <rPr>
            <sz val="9"/>
            <rFont val="Tahoma"/>
            <family val="0"/>
          </rPr>
          <t xml:space="preserve">
transport from airport</t>
        </r>
      </text>
    </comment>
    <comment ref="C1984" authorId="0">
      <text>
        <r>
          <rPr>
            <b/>
            <sz val="8"/>
            <rFont val="Tahoma"/>
            <family val="0"/>
          </rPr>
          <t>Akwen: Internet credit for internet connections during slow or no connections and out of office for LAGA works.</t>
        </r>
        <r>
          <rPr>
            <sz val="8"/>
            <rFont val="Tahoma"/>
            <family val="0"/>
          </rPr>
          <t xml:space="preserve">
</t>
        </r>
      </text>
    </comment>
    <comment ref="F1993" authorId="0">
      <text>
        <r>
          <rPr>
            <b/>
            <sz val="8"/>
            <rFont val="Tahoma"/>
            <family val="0"/>
          </rPr>
          <t>LAGA: credit was transferred from a phone booth there were no orange cards at the orange shop.</t>
        </r>
        <r>
          <rPr>
            <sz val="8"/>
            <rFont val="Tahoma"/>
            <family val="0"/>
          </rPr>
          <t xml:space="preserve">
</t>
        </r>
      </text>
    </comment>
    <comment ref="C2020" authorId="8">
      <text>
        <r>
          <rPr>
            <b/>
            <sz val="9"/>
            <rFont val="Tahoma"/>
            <family val="0"/>
          </rPr>
          <t>Akwen:</t>
        </r>
        <r>
          <rPr>
            <sz val="9"/>
            <rFont val="Tahoma"/>
            <family val="0"/>
          </rPr>
          <t xml:space="preserve">
transport from selecte  office with food for LAGA family trip to mefou reserve.</t>
        </r>
      </text>
    </comment>
    <comment ref="C2235" authorId="0">
      <text>
        <r>
          <rPr>
            <b/>
            <sz val="8"/>
            <rFont val="Tahoma"/>
            <family val="0"/>
          </rPr>
          <t>Arrey: Certification of invitation letter for Naf. To cameroon</t>
        </r>
        <r>
          <rPr>
            <sz val="8"/>
            <rFont val="Tahoma"/>
            <family val="0"/>
          </rPr>
          <t xml:space="preserve">
</t>
        </r>
      </text>
    </comment>
    <comment ref="C2057" authorId="0">
      <text>
        <r>
          <rPr>
            <b/>
            <sz val="8"/>
            <rFont val="Tahoma"/>
            <family val="0"/>
          </rPr>
          <t>ofir: Follow up Yokadouma case.</t>
        </r>
        <r>
          <rPr>
            <sz val="8"/>
            <rFont val="Tahoma"/>
            <family val="0"/>
          </rPr>
          <t xml:space="preserve">
</t>
        </r>
      </text>
    </comment>
    <comment ref="C2063" authorId="0">
      <text>
        <r>
          <rPr>
            <b/>
            <sz val="8"/>
            <rFont val="Tahoma"/>
            <family val="0"/>
          </rPr>
          <t>Ofir: Internet credit for internet connections during slow or no connections and out of office for LAGA works.</t>
        </r>
        <r>
          <rPr>
            <sz val="8"/>
            <rFont val="Tahoma"/>
            <family val="0"/>
          </rPr>
          <t xml:space="preserve">
</t>
        </r>
      </text>
    </comment>
    <comment ref="F2066" authorId="0">
      <text>
        <r>
          <rPr>
            <b/>
            <sz val="8"/>
            <rFont val="Tahoma"/>
            <family val="0"/>
          </rPr>
          <t>LAGA: credit was transferred from a phone booth there were no orange cards at the orange shop.</t>
        </r>
        <r>
          <rPr>
            <sz val="8"/>
            <rFont val="Tahoma"/>
            <family val="0"/>
          </rPr>
          <t xml:space="preserve">
</t>
        </r>
      </text>
    </comment>
    <comment ref="F2070" authorId="0">
      <text>
        <r>
          <rPr>
            <b/>
            <sz val="8"/>
            <rFont val="Tahoma"/>
            <family val="0"/>
          </rPr>
          <t>LAGA:</t>
        </r>
        <r>
          <rPr>
            <sz val="8"/>
            <rFont val="Tahoma"/>
            <family val="0"/>
          </rPr>
          <t xml:space="preserve">
credit was transferred from a call box because of emergency.</t>
        </r>
      </text>
    </comment>
    <comment ref="C2129" authorId="0">
      <text>
        <r>
          <rPr>
            <b/>
            <sz val="8"/>
            <rFont val="Tahoma"/>
            <family val="0"/>
          </rPr>
          <t>arrey: Internet credit for internet connections during slow or no connections and out of office for LAGA works.</t>
        </r>
        <r>
          <rPr>
            <sz val="8"/>
            <rFont val="Tahoma"/>
            <family val="0"/>
          </rPr>
          <t xml:space="preserve">
</t>
        </r>
      </text>
    </comment>
    <comment ref="F2144" authorId="0">
      <text>
        <r>
          <rPr>
            <b/>
            <sz val="8"/>
            <rFont val="Tahoma"/>
            <family val="0"/>
          </rPr>
          <t>LAGA: credit was transferred from a phone booth there were no orange cards at the orange shop.</t>
        </r>
        <r>
          <rPr>
            <sz val="8"/>
            <rFont val="Tahoma"/>
            <family val="0"/>
          </rPr>
          <t xml:space="preserve">
</t>
        </r>
      </text>
    </comment>
    <comment ref="C2240" authorId="0">
      <text>
        <r>
          <rPr>
            <b/>
            <sz val="8"/>
            <rFont val="Tahoma"/>
            <family val="0"/>
          </rPr>
          <t>Arrey: repairs fees for the office toilet window net.</t>
        </r>
        <r>
          <rPr>
            <sz val="8"/>
            <rFont val="Tahoma"/>
            <family val="0"/>
          </rPr>
          <t xml:space="preserve">
</t>
        </r>
      </text>
    </comment>
    <comment ref="C2242" authorId="8">
      <text>
        <r>
          <rPr>
            <b/>
            <sz val="9"/>
            <rFont val="Tahoma"/>
            <family val="0"/>
          </rPr>
          <t>Akwen:</t>
        </r>
        <r>
          <rPr>
            <sz val="9"/>
            <rFont val="Tahoma"/>
            <family val="0"/>
          </rPr>
          <t xml:space="preserve">
15 colour pages at 200f and 10 black and white pages at 100f and binding at 350f</t>
        </r>
      </text>
    </comment>
    <comment ref="C2277" authorId="0">
      <text>
        <r>
          <rPr>
            <b/>
            <sz val="9"/>
            <rFont val="Tahoma"/>
            <family val="0"/>
          </rPr>
          <t>LAGA:</t>
        </r>
        <r>
          <rPr>
            <sz val="9"/>
            <rFont val="Tahoma"/>
            <family val="0"/>
          </rPr>
          <t xml:space="preserve">
rent of 24/10-24/11 paid on 25/10/2012</t>
        </r>
      </text>
    </comment>
    <comment ref="C2298" authorId="6">
      <text>
        <r>
          <rPr>
            <b/>
            <sz val="8"/>
            <rFont val="Tahoma"/>
            <family val="0"/>
          </rPr>
          <t>anna: Car hire to mefou park to and from the park.</t>
        </r>
        <r>
          <rPr>
            <sz val="8"/>
            <rFont val="Tahoma"/>
            <family val="0"/>
          </rPr>
          <t xml:space="preserve">
</t>
        </r>
      </text>
    </comment>
    <comment ref="C2299" authorId="6">
      <text>
        <r>
          <rPr>
            <b/>
            <sz val="8"/>
            <rFont val="Tahoma"/>
            <family val="0"/>
          </rPr>
          <t xml:space="preserve">anna: special taxi as </t>
        </r>
        <r>
          <rPr>
            <sz val="8"/>
            <rFont val="Tahoma"/>
            <family val="0"/>
          </rPr>
          <t xml:space="preserve">
</t>
        </r>
      </text>
    </comment>
    <comment ref="C2300" authorId="6">
      <text>
        <r>
          <rPr>
            <b/>
            <sz val="8"/>
            <rFont val="Tahoma"/>
            <family val="0"/>
          </rPr>
          <t>Anna: hire taxi from Flavours restaurant to my home because of ill health.</t>
        </r>
        <r>
          <rPr>
            <sz val="8"/>
            <rFont val="Tahoma"/>
            <family val="0"/>
          </rPr>
          <t xml:space="preserve">
</t>
        </r>
      </text>
    </comment>
    <comment ref="C2301" authorId="6">
      <text>
        <r>
          <rPr>
            <b/>
            <sz val="8"/>
            <rFont val="Tahoma"/>
            <family val="0"/>
          </rPr>
          <t>anna: drinks to the trip to mefou national park:
Rivers 18x250          =4500</t>
        </r>
        <r>
          <rPr>
            <sz val="8"/>
            <rFont val="Tahoma"/>
            <family val="0"/>
          </rPr>
          <t xml:space="preserve">
Tampico 12x200           =2400
min supermont 8 x 200 =1600
min semme 12 x 200     =2400
total =10 900frs</t>
        </r>
      </text>
    </comment>
    <comment ref="C2302" authorId="6">
      <text>
        <r>
          <rPr>
            <b/>
            <sz val="8"/>
            <rFont val="Tahoma"/>
            <family val="0"/>
          </rPr>
          <t>anna: drinks for the trip to mefou park:
top pamplemousse 6x450 =2700
top grenadine           6x550 =3300
d'jino coctail              6x550 =3300
sprite                           3x550 =1650
Total =10 950frs</t>
        </r>
        <r>
          <rPr>
            <sz val="8"/>
            <rFont val="Tahoma"/>
            <family val="0"/>
          </rPr>
          <t xml:space="preserve">
</t>
        </r>
      </text>
    </comment>
    <comment ref="C2303" authorId="6">
      <text>
        <r>
          <rPr>
            <b/>
            <sz val="8"/>
            <rFont val="Tahoma"/>
            <family val="0"/>
          </rPr>
          <t>anna: drinks for the trip to mefou national park:</t>
        </r>
        <r>
          <rPr>
            <sz val="8"/>
            <rFont val="Tahoma"/>
            <family val="0"/>
          </rPr>
          <t xml:space="preserve">
Assortis               x4 =1800
coca cola            x3 =1530
paper napkin      x1p =1000
Total = 4330</t>
        </r>
      </text>
    </comment>
    <comment ref="C2304" authorId="6">
      <text>
        <r>
          <rPr>
            <b/>
            <sz val="8"/>
            <rFont val="Tahoma"/>
            <family val="0"/>
          </rPr>
          <t>anna: drinks after the trip to mefou park:
Top 7x500 = 3500
malta 7x600 =4200
isenbeck 4x800 =3200
mutzig 1x700 =700
export 1x700 =700
castel 1x700 =700
Total = 13 000frs</t>
        </r>
        <r>
          <rPr>
            <sz val="8"/>
            <rFont val="Tahoma"/>
            <family val="0"/>
          </rPr>
          <t xml:space="preserve">
</t>
        </r>
      </text>
    </comment>
    <comment ref="C2305" authorId="6">
      <text>
        <r>
          <rPr>
            <b/>
            <sz val="8"/>
            <rFont val="Tahoma"/>
            <family val="0"/>
          </rPr>
          <t>anna: Pastries for the trip to mefou national park:
pain choco =15x400 =6000
croissante =15x375 =5625
total = 11625frs</t>
        </r>
        <r>
          <rPr>
            <sz val="8"/>
            <rFont val="Tahoma"/>
            <family val="0"/>
          </rPr>
          <t xml:space="preserve">
</t>
        </r>
      </text>
    </comment>
    <comment ref="C2306" authorId="6">
      <text>
        <r>
          <rPr>
            <b/>
            <sz val="8"/>
            <rFont val="Tahoma"/>
            <family val="0"/>
          </rPr>
          <t>anna: pastries for the trip to mefou national park:
Hamburger                    6x500 =3000
Sandwich au chonbon 6x600 =3600
Sandwich                       18x700 =12600
Total = 19200</t>
        </r>
        <r>
          <rPr>
            <sz val="8"/>
            <rFont val="Tahoma"/>
            <family val="0"/>
          </rPr>
          <t xml:space="preserve">
</t>
        </r>
      </text>
    </comment>
    <comment ref="C2307" authorId="6">
      <text>
        <r>
          <rPr>
            <b/>
            <sz val="8"/>
            <rFont val="Tahoma"/>
            <family val="0"/>
          </rPr>
          <t>anna: mefou trip launch:
chicken 10plates x 2500      =25 000
merry goat 4plates x 2500 =10 000
fish                           3 x 2500 =7500
meat                       2 x 2500 =5000
eru                           2 x 1500 =3000
achu                        1 x 1500 = 1500
plate                       2x 100     = 200
okro                        1x1500    = 1500
Total = 53 700frs</t>
        </r>
        <r>
          <rPr>
            <sz val="8"/>
            <rFont val="Tahoma"/>
            <family val="0"/>
          </rPr>
          <t xml:space="preserve">
</t>
        </r>
      </text>
    </comment>
    <comment ref="C2308" authorId="6">
      <text>
        <r>
          <rPr>
            <b/>
            <sz val="8"/>
            <rFont val="Tahoma"/>
            <family val="0"/>
          </rPr>
          <t>anna: special taxi to carry Adelphe home due to his state of being.</t>
        </r>
        <r>
          <rPr>
            <sz val="8"/>
            <rFont val="Tahoma"/>
            <family val="0"/>
          </rPr>
          <t xml:space="preserve">
</t>
        </r>
      </text>
    </comment>
    <comment ref="C2309" authorId="6">
      <text>
        <r>
          <rPr>
            <b/>
            <sz val="8"/>
            <rFont val="Tahoma"/>
            <family val="0"/>
          </rPr>
          <t>anna: mefou trip
banana 1500
manderine 1500
Total 3000frs</t>
        </r>
        <r>
          <rPr>
            <sz val="8"/>
            <rFont val="Tahoma"/>
            <family val="0"/>
          </rPr>
          <t xml:space="preserve">
</t>
        </r>
      </text>
    </comment>
    <comment ref="F1508" authorId="5">
      <text>
        <r>
          <rPr>
            <b/>
            <sz val="9"/>
            <rFont val="Tahoma"/>
            <family val="2"/>
          </rPr>
          <t>Nadège:</t>
        </r>
        <r>
          <rPr>
            <b/>
            <sz val="9"/>
            <rFont val="Tahoma"/>
            <family val="2"/>
          </rPr>
          <t xml:space="preserve">
transport and and logistics from Bertoua to Yokadouma for the case of Snagha Simphorien</t>
        </r>
      </text>
    </comment>
    <comment ref="F1509" authorId="5">
      <text>
        <r>
          <rPr>
            <b/>
            <sz val="9"/>
            <rFont val="Tahoma"/>
            <family val="2"/>
          </rPr>
          <t>Nadège:</t>
        </r>
        <r>
          <rPr>
            <b/>
            <sz val="9"/>
            <rFont val="Tahoma"/>
            <family val="2"/>
          </rPr>
          <t xml:space="preserve">
transport and and logistics from Bertoua to Yokadouma for the case of Snagha Simphorien</t>
        </r>
      </text>
    </comment>
    <comment ref="F1510" authorId="5">
      <text>
        <r>
          <rPr>
            <b/>
            <sz val="9"/>
            <rFont val="Tahoma"/>
            <family val="2"/>
          </rPr>
          <t>Nadège:</t>
        </r>
        <r>
          <rPr>
            <b/>
            <sz val="9"/>
            <rFont val="Tahoma"/>
            <family val="2"/>
          </rPr>
          <t xml:space="preserve">
transport and and logistics from Bertoua to Yokadouma for the case of Snagha Simphorien</t>
        </r>
      </text>
    </comment>
    <comment ref="F1511" authorId="5">
      <text>
        <r>
          <rPr>
            <b/>
            <sz val="9"/>
            <rFont val="Tahoma"/>
            <family val="2"/>
          </rPr>
          <t>Nadège:</t>
        </r>
        <r>
          <rPr>
            <b/>
            <sz val="9"/>
            <rFont val="Tahoma"/>
            <family val="2"/>
          </rPr>
          <t xml:space="preserve">
transport and and logistics from Bertoua to Yokadouma for the case of Snagha Simphorien</t>
        </r>
      </text>
    </comment>
    <comment ref="F1512" authorId="5">
      <text>
        <r>
          <rPr>
            <b/>
            <sz val="9"/>
            <rFont val="Tahoma"/>
            <family val="2"/>
          </rPr>
          <t>Nadège:</t>
        </r>
        <r>
          <rPr>
            <b/>
            <sz val="9"/>
            <rFont val="Tahoma"/>
            <family val="2"/>
          </rPr>
          <t xml:space="preserve">
transport and and logistics from Bertoua to Yokadouma for the case of Snagha Simphorien</t>
        </r>
      </text>
    </comment>
    <comment ref="F1513" authorId="5">
      <text>
        <r>
          <rPr>
            <b/>
            <sz val="9"/>
            <rFont val="Tahoma"/>
            <family val="2"/>
          </rPr>
          <t>Nadège:</t>
        </r>
        <r>
          <rPr>
            <b/>
            <sz val="9"/>
            <rFont val="Tahoma"/>
            <family val="2"/>
          </rPr>
          <t xml:space="preserve">
transport and and logistics from Bertoua to Yokadouma for the case of Snagha Simphorien</t>
        </r>
      </text>
    </comment>
    <comment ref="F1491" authorId="5">
      <text>
        <r>
          <rPr>
            <b/>
            <sz val="9"/>
            <rFont val="Tahoma"/>
            <family val="2"/>
          </rPr>
          <t>Nadège:</t>
        </r>
        <r>
          <rPr>
            <b/>
            <sz val="9"/>
            <rFont val="Tahoma"/>
            <family val="2"/>
          </rPr>
          <t xml:space="preserve">
transport and and logistics from Bertoua to Yokadouma for the case of Snagha Simphorien</t>
        </r>
      </text>
    </comment>
    <comment ref="F1492" authorId="5">
      <text>
        <r>
          <rPr>
            <b/>
            <sz val="9"/>
            <rFont val="Tahoma"/>
            <family val="2"/>
          </rPr>
          <t>Nadège:</t>
        </r>
        <r>
          <rPr>
            <b/>
            <sz val="9"/>
            <rFont val="Tahoma"/>
            <family val="2"/>
          </rPr>
          <t xml:space="preserve">
transport and and logistics from Bertoua to Yokadouma for the case of Snagha Simphorien</t>
        </r>
      </text>
    </comment>
    <comment ref="F1493" authorId="5">
      <text>
        <r>
          <rPr>
            <b/>
            <sz val="9"/>
            <rFont val="Tahoma"/>
            <family val="2"/>
          </rPr>
          <t>Nadège:</t>
        </r>
        <r>
          <rPr>
            <b/>
            <sz val="9"/>
            <rFont val="Tahoma"/>
            <family val="2"/>
          </rPr>
          <t xml:space="preserve">
transport and and logistics from Bertoua to Yokadouma for the case of Snagha Simphorien</t>
        </r>
      </text>
    </comment>
    <comment ref="F1494" authorId="5">
      <text>
        <r>
          <rPr>
            <b/>
            <sz val="9"/>
            <rFont val="Tahoma"/>
            <family val="2"/>
          </rPr>
          <t>Nadège:</t>
        </r>
        <r>
          <rPr>
            <b/>
            <sz val="9"/>
            <rFont val="Tahoma"/>
            <family val="2"/>
          </rPr>
          <t xml:space="preserve">
transport and and logistics from Bertoua to Yokadouma for the case of Snagha Simphorien</t>
        </r>
      </text>
    </comment>
    <comment ref="F1521" authorId="5">
      <text>
        <r>
          <rPr>
            <b/>
            <sz val="9"/>
            <rFont val="Tahoma"/>
            <family val="2"/>
          </rPr>
          <t>Nadège:</t>
        </r>
        <r>
          <rPr>
            <b/>
            <sz val="9"/>
            <rFont val="Tahoma"/>
            <family val="2"/>
          </rPr>
          <t xml:space="preserve">
transport and and logistics from Bertoua to Yokadouma for the case of Snagha Simphorien</t>
        </r>
      </text>
    </comment>
    <comment ref="F1522" authorId="5">
      <text>
        <r>
          <rPr>
            <b/>
            <sz val="9"/>
            <rFont val="Tahoma"/>
            <family val="2"/>
          </rPr>
          <t>Nadège:</t>
        </r>
        <r>
          <rPr>
            <b/>
            <sz val="9"/>
            <rFont val="Tahoma"/>
            <family val="2"/>
          </rPr>
          <t xml:space="preserve">
transport and and logistics from Bertoua to Yokadouma for the case of Snagha Simphorien</t>
        </r>
      </text>
    </comment>
    <comment ref="F1523" authorId="5">
      <text>
        <r>
          <rPr>
            <b/>
            <sz val="9"/>
            <rFont val="Tahoma"/>
            <family val="2"/>
          </rPr>
          <t>Nadège:</t>
        </r>
        <r>
          <rPr>
            <b/>
            <sz val="9"/>
            <rFont val="Tahoma"/>
            <family val="2"/>
          </rPr>
          <t xml:space="preserve">
transport and and logistics from Bertoua to Yokadouma for the case of Snagha Simphorien</t>
        </r>
      </text>
    </comment>
    <comment ref="F1524" authorId="5">
      <text>
        <r>
          <rPr>
            <b/>
            <sz val="9"/>
            <rFont val="Tahoma"/>
            <family val="2"/>
          </rPr>
          <t>Nadège:</t>
        </r>
        <r>
          <rPr>
            <b/>
            <sz val="9"/>
            <rFont val="Tahoma"/>
            <family val="2"/>
          </rPr>
          <t xml:space="preserve">
transport and and logistics from Bertoua to Yokadouma for the case of Snagha Simphorien</t>
        </r>
      </text>
    </comment>
    <comment ref="F1538" authorId="5">
      <text>
        <r>
          <rPr>
            <b/>
            <sz val="9"/>
            <rFont val="Tahoma"/>
            <family val="2"/>
          </rPr>
          <t>Nadège:</t>
        </r>
        <r>
          <rPr>
            <b/>
            <sz val="9"/>
            <rFont val="Tahoma"/>
            <family val="2"/>
          </rPr>
          <t xml:space="preserve">
transport and and logistics from Bertoua to Yokadouma for the case of Snagha Simphorien</t>
        </r>
      </text>
    </comment>
    <comment ref="C1539" authorId="5">
      <text>
        <r>
          <rPr>
            <b/>
            <sz val="9"/>
            <rFont val="Tahoma"/>
            <family val="2"/>
          </rPr>
          <t>Aimé: Mineral water at yokadouma</t>
        </r>
        <r>
          <rPr>
            <sz val="9"/>
            <rFont val="Tahoma"/>
            <family val="2"/>
          </rPr>
          <t xml:space="preserve">
</t>
        </r>
      </text>
    </comment>
    <comment ref="F1539" authorId="5">
      <text>
        <r>
          <rPr>
            <b/>
            <sz val="9"/>
            <rFont val="Tahoma"/>
            <family val="2"/>
          </rPr>
          <t>Nadège:</t>
        </r>
        <r>
          <rPr>
            <b/>
            <sz val="9"/>
            <rFont val="Tahoma"/>
            <family val="2"/>
          </rPr>
          <t xml:space="preserve">
transport and and logistics from Bertoua to Yokadouma for the case of Snagha Simphorien</t>
        </r>
      </text>
    </comment>
    <comment ref="F1540" authorId="5">
      <text>
        <r>
          <rPr>
            <b/>
            <sz val="9"/>
            <rFont val="Tahoma"/>
            <family val="2"/>
          </rPr>
          <t>Nadège:</t>
        </r>
        <r>
          <rPr>
            <b/>
            <sz val="9"/>
            <rFont val="Tahoma"/>
            <family val="2"/>
          </rPr>
          <t xml:space="preserve">
transport and and logistics from Bertoua to Yokadouma for the case of Snagha Simphorien</t>
        </r>
      </text>
    </comment>
    <comment ref="C1541" authorId="5">
      <text>
        <r>
          <rPr>
            <b/>
            <sz val="9"/>
            <rFont val="Tahoma"/>
            <family val="2"/>
          </rPr>
          <t>Aimé: Mineral water at yokadouma</t>
        </r>
        <r>
          <rPr>
            <sz val="9"/>
            <rFont val="Tahoma"/>
            <family val="2"/>
          </rPr>
          <t xml:space="preserve">
</t>
        </r>
      </text>
    </comment>
    <comment ref="F1541" authorId="5">
      <text>
        <r>
          <rPr>
            <b/>
            <sz val="9"/>
            <rFont val="Tahoma"/>
            <family val="2"/>
          </rPr>
          <t>Nadège:</t>
        </r>
        <r>
          <rPr>
            <b/>
            <sz val="9"/>
            <rFont val="Tahoma"/>
            <family val="2"/>
          </rPr>
          <t xml:space="preserve">
transport and and logistics from Bertoua to Yokadouma for the case of Snagha Simphorien</t>
        </r>
      </text>
    </comment>
    <comment ref="C1542" authorId="5">
      <text>
        <r>
          <rPr>
            <b/>
            <sz val="9"/>
            <rFont val="Tahoma"/>
            <family val="2"/>
          </rPr>
          <t>Aimé: Mineral water at yokadouma</t>
        </r>
        <r>
          <rPr>
            <sz val="9"/>
            <rFont val="Tahoma"/>
            <family val="2"/>
          </rPr>
          <t xml:space="preserve">
</t>
        </r>
      </text>
    </comment>
    <comment ref="F1542" authorId="5">
      <text>
        <r>
          <rPr>
            <b/>
            <sz val="9"/>
            <rFont val="Tahoma"/>
            <family val="2"/>
          </rPr>
          <t>Nadège:</t>
        </r>
        <r>
          <rPr>
            <b/>
            <sz val="9"/>
            <rFont val="Tahoma"/>
            <family val="2"/>
          </rPr>
          <t xml:space="preserve">
transport and and logistics from Bertoua to Yokadouma for the case of Snagha Simphorien</t>
        </r>
      </text>
    </comment>
    <comment ref="F1543" authorId="5">
      <text>
        <r>
          <rPr>
            <b/>
            <sz val="9"/>
            <rFont val="Tahoma"/>
            <family val="2"/>
          </rPr>
          <t>Nadège:</t>
        </r>
        <r>
          <rPr>
            <b/>
            <sz val="9"/>
            <rFont val="Tahoma"/>
            <family val="2"/>
          </rPr>
          <t xml:space="preserve">
transport and and logistics from Bertoua to Yokadouma for the case of Snagha Simphorien</t>
        </r>
      </text>
    </comment>
    <comment ref="F1544" authorId="5">
      <text>
        <r>
          <rPr>
            <b/>
            <sz val="9"/>
            <rFont val="Tahoma"/>
            <family val="2"/>
          </rPr>
          <t>Nadège:</t>
        </r>
        <r>
          <rPr>
            <b/>
            <sz val="9"/>
            <rFont val="Tahoma"/>
            <family val="2"/>
          </rPr>
          <t xml:space="preserve">
transport and and logistics from Bertoua to Yokadouma for the case of Snagha Simphorien</t>
        </r>
      </text>
    </comment>
    <comment ref="C1545" authorId="5">
      <text>
        <r>
          <rPr>
            <b/>
            <sz val="9"/>
            <rFont val="Tahoma"/>
            <family val="2"/>
          </rPr>
          <t>Aimé: Mineral water at yokadouma</t>
        </r>
        <r>
          <rPr>
            <sz val="9"/>
            <rFont val="Tahoma"/>
            <family val="2"/>
          </rPr>
          <t xml:space="preserve">
</t>
        </r>
      </text>
    </comment>
    <comment ref="F1545" authorId="5">
      <text>
        <r>
          <rPr>
            <b/>
            <sz val="9"/>
            <rFont val="Tahoma"/>
            <family val="2"/>
          </rPr>
          <t>Nadège:</t>
        </r>
        <r>
          <rPr>
            <b/>
            <sz val="9"/>
            <rFont val="Tahoma"/>
            <family val="2"/>
          </rPr>
          <t xml:space="preserve">
transport and and logistics from Bertoua to Yokadouma for the case of Snagha Simphorien</t>
        </r>
      </text>
    </comment>
    <comment ref="F1546" authorId="5">
      <text>
        <r>
          <rPr>
            <b/>
            <sz val="9"/>
            <rFont val="Tahoma"/>
            <family val="2"/>
          </rPr>
          <t>Nadège:</t>
        </r>
        <r>
          <rPr>
            <b/>
            <sz val="9"/>
            <rFont val="Tahoma"/>
            <family val="2"/>
          </rPr>
          <t xml:space="preserve">
transport and and logistics from Bertoua to Yokadouma for the case of Snagha Simphorien</t>
        </r>
      </text>
    </comment>
    <comment ref="C1547" authorId="5">
      <text>
        <r>
          <rPr>
            <b/>
            <sz val="9"/>
            <rFont val="Tahoma"/>
            <family val="2"/>
          </rPr>
          <t>Aimé: Mineral water at yokadouma</t>
        </r>
        <r>
          <rPr>
            <sz val="9"/>
            <rFont val="Tahoma"/>
            <family val="2"/>
          </rPr>
          <t xml:space="preserve">
</t>
        </r>
      </text>
    </comment>
    <comment ref="F1547" authorId="5">
      <text>
        <r>
          <rPr>
            <b/>
            <sz val="9"/>
            <rFont val="Tahoma"/>
            <family val="2"/>
          </rPr>
          <t>Nadège:</t>
        </r>
        <r>
          <rPr>
            <b/>
            <sz val="9"/>
            <rFont val="Tahoma"/>
            <family val="2"/>
          </rPr>
          <t xml:space="preserve">
transport and and logistics from Bertoua to Yokadouma for the case of Snagha Simphorien</t>
        </r>
      </text>
    </comment>
    <comment ref="C1548" authorId="5">
      <text>
        <r>
          <rPr>
            <b/>
            <sz val="9"/>
            <rFont val="Tahoma"/>
            <family val="2"/>
          </rPr>
          <t>Aimé: Mineral water at yokadouma</t>
        </r>
        <r>
          <rPr>
            <sz val="9"/>
            <rFont val="Tahoma"/>
            <family val="2"/>
          </rPr>
          <t xml:space="preserve">
</t>
        </r>
      </text>
    </comment>
    <comment ref="F1548" authorId="5">
      <text>
        <r>
          <rPr>
            <b/>
            <sz val="9"/>
            <rFont val="Tahoma"/>
            <family val="2"/>
          </rPr>
          <t>Nadège:</t>
        </r>
        <r>
          <rPr>
            <b/>
            <sz val="9"/>
            <rFont val="Tahoma"/>
            <family val="2"/>
          </rPr>
          <t xml:space="preserve">
transport and and logistics from Bertoua to Yokadouma for the case of Snagha Simphorien</t>
        </r>
      </text>
    </comment>
    <comment ref="F1549" authorId="5">
      <text>
        <r>
          <rPr>
            <b/>
            <sz val="9"/>
            <rFont val="Tahoma"/>
            <family val="2"/>
          </rPr>
          <t>Nadège:</t>
        </r>
        <r>
          <rPr>
            <b/>
            <sz val="9"/>
            <rFont val="Tahoma"/>
            <family val="2"/>
          </rPr>
          <t xml:space="preserve">
transport and and logistics from Bertoua to Yokadouma for the case of Snagha Simphorien</t>
        </r>
      </text>
    </comment>
    <comment ref="C1246" authorId="0">
      <text>
        <r>
          <rPr>
            <b/>
            <sz val="8"/>
            <rFont val="Tahoma"/>
            <family val="0"/>
          </rPr>
          <t>Djimi:</t>
        </r>
        <r>
          <rPr>
            <sz val="8"/>
            <rFont val="Tahoma"/>
            <family val="0"/>
          </rPr>
          <t xml:space="preserve">
 follow up kribi case.</t>
        </r>
      </text>
    </comment>
    <comment ref="B1038" authorId="0">
      <text>
        <r>
          <rPr>
            <b/>
            <sz val="9"/>
            <rFont val="Tahoma"/>
            <family val="0"/>
          </rPr>
          <t>LAGA:</t>
        </r>
        <r>
          <rPr>
            <sz val="9"/>
            <rFont val="Tahoma"/>
            <family val="0"/>
          </rPr>
          <t xml:space="preserve">
£225 x 810=182,250cfa</t>
        </r>
      </text>
    </comment>
    <comment ref="C1851" authorId="0">
      <text>
        <r>
          <rPr>
            <b/>
            <sz val="8"/>
            <rFont val="Tahoma"/>
            <family val="0"/>
          </rPr>
          <t>Ofir: called israel</t>
        </r>
        <r>
          <rPr>
            <sz val="8"/>
            <rFont val="Tahoma"/>
            <family val="0"/>
          </rPr>
          <t xml:space="preserve">
</t>
        </r>
      </text>
    </comment>
    <comment ref="C1852" authorId="0">
      <text>
        <r>
          <rPr>
            <b/>
            <sz val="8"/>
            <rFont val="Tahoma"/>
            <family val="0"/>
          </rPr>
          <t>Arrey: Called S. Africa.</t>
        </r>
        <r>
          <rPr>
            <sz val="8"/>
            <rFont val="Tahoma"/>
            <family val="0"/>
          </rPr>
          <t xml:space="preserve">
</t>
        </r>
      </text>
    </comment>
    <comment ref="C1853" authorId="0">
      <text>
        <r>
          <rPr>
            <b/>
            <sz val="8"/>
            <rFont val="Tahoma"/>
            <family val="0"/>
          </rPr>
          <t>Ofir: called S. Africa.</t>
        </r>
        <r>
          <rPr>
            <sz val="8"/>
            <rFont val="Tahoma"/>
            <family val="0"/>
          </rPr>
          <t xml:space="preserve">
</t>
        </r>
      </text>
    </comment>
    <comment ref="C1854" authorId="0">
      <text>
        <r>
          <rPr>
            <b/>
            <sz val="8"/>
            <rFont val="Tahoma"/>
            <family val="0"/>
          </rPr>
          <t>Ofir:</t>
        </r>
        <r>
          <rPr>
            <sz val="8"/>
            <rFont val="Tahoma"/>
            <family val="0"/>
          </rPr>
          <t xml:space="preserve">
called S. Africa.</t>
        </r>
      </text>
    </comment>
    <comment ref="C1855" authorId="0">
      <text>
        <r>
          <rPr>
            <b/>
            <sz val="8"/>
            <rFont val="Tahoma"/>
            <family val="0"/>
          </rPr>
          <t>ofir: called S. Africa</t>
        </r>
        <r>
          <rPr>
            <sz val="8"/>
            <rFont val="Tahoma"/>
            <family val="0"/>
          </rPr>
          <t xml:space="preserve">
</t>
        </r>
      </text>
    </comment>
    <comment ref="C1944" authorId="0">
      <text>
        <r>
          <rPr>
            <b/>
            <sz val="8"/>
            <rFont val="Tahoma"/>
            <family val="0"/>
          </rPr>
          <t>Ofir: Called UK</t>
        </r>
        <r>
          <rPr>
            <sz val="8"/>
            <rFont val="Tahoma"/>
            <family val="0"/>
          </rPr>
          <t xml:space="preserve">
</t>
        </r>
      </text>
    </comment>
    <comment ref="C1945" authorId="0">
      <text>
        <r>
          <rPr>
            <b/>
            <sz val="8"/>
            <rFont val="Tahoma"/>
            <family val="0"/>
          </rPr>
          <t>Ofir: Called UK</t>
        </r>
        <r>
          <rPr>
            <sz val="8"/>
            <rFont val="Tahoma"/>
            <family val="0"/>
          </rPr>
          <t xml:space="preserve">
</t>
        </r>
      </text>
    </comment>
    <comment ref="C1946" authorId="0">
      <text>
        <r>
          <rPr>
            <b/>
            <sz val="8"/>
            <rFont val="Tahoma"/>
            <family val="0"/>
          </rPr>
          <t>Ofir: called UK.</t>
        </r>
        <r>
          <rPr>
            <sz val="8"/>
            <rFont val="Tahoma"/>
            <family val="0"/>
          </rPr>
          <t xml:space="preserve">
</t>
        </r>
      </text>
    </comment>
    <comment ref="C1947" authorId="0">
      <text>
        <r>
          <rPr>
            <b/>
            <sz val="8"/>
            <rFont val="Tahoma"/>
            <family val="0"/>
          </rPr>
          <t>emeline: called UK</t>
        </r>
        <r>
          <rPr>
            <sz val="8"/>
            <rFont val="Tahoma"/>
            <family val="0"/>
          </rPr>
          <t xml:space="preserve">
</t>
        </r>
      </text>
    </comment>
    <comment ref="C1948" authorId="0">
      <text>
        <r>
          <rPr>
            <b/>
            <sz val="8"/>
            <rFont val="Tahoma"/>
            <family val="0"/>
          </rPr>
          <t>Arrey: called UK.</t>
        </r>
        <r>
          <rPr>
            <sz val="8"/>
            <rFont val="Tahoma"/>
            <family val="0"/>
          </rPr>
          <t xml:space="preserve">
</t>
        </r>
      </text>
    </comment>
    <comment ref="C1949" authorId="0">
      <text>
        <r>
          <rPr>
            <b/>
            <sz val="8"/>
            <rFont val="Tahoma"/>
            <family val="0"/>
          </rPr>
          <t>akwen : called britain</t>
        </r>
        <r>
          <rPr>
            <sz val="8"/>
            <rFont val="Tahoma"/>
            <family val="0"/>
          </rPr>
          <t xml:space="preserve">
</t>
        </r>
      </text>
    </comment>
    <comment ref="C1950" authorId="0">
      <text>
        <r>
          <rPr>
            <b/>
            <sz val="8"/>
            <rFont val="Tahoma"/>
            <family val="0"/>
          </rPr>
          <t>Emeline: called UK.</t>
        </r>
        <r>
          <rPr>
            <sz val="8"/>
            <rFont val="Tahoma"/>
            <family val="0"/>
          </rPr>
          <t xml:space="preserve">
</t>
        </r>
      </text>
    </comment>
    <comment ref="C1728" authorId="0">
      <text>
        <r>
          <rPr>
            <b/>
            <sz val="8"/>
            <rFont val="Tahoma"/>
            <family val="0"/>
          </rPr>
          <t>LAGA:</t>
        </r>
        <r>
          <rPr>
            <sz val="8"/>
            <rFont val="Tahoma"/>
            <family val="0"/>
          </rPr>
          <t xml:space="preserve">
popoli with caricature.</t>
        </r>
      </text>
    </comment>
    <comment ref="C1729" authorId="0">
      <text>
        <r>
          <rPr>
            <b/>
            <sz val="8"/>
            <rFont val="Tahoma"/>
            <family val="0"/>
          </rPr>
          <t>LAGA:</t>
        </r>
        <r>
          <rPr>
            <sz val="8"/>
            <rFont val="Tahoma"/>
            <family val="0"/>
          </rPr>
          <t xml:space="preserve">
popoli with plain text.</t>
        </r>
      </text>
    </comment>
    <comment ref="C1930" authorId="1">
      <text>
        <r>
          <rPr>
            <b/>
            <sz val="9"/>
            <rFont val="Tahoma"/>
            <family val="0"/>
          </rPr>
          <t>Ania: lodging of i32</t>
        </r>
        <r>
          <rPr>
            <sz val="9"/>
            <rFont val="Tahoma"/>
            <family val="0"/>
          </rPr>
          <t xml:space="preserve">
</t>
        </r>
      </text>
    </comment>
    <comment ref="F1507" authorId="5">
      <text>
        <r>
          <rPr>
            <b/>
            <sz val="9"/>
            <rFont val="Tahoma"/>
            <family val="2"/>
          </rPr>
          <t>Ekane: Transport and logistics from Bafoussam to Dschang for the case of Dombou Célestin</t>
        </r>
        <r>
          <rPr>
            <sz val="9"/>
            <rFont val="Tahoma"/>
            <family val="2"/>
          </rPr>
          <t xml:space="preserve">
</t>
        </r>
      </text>
    </comment>
    <comment ref="F1537" authorId="5">
      <text>
        <r>
          <rPr>
            <b/>
            <sz val="9"/>
            <rFont val="Tahoma"/>
            <family val="2"/>
          </rPr>
          <t>Ekane: Transport and logistics from Bafoussam to Dschang for the case of Dombou Célestin</t>
        </r>
        <r>
          <rPr>
            <sz val="9"/>
            <rFont val="Tahoma"/>
            <family val="2"/>
          </rPr>
          <t xml:space="preserve">
</t>
        </r>
      </text>
    </comment>
    <comment ref="C1904" authorId="0">
      <text>
        <r>
          <rPr>
            <b/>
            <sz val="8"/>
            <rFont val="Tahoma"/>
            <family val="0"/>
          </rPr>
          <t>i32: congo.</t>
        </r>
        <r>
          <rPr>
            <sz val="8"/>
            <rFont val="Tahoma"/>
            <family val="0"/>
          </rPr>
          <t xml:space="preserve">
</t>
        </r>
      </text>
    </comment>
    <comment ref="C1905" authorId="0">
      <text>
        <r>
          <rPr>
            <b/>
            <sz val="8"/>
            <rFont val="Tahoma"/>
            <family val="0"/>
          </rPr>
          <t>i32: congo.</t>
        </r>
        <r>
          <rPr>
            <sz val="8"/>
            <rFont val="Tahoma"/>
            <family val="0"/>
          </rPr>
          <t xml:space="preserve">
</t>
        </r>
      </text>
    </comment>
    <comment ref="C1906" authorId="0">
      <text>
        <r>
          <rPr>
            <b/>
            <sz val="8"/>
            <rFont val="Tahoma"/>
            <family val="0"/>
          </rPr>
          <t>i32: congo.</t>
        </r>
        <r>
          <rPr>
            <sz val="8"/>
            <rFont val="Tahoma"/>
            <family val="0"/>
          </rPr>
          <t xml:space="preserve">
</t>
        </r>
      </text>
    </comment>
    <comment ref="C1907" authorId="0">
      <text>
        <r>
          <rPr>
            <b/>
            <sz val="8"/>
            <rFont val="Tahoma"/>
            <family val="0"/>
          </rPr>
          <t>i32: congo.</t>
        </r>
        <r>
          <rPr>
            <sz val="8"/>
            <rFont val="Tahoma"/>
            <family val="0"/>
          </rPr>
          <t xml:space="preserve">
</t>
        </r>
      </text>
    </comment>
    <comment ref="C1908" authorId="0">
      <text>
        <r>
          <rPr>
            <b/>
            <sz val="8"/>
            <rFont val="Tahoma"/>
            <family val="0"/>
          </rPr>
          <t>i32: congo.</t>
        </r>
        <r>
          <rPr>
            <sz val="8"/>
            <rFont val="Tahoma"/>
            <family val="0"/>
          </rPr>
          <t xml:space="preserve">
</t>
        </r>
      </text>
    </comment>
    <comment ref="C1909" authorId="0">
      <text>
        <r>
          <rPr>
            <b/>
            <sz val="8"/>
            <rFont val="Tahoma"/>
            <family val="0"/>
          </rPr>
          <t>i32: congo.</t>
        </r>
        <r>
          <rPr>
            <sz val="8"/>
            <rFont val="Tahoma"/>
            <family val="0"/>
          </rPr>
          <t xml:space="preserve">
</t>
        </r>
      </text>
    </comment>
    <comment ref="C1910" authorId="0">
      <text>
        <r>
          <rPr>
            <b/>
            <sz val="8"/>
            <rFont val="Tahoma"/>
            <family val="0"/>
          </rPr>
          <t>i32: congo.</t>
        </r>
        <r>
          <rPr>
            <sz val="8"/>
            <rFont val="Tahoma"/>
            <family val="0"/>
          </rPr>
          <t xml:space="preserve">
</t>
        </r>
      </text>
    </comment>
    <comment ref="C1899" authorId="0">
      <text>
        <r>
          <rPr>
            <b/>
            <sz val="8"/>
            <rFont val="Tahoma"/>
            <family val="0"/>
          </rPr>
          <t>i32: congo.</t>
        </r>
        <r>
          <rPr>
            <sz val="8"/>
            <rFont val="Tahoma"/>
            <family val="0"/>
          </rPr>
          <t xml:space="preserve">
</t>
        </r>
      </text>
    </comment>
    <comment ref="C1900" authorId="0">
      <text>
        <r>
          <rPr>
            <b/>
            <sz val="8"/>
            <rFont val="Tahoma"/>
            <family val="0"/>
          </rPr>
          <t>i32: congo.</t>
        </r>
        <r>
          <rPr>
            <sz val="8"/>
            <rFont val="Tahoma"/>
            <family val="0"/>
          </rPr>
          <t xml:space="preserve">
</t>
        </r>
      </text>
    </comment>
    <comment ref="C1901" authorId="0">
      <text>
        <r>
          <rPr>
            <b/>
            <sz val="8"/>
            <rFont val="Tahoma"/>
            <family val="0"/>
          </rPr>
          <t>i32: congo.</t>
        </r>
        <r>
          <rPr>
            <sz val="8"/>
            <rFont val="Tahoma"/>
            <family val="0"/>
          </rPr>
          <t xml:space="preserve">
</t>
        </r>
      </text>
    </comment>
  </commentList>
</comments>
</file>

<file path=xl/sharedStrings.xml><?xml version="1.0" encoding="utf-8"?>
<sst xmlns="http://schemas.openxmlformats.org/spreadsheetml/2006/main" count="9783" uniqueCount="1230">
  <si>
    <t>Exp.CFA</t>
  </si>
  <si>
    <t xml:space="preserve"> Category</t>
  </si>
  <si>
    <t>Receipt no.</t>
  </si>
  <si>
    <t xml:space="preserve">  Balance</t>
  </si>
  <si>
    <t>Date</t>
  </si>
  <si>
    <t xml:space="preserve">Value $ </t>
  </si>
  <si>
    <t>Use</t>
  </si>
  <si>
    <t>Detail</t>
  </si>
  <si>
    <t>Name</t>
  </si>
  <si>
    <t>Mission number</t>
  </si>
  <si>
    <t>Investigations</t>
  </si>
  <si>
    <t>Operations</t>
  </si>
  <si>
    <t>Legal</t>
  </si>
  <si>
    <t>Media</t>
  </si>
  <si>
    <t>Policy &amp; External Relations</t>
  </si>
  <si>
    <t>Management</t>
  </si>
  <si>
    <t>Coordination</t>
  </si>
  <si>
    <t xml:space="preserve">     </t>
  </si>
  <si>
    <t>Office</t>
  </si>
  <si>
    <t>LAGA Family</t>
  </si>
  <si>
    <t>total exp</t>
  </si>
  <si>
    <t>Mission 1</t>
  </si>
  <si>
    <t>East</t>
  </si>
  <si>
    <t>Protected species</t>
  </si>
  <si>
    <t>Phone</t>
  </si>
  <si>
    <t>i45</t>
  </si>
  <si>
    <t>1-Phone-7</t>
  </si>
  <si>
    <t>1/10</t>
  </si>
  <si>
    <t>1-Phone-19</t>
  </si>
  <si>
    <t>2/10</t>
  </si>
  <si>
    <t>1-Phone-43</t>
  </si>
  <si>
    <t>3/10</t>
  </si>
  <si>
    <t>1-3/10/2012</t>
  </si>
  <si>
    <t>South</t>
  </si>
  <si>
    <t>Djoum</t>
  </si>
  <si>
    <t>Ivory</t>
  </si>
  <si>
    <t>1-i45-r</t>
  </si>
  <si>
    <t>30/9</t>
  </si>
  <si>
    <t>1-i45-1</t>
  </si>
  <si>
    <t>Djoum-Ayene-Djoum</t>
  </si>
  <si>
    <t>1-i45-1a</t>
  </si>
  <si>
    <t>1-i45-2</t>
  </si>
  <si>
    <t>1-i45-2a</t>
  </si>
  <si>
    <t>1-i45-3</t>
  </si>
  <si>
    <t>1-i45-4</t>
  </si>
  <si>
    <t>Mission 2</t>
  </si>
  <si>
    <t>1-5/10/2012</t>
  </si>
  <si>
    <t>South West</t>
  </si>
  <si>
    <t>Mundemba</t>
  </si>
  <si>
    <t>i11</t>
  </si>
  <si>
    <t>2-Phone-27</t>
  </si>
  <si>
    <t>2-Phone-38</t>
  </si>
  <si>
    <t>2-Phone-53</t>
  </si>
  <si>
    <t>4/10</t>
  </si>
  <si>
    <t>2-Phone-67</t>
  </si>
  <si>
    <t>5/10</t>
  </si>
  <si>
    <t>2-Phone-69</t>
  </si>
  <si>
    <t>2-i11-1</t>
  </si>
  <si>
    <t>Kumba-Ekondo</t>
  </si>
  <si>
    <t>2-i11-r</t>
  </si>
  <si>
    <t>Ekondo-Mundemba</t>
  </si>
  <si>
    <t>Mumdemba-Ekondo</t>
  </si>
  <si>
    <t>Ekondo-Kumba</t>
  </si>
  <si>
    <t>2-i11-2</t>
  </si>
  <si>
    <t>2-i11-3</t>
  </si>
  <si>
    <t>Mission 3</t>
  </si>
  <si>
    <t>1-6/10/12</t>
  </si>
  <si>
    <t>i35</t>
  </si>
  <si>
    <t>3-Phone-5</t>
  </si>
  <si>
    <t>3-Phone-20</t>
  </si>
  <si>
    <t>3-Phone-35</t>
  </si>
  <si>
    <t>3-Phone-56</t>
  </si>
  <si>
    <t>3-Phone-74</t>
  </si>
  <si>
    <t>i77</t>
  </si>
  <si>
    <t>3-Phone-99-99a</t>
  </si>
  <si>
    <t>6/10</t>
  </si>
  <si>
    <t>3-i35-1</t>
  </si>
  <si>
    <t>3-i35-2</t>
  </si>
  <si>
    <t>3-i35-r</t>
  </si>
  <si>
    <t>3-i35-3</t>
  </si>
  <si>
    <t>3-i35-4</t>
  </si>
  <si>
    <t>Transport</t>
  </si>
  <si>
    <t>Lodging</t>
  </si>
  <si>
    <t>3-i35-5</t>
  </si>
  <si>
    <t>Feeding</t>
  </si>
  <si>
    <t>Mission 4</t>
  </si>
  <si>
    <t>2-5/10/2012</t>
  </si>
  <si>
    <t>West</t>
  </si>
  <si>
    <t>Nouoptamo</t>
  </si>
  <si>
    <t>Leopard Skins</t>
  </si>
  <si>
    <t>i8</t>
  </si>
  <si>
    <t>4-Phone-21</t>
  </si>
  <si>
    <t>4-Phone-39</t>
  </si>
  <si>
    <t>4-Phone-54</t>
  </si>
  <si>
    <t>4-Phone-68</t>
  </si>
  <si>
    <t>4-i8-1</t>
  </si>
  <si>
    <t>Bssam-Foumbot</t>
  </si>
  <si>
    <t>4-i8-r</t>
  </si>
  <si>
    <t>Foumbot-Kouaptamo</t>
  </si>
  <si>
    <t>Kouaptamo-Mbot-Kouaptamo</t>
  </si>
  <si>
    <t>Kouaptamo-Foumbot</t>
  </si>
  <si>
    <t>Foumbot-Baf</t>
  </si>
  <si>
    <t>4-i8-2</t>
  </si>
  <si>
    <t>4-i8-3</t>
  </si>
  <si>
    <t>Mission 5</t>
  </si>
  <si>
    <t>Zoulabot</t>
  </si>
  <si>
    <t>Live Chimp</t>
  </si>
  <si>
    <t>i43</t>
  </si>
  <si>
    <t>5-Phone-28</t>
  </si>
  <si>
    <t>5-Phone-42</t>
  </si>
  <si>
    <t>5-Phone-55</t>
  </si>
  <si>
    <t>5-Phone-75</t>
  </si>
  <si>
    <t>5-Phone-98</t>
  </si>
  <si>
    <t>5-i43-1</t>
  </si>
  <si>
    <t>lomie-Zoulabot-Lomie</t>
  </si>
  <si>
    <t>5-i43-r</t>
  </si>
  <si>
    <t>5-i43-2</t>
  </si>
  <si>
    <t>5-i43-3</t>
  </si>
  <si>
    <t>Mission 6</t>
  </si>
  <si>
    <t>8-9/10/12</t>
  </si>
  <si>
    <t>Centre</t>
  </si>
  <si>
    <t>Yaounde</t>
  </si>
  <si>
    <t>6-Phone-110</t>
  </si>
  <si>
    <t>8/10</t>
  </si>
  <si>
    <t>6-Phone-118</t>
  </si>
  <si>
    <t>6-Phone-130</t>
  </si>
  <si>
    <t>9/10</t>
  </si>
  <si>
    <t>6-i35-r</t>
  </si>
  <si>
    <t>Mission 7</t>
  </si>
  <si>
    <t>6-27/10/12</t>
  </si>
  <si>
    <t>Center</t>
  </si>
  <si>
    <t>Local Transport</t>
  </si>
  <si>
    <t>7-i32-r</t>
  </si>
  <si>
    <t>i32</t>
  </si>
  <si>
    <t>7/10</t>
  </si>
  <si>
    <t>13/10</t>
  </si>
  <si>
    <t>14/10</t>
  </si>
  <si>
    <t>15/10</t>
  </si>
  <si>
    <t>16/10</t>
  </si>
  <si>
    <t>17/10</t>
  </si>
  <si>
    <t>18/10</t>
  </si>
  <si>
    <t>19/10</t>
  </si>
  <si>
    <t>20/10</t>
  </si>
  <si>
    <t>21/10</t>
  </si>
  <si>
    <t>22/10</t>
  </si>
  <si>
    <t>23/10</t>
  </si>
  <si>
    <t>24/10</t>
  </si>
  <si>
    <t>25/10</t>
  </si>
  <si>
    <t>26/10</t>
  </si>
  <si>
    <t>27/10</t>
  </si>
  <si>
    <t>Traveling expenses</t>
  </si>
  <si>
    <t>Drinks with informer</t>
  </si>
  <si>
    <t>medical bill</t>
  </si>
  <si>
    <t>Medication</t>
  </si>
  <si>
    <t>x200 photocopies</t>
  </si>
  <si>
    <t>4-i8-4</t>
  </si>
  <si>
    <t>Mission 8</t>
  </si>
  <si>
    <t>8-12/10/2012</t>
  </si>
  <si>
    <t>Mintom</t>
  </si>
  <si>
    <t>8-Phone-134</t>
  </si>
  <si>
    <t>8-Phone-143</t>
  </si>
  <si>
    <t>10/10</t>
  </si>
  <si>
    <t>8-Phone-157</t>
  </si>
  <si>
    <t>11/10</t>
  </si>
  <si>
    <t>8-Phone-171</t>
  </si>
  <si>
    <t>12/10</t>
  </si>
  <si>
    <t>8-i8-5</t>
  </si>
  <si>
    <t>8-i8-6</t>
  </si>
  <si>
    <t>Djoum-Mintom</t>
  </si>
  <si>
    <t>8-i8-r</t>
  </si>
  <si>
    <t>Mintom-Dja-Mintom</t>
  </si>
  <si>
    <t>Mintom-chantier D'or-Mintom</t>
  </si>
  <si>
    <t>Mintom-Djoum</t>
  </si>
  <si>
    <t>8-i8-7</t>
  </si>
  <si>
    <t>8-i8-8</t>
  </si>
  <si>
    <t>8-i8-9</t>
  </si>
  <si>
    <t>8-i8-10</t>
  </si>
  <si>
    <t>Batteries</t>
  </si>
  <si>
    <t>8-i8-11</t>
  </si>
  <si>
    <t>Mission 9</t>
  </si>
  <si>
    <t>10-12/10/12</t>
  </si>
  <si>
    <t>Littoral</t>
  </si>
  <si>
    <t>Douala</t>
  </si>
  <si>
    <t>9-Phone-144</t>
  </si>
  <si>
    <t>9-Phone-150</t>
  </si>
  <si>
    <t>9-Phone-151</t>
  </si>
  <si>
    <t>9-Phone-161</t>
  </si>
  <si>
    <t>9-Phone-162</t>
  </si>
  <si>
    <t>9-Phone-169</t>
  </si>
  <si>
    <t>9-Phone-193a</t>
  </si>
  <si>
    <t>9-i35-6</t>
  </si>
  <si>
    <t>9-i35-7</t>
  </si>
  <si>
    <t>9-i35-r</t>
  </si>
  <si>
    <t xml:space="preserve">  </t>
  </si>
  <si>
    <t>9-i35-8</t>
  </si>
  <si>
    <t>Mission 10</t>
  </si>
  <si>
    <t>10-21/10/12</t>
  </si>
  <si>
    <t>Protected Species</t>
  </si>
  <si>
    <t>Yaounde-Douala</t>
  </si>
  <si>
    <t>10-i32-1</t>
  </si>
  <si>
    <t>Douala-Yaounde</t>
  </si>
  <si>
    <t>10-i32-r</t>
  </si>
  <si>
    <t>10-i32-2</t>
  </si>
  <si>
    <t>10-i32-3</t>
  </si>
  <si>
    <t>Mission 11</t>
  </si>
  <si>
    <t>12-24/10/2012</t>
  </si>
  <si>
    <t>11-Phone-186</t>
  </si>
  <si>
    <t>11-Phone-313</t>
  </si>
  <si>
    <t>others</t>
  </si>
  <si>
    <t>11-i43-4</t>
  </si>
  <si>
    <t>11-i43-5</t>
  </si>
  <si>
    <t>11-i43-6</t>
  </si>
  <si>
    <t>30/10</t>
  </si>
  <si>
    <t>sim card</t>
  </si>
  <si>
    <t>communication</t>
  </si>
  <si>
    <t>11-i43-7</t>
  </si>
  <si>
    <t>11-i43-8</t>
  </si>
  <si>
    <t>Mission 12</t>
  </si>
  <si>
    <t>Nsimalen</t>
  </si>
  <si>
    <t>Airport</t>
  </si>
  <si>
    <t>11/10/2012</t>
  </si>
  <si>
    <t>i26</t>
  </si>
  <si>
    <t>12-Phone-154-154a</t>
  </si>
  <si>
    <t>Yaounde-Nsimalen</t>
  </si>
  <si>
    <t>12-i26-r</t>
  </si>
  <si>
    <t>Nsimalen-Yaounde</t>
  </si>
  <si>
    <t>Intercity</t>
  </si>
  <si>
    <t>Mission 13</t>
  </si>
  <si>
    <t>13-Phone-166</t>
  </si>
  <si>
    <t>13-Phone-189</t>
  </si>
  <si>
    <t>13-i45-r</t>
  </si>
  <si>
    <t>Mission 14</t>
  </si>
  <si>
    <t>Mfou</t>
  </si>
  <si>
    <t>12/10/2012</t>
  </si>
  <si>
    <t>14-Phone-168-168a</t>
  </si>
  <si>
    <t>Yaounde-Mfou</t>
  </si>
  <si>
    <t>14-i26-r</t>
  </si>
  <si>
    <t>Mfou-Yaounde</t>
  </si>
  <si>
    <t>Trust Building</t>
  </si>
  <si>
    <t>Mission 15</t>
  </si>
  <si>
    <t>15-16/10/2012</t>
  </si>
  <si>
    <t>Bertoua</t>
  </si>
  <si>
    <t>15-Phone-205</t>
  </si>
  <si>
    <t>15-Phone-219</t>
  </si>
  <si>
    <t>15-Phone-222</t>
  </si>
  <si>
    <t>15-i11-4</t>
  </si>
  <si>
    <t>15-i11-5</t>
  </si>
  <si>
    <t>15-i11-r</t>
  </si>
  <si>
    <t>15-i11-6</t>
  </si>
  <si>
    <t>Mission 16</t>
  </si>
  <si>
    <t>15-18/10/2012</t>
  </si>
  <si>
    <t>Ebolowa/Akom2/Afanete</t>
  </si>
  <si>
    <t>Live Primate</t>
  </si>
  <si>
    <t>16-Phone-198</t>
  </si>
  <si>
    <t>16-Phone-221</t>
  </si>
  <si>
    <t>16-Phone-241</t>
  </si>
  <si>
    <t>16-Phone-249</t>
  </si>
  <si>
    <t>16-Phone-256</t>
  </si>
  <si>
    <t>16-Phone-266</t>
  </si>
  <si>
    <t>16-i35-9</t>
  </si>
  <si>
    <t>Ebolowa-Zingli</t>
  </si>
  <si>
    <t>16-i35-r</t>
  </si>
  <si>
    <t>Zingli-Ebolowa</t>
  </si>
  <si>
    <t>Ebolowa-Akom2</t>
  </si>
  <si>
    <t>Akom2-Ebolowa</t>
  </si>
  <si>
    <t>Ebolowa-Affanete</t>
  </si>
  <si>
    <t>Affanete-Ebolowa</t>
  </si>
  <si>
    <t>Ebolowa-Ngalan</t>
  </si>
  <si>
    <t>Ngalan-Ebolowa</t>
  </si>
  <si>
    <t>16-i35-10</t>
  </si>
  <si>
    <t>16-i35-11</t>
  </si>
  <si>
    <t>Mission 17</t>
  </si>
  <si>
    <t>16-18/10/2012</t>
  </si>
  <si>
    <t>Ngoro</t>
  </si>
  <si>
    <t>17-Phone-213</t>
  </si>
  <si>
    <t>17-Phone-220</t>
  </si>
  <si>
    <t>17-Phone-239</t>
  </si>
  <si>
    <t>17-Phone-245</t>
  </si>
  <si>
    <t>17-Phone-253</t>
  </si>
  <si>
    <t>17-Phone-265</t>
  </si>
  <si>
    <t>17-i8-12</t>
  </si>
  <si>
    <t>Bafia-Ngoro</t>
  </si>
  <si>
    <t>17-i8-r</t>
  </si>
  <si>
    <t>Ngoro-Cieri-Ngoro</t>
  </si>
  <si>
    <t>Ngoro-Yangba-Ngoro</t>
  </si>
  <si>
    <t>Ngoro-Minchang-Ngoro</t>
  </si>
  <si>
    <t>Ngoro-Anganji-Ngoro</t>
  </si>
  <si>
    <t>Ngoro-Bafia</t>
  </si>
  <si>
    <t>17-i8-13</t>
  </si>
  <si>
    <t>17-i8-14</t>
  </si>
  <si>
    <t>Mission 18</t>
  </si>
  <si>
    <t>20-21/10/12</t>
  </si>
  <si>
    <t>18-Phone-289-289a</t>
  </si>
  <si>
    <t>18-i26-r</t>
  </si>
  <si>
    <t>Mission 19</t>
  </si>
  <si>
    <t>20/10/2012</t>
  </si>
  <si>
    <t>Ngoumou</t>
  </si>
  <si>
    <t>Primate</t>
  </si>
  <si>
    <t>19-Phone-276</t>
  </si>
  <si>
    <t>19-Phone-288</t>
  </si>
  <si>
    <t>19-i35-r</t>
  </si>
  <si>
    <t>19-20/10/2012</t>
  </si>
  <si>
    <t>Mission 20</t>
  </si>
  <si>
    <t>Mengang</t>
  </si>
  <si>
    <t>20-Phone-295</t>
  </si>
  <si>
    <t>20-i8-r</t>
  </si>
  <si>
    <t>Mission 21</t>
  </si>
  <si>
    <t>22-25/10/2012</t>
  </si>
  <si>
    <t>Ebolowa</t>
  </si>
  <si>
    <t>21-Phone-290</t>
  </si>
  <si>
    <t>21-Phone-300</t>
  </si>
  <si>
    <t>21-Phone-302</t>
  </si>
  <si>
    <t>21-Phone-328</t>
  </si>
  <si>
    <t>21-Phone-335</t>
  </si>
  <si>
    <t>21-Phone-352</t>
  </si>
  <si>
    <t>21-Phone-354</t>
  </si>
  <si>
    <t>21-i35-12</t>
  </si>
  <si>
    <t>21-i35-r</t>
  </si>
  <si>
    <t>Ebolowa-Abang-Abine</t>
  </si>
  <si>
    <t>Abang-Abine-Ebolowa</t>
  </si>
  <si>
    <t>Ebolowa-Meyo centre</t>
  </si>
  <si>
    <t>Meyo centre-Ebolowa</t>
  </si>
  <si>
    <t>21-i35-13</t>
  </si>
  <si>
    <t>21-i35-14</t>
  </si>
  <si>
    <t>Mission 22</t>
  </si>
  <si>
    <t>23-26/10/2012</t>
  </si>
  <si>
    <t>Bonjock</t>
  </si>
  <si>
    <t>22-Phone-314</t>
  </si>
  <si>
    <t>22-Phone-334</t>
  </si>
  <si>
    <t>22-Phone-352</t>
  </si>
  <si>
    <t>22-i8-r</t>
  </si>
  <si>
    <t>Bonjock-Nkongkeng-Bonjock</t>
  </si>
  <si>
    <t>Bonjock-Houdol</t>
  </si>
  <si>
    <t>Houdol-minka-Houdol</t>
  </si>
  <si>
    <t>Houdol-Bonjock</t>
  </si>
  <si>
    <t>Bonjock-moum-Bonjock</t>
  </si>
  <si>
    <t>Bonjock-Boumyebel</t>
  </si>
  <si>
    <t>22-i8-15</t>
  </si>
  <si>
    <t>23-24/10/12</t>
  </si>
  <si>
    <t>Mission 23</t>
  </si>
  <si>
    <t>23-Phone-320-320a</t>
  </si>
  <si>
    <t>23-i26-1</t>
  </si>
  <si>
    <t>23-i26-r</t>
  </si>
  <si>
    <t>23-i26-2</t>
  </si>
  <si>
    <t>Mission 24</t>
  </si>
  <si>
    <t>24-25/10/12</t>
  </si>
  <si>
    <t>Buea/Limbe</t>
  </si>
  <si>
    <t>Internet/Baboon</t>
  </si>
  <si>
    <t>24-Phone-333-333a</t>
  </si>
  <si>
    <t>x4 Hrs Internet</t>
  </si>
  <si>
    <t>Communication</t>
  </si>
  <si>
    <t>24-i26-r</t>
  </si>
  <si>
    <t>x8 Hrs Internet</t>
  </si>
  <si>
    <t>24-i26-3</t>
  </si>
  <si>
    <t>28/10</t>
  </si>
  <si>
    <t>Douala-Buea</t>
  </si>
  <si>
    <t>Buea-Limbe</t>
  </si>
  <si>
    <t>Limbe-Buea</t>
  </si>
  <si>
    <t>24-i26-4</t>
  </si>
  <si>
    <t>25/20</t>
  </si>
  <si>
    <t>24-i26-5</t>
  </si>
  <si>
    <t>Mission 25</t>
  </si>
  <si>
    <t>25-27/10/12</t>
  </si>
  <si>
    <t>Tombel</t>
  </si>
  <si>
    <t>Mandrill</t>
  </si>
  <si>
    <t>25-Phone-350</t>
  </si>
  <si>
    <t>25-Phone-360-360a</t>
  </si>
  <si>
    <t>25-Phone-364</t>
  </si>
  <si>
    <t>Buea - Loum</t>
  </si>
  <si>
    <t>25-i26-6</t>
  </si>
  <si>
    <t>Loum-Tombel</t>
  </si>
  <si>
    <t>25-i26-r</t>
  </si>
  <si>
    <t>Tombel-Douala</t>
  </si>
  <si>
    <t>25-i26-7</t>
  </si>
  <si>
    <t>25-i26-8</t>
  </si>
  <si>
    <t>Mission 26</t>
  </si>
  <si>
    <t>29-31/10/2012</t>
  </si>
  <si>
    <t>centre</t>
  </si>
  <si>
    <t>26-Phone-372</t>
  </si>
  <si>
    <t>29/10</t>
  </si>
  <si>
    <t>26-Phone-390</t>
  </si>
  <si>
    <t>26-Phone-407</t>
  </si>
  <si>
    <t>31/10</t>
  </si>
  <si>
    <t>26-Phone-409</t>
  </si>
  <si>
    <t>26-i35-r</t>
  </si>
  <si>
    <t>Mission 27</t>
  </si>
  <si>
    <t>29-30/10/2012</t>
  </si>
  <si>
    <t>Boumyebel</t>
  </si>
  <si>
    <t>27-Phone-380</t>
  </si>
  <si>
    <t>29/20</t>
  </si>
  <si>
    <t>27-Phone-391</t>
  </si>
  <si>
    <t>27-i8-r</t>
  </si>
  <si>
    <t>Mission 28</t>
  </si>
  <si>
    <t>1-31/10/12</t>
  </si>
  <si>
    <t>28-Phone-1</t>
  </si>
  <si>
    <t>28-Phone-17</t>
  </si>
  <si>
    <t>28-Phone-34</t>
  </si>
  <si>
    <t>28-Phone-46</t>
  </si>
  <si>
    <t>28-Phone-63</t>
  </si>
  <si>
    <t>28-Phone-79</t>
  </si>
  <si>
    <t>28-Phone-91</t>
  </si>
  <si>
    <t>28-Phone-109</t>
  </si>
  <si>
    <t>28-Phone-120</t>
  </si>
  <si>
    <t>28-Phone-131</t>
  </si>
  <si>
    <t>28-Phone-137</t>
  </si>
  <si>
    <t>28-Phone-191</t>
  </si>
  <si>
    <t>28-Phone-197</t>
  </si>
  <si>
    <t>28-Phone-212</t>
  </si>
  <si>
    <t>28-Phone-215</t>
  </si>
  <si>
    <t>28-Phone-234</t>
  </si>
  <si>
    <t>28-Phone-261</t>
  </si>
  <si>
    <t>28-Phone-275-275a</t>
  </si>
  <si>
    <t>28-Phone-304-304a</t>
  </si>
  <si>
    <t>28-Phone-371-371a</t>
  </si>
  <si>
    <t>28-Phone-384-384a</t>
  </si>
  <si>
    <t>28-Phone-403-403a</t>
  </si>
  <si>
    <t>28-i26-r</t>
  </si>
  <si>
    <t>x200 Photocopies</t>
  </si>
  <si>
    <t>28-i26-9</t>
  </si>
  <si>
    <t>Others</t>
  </si>
  <si>
    <t>bank file</t>
  </si>
  <si>
    <t>CNPS</t>
  </si>
  <si>
    <t>Tax</t>
  </si>
  <si>
    <t>Bonus</t>
  </si>
  <si>
    <t>Personnel</t>
  </si>
  <si>
    <t>21-Phone-315-315a</t>
  </si>
  <si>
    <t>i13</t>
  </si>
  <si>
    <t>21-Phone-316</t>
  </si>
  <si>
    <t>21-Phone-316a</t>
  </si>
  <si>
    <t>21-i45-5</t>
  </si>
  <si>
    <t>21-i45-r</t>
  </si>
  <si>
    <t>21-i45-6</t>
  </si>
  <si>
    <t>Ebolowa-Abang</t>
  </si>
  <si>
    <t>Abang-Ebolowa</t>
  </si>
  <si>
    <t>21-i45-7</t>
  </si>
  <si>
    <t>21-i45-8</t>
  </si>
  <si>
    <t>21-i45-9</t>
  </si>
  <si>
    <t>21-i13-1</t>
  </si>
  <si>
    <t>21-i13-r</t>
  </si>
  <si>
    <t>21-i13-2</t>
  </si>
  <si>
    <t>21-i13-3</t>
  </si>
  <si>
    <t>al-r</t>
  </si>
  <si>
    <t>alain</t>
  </si>
  <si>
    <t>bonus</t>
  </si>
  <si>
    <t>21-al-r</t>
  </si>
  <si>
    <t>24-Phone-338</t>
  </si>
  <si>
    <t>24-Phone-338a</t>
  </si>
  <si>
    <t>24-John</t>
  </si>
  <si>
    <t>29/11</t>
  </si>
  <si>
    <t>John</t>
  </si>
  <si>
    <t>Limbe-Bamenda-Limbe</t>
  </si>
  <si>
    <t>Alain</t>
  </si>
  <si>
    <t>Phone-3</t>
  </si>
  <si>
    <t>Phone-15</t>
  </si>
  <si>
    <t>Phone-30-30d</t>
  </si>
  <si>
    <t>Phone-48</t>
  </si>
  <si>
    <t>Phone-61</t>
  </si>
  <si>
    <t>Phone-94-94a</t>
  </si>
  <si>
    <t>Phone-97</t>
  </si>
  <si>
    <t>Phone-102</t>
  </si>
  <si>
    <t>Phone-113-113a</t>
  </si>
  <si>
    <t>Phone-122</t>
  </si>
  <si>
    <t>Phone-147</t>
  </si>
  <si>
    <t>Phone-155-155d</t>
  </si>
  <si>
    <t>Phone-180-180d</t>
  </si>
  <si>
    <t>Phone-185-185c</t>
  </si>
  <si>
    <t>Phone-208-208e</t>
  </si>
  <si>
    <t>Phone-217-217d</t>
  </si>
  <si>
    <t>Phone-235</t>
  </si>
  <si>
    <t>Phone-263-263d</t>
  </si>
  <si>
    <t>Phone-278-278d</t>
  </si>
  <si>
    <t>Phone-307-307d</t>
  </si>
  <si>
    <t>Phone-321-321e</t>
  </si>
  <si>
    <t>Phone-339-339d</t>
  </si>
  <si>
    <t>Phone-346-346d</t>
  </si>
  <si>
    <t>Phone-359-359b</t>
  </si>
  <si>
    <t>Phone-370-370d</t>
  </si>
  <si>
    <t>Phone-392-392d</t>
  </si>
  <si>
    <t>Phone-410-410d</t>
  </si>
  <si>
    <t>Aime</t>
  </si>
  <si>
    <t>Phone-8</t>
  </si>
  <si>
    <t>Phone-23</t>
  </si>
  <si>
    <t>Phone-36</t>
  </si>
  <si>
    <t>Phone-71</t>
  </si>
  <si>
    <t>Phone-85</t>
  </si>
  <si>
    <t>Phone-107</t>
  </si>
  <si>
    <t>Phone-128</t>
  </si>
  <si>
    <t>Phone-141</t>
  </si>
  <si>
    <t>Phone-160</t>
  </si>
  <si>
    <t>Phone-172</t>
  </si>
  <si>
    <t>Phone-188</t>
  </si>
  <si>
    <t>Phone-203</t>
  </si>
  <si>
    <t>Phone-225</t>
  </si>
  <si>
    <t>Phone-240</t>
  </si>
  <si>
    <t>Phone-255</t>
  </si>
  <si>
    <t>Phone-273</t>
  </si>
  <si>
    <t>Phone-291</t>
  </si>
  <si>
    <t>Phone-299</t>
  </si>
  <si>
    <t>Phone-305</t>
  </si>
  <si>
    <t>Phone-317</t>
  </si>
  <si>
    <t>Phone-337</t>
  </si>
  <si>
    <t>Phone-351</t>
  </si>
  <si>
    <t>Phone-361</t>
  </si>
  <si>
    <t>Phone-374</t>
  </si>
  <si>
    <t>Phone-386</t>
  </si>
  <si>
    <t>Phone-406</t>
  </si>
  <si>
    <t>Ekane</t>
  </si>
  <si>
    <t>Phone-22</t>
  </si>
  <si>
    <t>Phone-40</t>
  </si>
  <si>
    <t>Phone-104</t>
  </si>
  <si>
    <t>Phone-127</t>
  </si>
  <si>
    <t>Phone-140</t>
  </si>
  <si>
    <t>Phone-159</t>
  </si>
  <si>
    <t>Phone-170</t>
  </si>
  <si>
    <t>Phone-200</t>
  </si>
  <si>
    <t>Phone-224</t>
  </si>
  <si>
    <t>Phone-238</t>
  </si>
  <si>
    <t>Phone-254</t>
  </si>
  <si>
    <t>Phone-271</t>
  </si>
  <si>
    <t>Phone-287</t>
  </si>
  <si>
    <t>Phone-301</t>
  </si>
  <si>
    <t>Phone-329</t>
  </si>
  <si>
    <t>Phone-336</t>
  </si>
  <si>
    <t>Phone-375</t>
  </si>
  <si>
    <t>Nadege</t>
  </si>
  <si>
    <t>Phone-388</t>
  </si>
  <si>
    <t>Phone-404</t>
  </si>
  <si>
    <t>Phone-37</t>
  </si>
  <si>
    <t>Phone-52</t>
  </si>
  <si>
    <t>Phone-70</t>
  </si>
  <si>
    <t>Phone-93</t>
  </si>
  <si>
    <t>Phone-108</t>
  </si>
  <si>
    <t>Phone-125</t>
  </si>
  <si>
    <t>Phone-142</t>
  </si>
  <si>
    <t>Phone-165</t>
  </si>
  <si>
    <t>Phone-174</t>
  </si>
  <si>
    <t>Phone-202</t>
  </si>
  <si>
    <t>Phone-226</t>
  </si>
  <si>
    <t>Phone-237</t>
  </si>
  <si>
    <t>Phone-264</t>
  </si>
  <si>
    <t>Phone-272</t>
  </si>
  <si>
    <t>Phone-293-293a</t>
  </si>
  <si>
    <t>Phone-303</t>
  </si>
  <si>
    <t>Phone-319</t>
  </si>
  <si>
    <t>Phone-355</t>
  </si>
  <si>
    <t>Phone-373</t>
  </si>
  <si>
    <t>Phone-387</t>
  </si>
  <si>
    <t>Phone-405</t>
  </si>
  <si>
    <t>Ania</t>
  </si>
  <si>
    <t>Phone-6</t>
  </si>
  <si>
    <t>Phone-25</t>
  </si>
  <si>
    <t>Phone-44</t>
  </si>
  <si>
    <t>Phone-59</t>
  </si>
  <si>
    <t>Phone-78</t>
  </si>
  <si>
    <t>Phone-84</t>
  </si>
  <si>
    <t>Phone-106</t>
  </si>
  <si>
    <t>Phone-182</t>
  </si>
  <si>
    <t>Phone-211</t>
  </si>
  <si>
    <t>Phone-218</t>
  </si>
  <si>
    <t>M.Djimi</t>
  </si>
  <si>
    <t>Phone-77</t>
  </si>
  <si>
    <t>Phone-181</t>
  </si>
  <si>
    <t>Phone-327</t>
  </si>
  <si>
    <t>Phone-381</t>
  </si>
  <si>
    <t>M.Tambe</t>
  </si>
  <si>
    <t>Phone-149</t>
  </si>
  <si>
    <t>aim-1</t>
  </si>
  <si>
    <t>aimé</t>
  </si>
  <si>
    <t>Bafsam-Dschang</t>
  </si>
  <si>
    <t>aim-r</t>
  </si>
  <si>
    <t>Bafoussam-Dschang-Bafoussam</t>
  </si>
  <si>
    <t>aim-3</t>
  </si>
  <si>
    <t>Dschang-Bafsam</t>
  </si>
  <si>
    <t>aim-5</t>
  </si>
  <si>
    <t>aim-6</t>
  </si>
  <si>
    <t>Kumba-Mamfe</t>
  </si>
  <si>
    <t>aim-9</t>
  </si>
  <si>
    <t>Mamfe-Kumba</t>
  </si>
  <si>
    <t>aim-11</t>
  </si>
  <si>
    <t>aim-13</t>
  </si>
  <si>
    <t>aim-16</t>
  </si>
  <si>
    <t>aim-18</t>
  </si>
  <si>
    <t>aim-19</t>
  </si>
  <si>
    <t>aim-21</t>
  </si>
  <si>
    <t>al-1</t>
  </si>
  <si>
    <t>al-3</t>
  </si>
  <si>
    <t>al-5</t>
  </si>
  <si>
    <t>al-7</t>
  </si>
  <si>
    <t>al-8</t>
  </si>
  <si>
    <t>al-16</t>
  </si>
  <si>
    <t>al-17</t>
  </si>
  <si>
    <t>al-20</t>
  </si>
  <si>
    <t>ania-1</t>
  </si>
  <si>
    <t>ania</t>
  </si>
  <si>
    <t>ania-2</t>
  </si>
  <si>
    <t>ania-4</t>
  </si>
  <si>
    <t>ania-7</t>
  </si>
  <si>
    <t>mad-1</t>
  </si>
  <si>
    <t>madola</t>
  </si>
  <si>
    <t>mad-3</t>
  </si>
  <si>
    <t>nad-2</t>
  </si>
  <si>
    <t>nadège</t>
  </si>
  <si>
    <t>nad-4</t>
  </si>
  <si>
    <t>nad-r</t>
  </si>
  <si>
    <t>Mindourou-Abg Mbg</t>
  </si>
  <si>
    <t>nad-11</t>
  </si>
  <si>
    <t>Abg Mbg-Mindourou</t>
  </si>
  <si>
    <t>nad-14</t>
  </si>
  <si>
    <t>nad-15</t>
  </si>
  <si>
    <t>ania-r</t>
  </si>
  <si>
    <t>eka-r</t>
  </si>
  <si>
    <t>ekane</t>
  </si>
  <si>
    <t>mad-r</t>
  </si>
  <si>
    <t>aim-2</t>
  </si>
  <si>
    <t>ami-8</t>
  </si>
  <si>
    <t>aim-10</t>
  </si>
  <si>
    <t>aim-12</t>
  </si>
  <si>
    <t>aim-17</t>
  </si>
  <si>
    <t>aim-20</t>
  </si>
  <si>
    <t>al-2</t>
  </si>
  <si>
    <t>al-6</t>
  </si>
  <si>
    <t>al-9</t>
  </si>
  <si>
    <t>al-19</t>
  </si>
  <si>
    <t>ania-3</t>
  </si>
  <si>
    <t>ania-5</t>
  </si>
  <si>
    <t>mad-2</t>
  </si>
  <si>
    <t>nad-3</t>
  </si>
  <si>
    <t>nad-12</t>
  </si>
  <si>
    <t>lock</t>
  </si>
  <si>
    <t>aim-14</t>
  </si>
  <si>
    <t>X 80 photocopies</t>
  </si>
  <si>
    <t>aim-15</t>
  </si>
  <si>
    <t>x 13 printing</t>
  </si>
  <si>
    <t>al-10</t>
  </si>
  <si>
    <t>x 10 photocopies</t>
  </si>
  <si>
    <t>x 1 folder</t>
  </si>
  <si>
    <t xml:space="preserve">x 22 photocopies </t>
  </si>
  <si>
    <t>ania-6</t>
  </si>
  <si>
    <t>X 80  photocopies</t>
  </si>
  <si>
    <t>nad-1</t>
  </si>
  <si>
    <t>x 1 Trap coll</t>
  </si>
  <si>
    <t>nad-6</t>
  </si>
  <si>
    <t>X 4 Flags</t>
  </si>
  <si>
    <t>nad-7</t>
  </si>
  <si>
    <t>X 6 CD cases</t>
  </si>
  <si>
    <t>nad-8</t>
  </si>
  <si>
    <t>nad-16</t>
  </si>
  <si>
    <t>computer repairs</t>
  </si>
  <si>
    <t>nad-17</t>
  </si>
  <si>
    <t xml:space="preserve">Lawyers Transport and logistics </t>
  </si>
  <si>
    <t>dji-1</t>
  </si>
  <si>
    <t>dji-2</t>
  </si>
  <si>
    <t>dji-3</t>
  </si>
  <si>
    <t>tam-1</t>
  </si>
  <si>
    <t>Tchag-1</t>
  </si>
  <si>
    <t xml:space="preserve"> </t>
  </si>
  <si>
    <t>lawyers fees</t>
  </si>
  <si>
    <t>Me Tenzong</t>
  </si>
  <si>
    <t>al-4a</t>
  </si>
  <si>
    <t>Me TEBONG</t>
  </si>
  <si>
    <t>nad-5</t>
  </si>
  <si>
    <t>lawyer fees</t>
  </si>
  <si>
    <t>Tchag-r</t>
  </si>
  <si>
    <t>replication</t>
  </si>
  <si>
    <t>Nya Aime</t>
  </si>
  <si>
    <t>Alain Bernard</t>
  </si>
  <si>
    <t>personnel</t>
  </si>
  <si>
    <t>Eric</t>
  </si>
  <si>
    <t>Phone-4</t>
  </si>
  <si>
    <t>Phone-18</t>
  </si>
  <si>
    <t>Phone-32</t>
  </si>
  <si>
    <t>Phone-50</t>
  </si>
  <si>
    <t>Phone-65</t>
  </si>
  <si>
    <t>Phone-92</t>
  </si>
  <si>
    <t>Phone-116</t>
  </si>
  <si>
    <t>Phone-123</t>
  </si>
  <si>
    <t>Phone-137</t>
  </si>
  <si>
    <t>Phone-152</t>
  </si>
  <si>
    <t>Phone-176-176d</t>
  </si>
  <si>
    <t>Phone-192</t>
  </si>
  <si>
    <t>Phone-210</t>
  </si>
  <si>
    <t>Phone-214</t>
  </si>
  <si>
    <t>Phone-236</t>
  </si>
  <si>
    <t>Phone-251</t>
  </si>
  <si>
    <t>Phone-270</t>
  </si>
  <si>
    <t>Phone-292-292a</t>
  </si>
  <si>
    <t>Phone-311</t>
  </si>
  <si>
    <t>Phone-325-325d</t>
  </si>
  <si>
    <t>Phone-343-343d</t>
  </si>
  <si>
    <t>Phone-349-349d</t>
  </si>
  <si>
    <t>Phone-362</t>
  </si>
  <si>
    <t>Phone-378-378d</t>
  </si>
  <si>
    <t>Phone-395</t>
  </si>
  <si>
    <t>Phone-402-402a</t>
  </si>
  <si>
    <t>Anna</t>
  </si>
  <si>
    <t>Phone-9</t>
  </si>
  <si>
    <t>Phone-26</t>
  </si>
  <si>
    <t>Phone-58</t>
  </si>
  <si>
    <t>Phone-73</t>
  </si>
  <si>
    <t>Phone-87</t>
  </si>
  <si>
    <t>Phone-111</t>
  </si>
  <si>
    <t>Phone-129</t>
  </si>
  <si>
    <t>Phone-158</t>
  </si>
  <si>
    <t>Phone-173</t>
  </si>
  <si>
    <t>Phone-190</t>
  </si>
  <si>
    <t>Phone-201</t>
  </si>
  <si>
    <t>Phone-223</t>
  </si>
  <si>
    <t>Phone-258-258a</t>
  </si>
  <si>
    <t>Phone-274</t>
  </si>
  <si>
    <t>Phone-286</t>
  </si>
  <si>
    <t>Phone-306</t>
  </si>
  <si>
    <t>Phone-318</t>
  </si>
  <si>
    <t>Phone-353</t>
  </si>
  <si>
    <t>Phone-363</t>
  </si>
  <si>
    <t>Phone-376</t>
  </si>
  <si>
    <t>Phone-385</t>
  </si>
  <si>
    <t>x4hours internet</t>
  </si>
  <si>
    <t>internet</t>
  </si>
  <si>
    <t>ann-28</t>
  </si>
  <si>
    <t>eri-3</t>
  </si>
  <si>
    <t>eri-6</t>
  </si>
  <si>
    <t>ann-r</t>
  </si>
  <si>
    <t>special taxi</t>
  </si>
  <si>
    <t>eri-r</t>
  </si>
  <si>
    <t>8/10-</t>
  </si>
  <si>
    <t>eri-4</t>
  </si>
  <si>
    <t>Bonuses scaled to results</t>
  </si>
  <si>
    <t>radio talk show E</t>
  </si>
  <si>
    <t>3 ivory traffickers sentenced in South</t>
  </si>
  <si>
    <t>radio news feature F</t>
  </si>
  <si>
    <t>The Horizon newspaper E</t>
  </si>
  <si>
    <t>The spokesman newspaper F</t>
  </si>
  <si>
    <t>Hot News newspaper E</t>
  </si>
  <si>
    <t>Cameroon tribune newspaper E</t>
  </si>
  <si>
    <t>Eden newspaper E</t>
  </si>
  <si>
    <t>Le Consommateur newspaper F</t>
  </si>
  <si>
    <t>5 wildlife traffickers arrested with human parts and elephant meat in Djoum</t>
  </si>
  <si>
    <t>Hot News newspaper F</t>
  </si>
  <si>
    <t>Popoli newspaper F</t>
  </si>
  <si>
    <t>radio news flash F</t>
  </si>
  <si>
    <t>radio news feature E</t>
  </si>
  <si>
    <t>The spokesman newspaper E</t>
  </si>
  <si>
    <t>TV talk show E</t>
  </si>
  <si>
    <t>radio newa flash F</t>
  </si>
  <si>
    <t>Bazou chimp dealer arrest- judgment</t>
  </si>
  <si>
    <t>radio news flash E</t>
  </si>
  <si>
    <t xml:space="preserve">Mvila arrest of wildlife dealer with an agile mangabey </t>
  </si>
  <si>
    <t>notorious elephant trafficker arrested in Congo</t>
  </si>
  <si>
    <t>Yaounde 2 women arrested with gorilla parts</t>
  </si>
  <si>
    <t>TV news feature F</t>
  </si>
  <si>
    <t>29/9</t>
  </si>
  <si>
    <t>TV news feature E</t>
  </si>
  <si>
    <t>Yaounde arrest of a leopard skin dealer</t>
  </si>
  <si>
    <t>Editing cost</t>
  </si>
  <si>
    <t>cd production</t>
  </si>
  <si>
    <t>eri-7</t>
  </si>
  <si>
    <t>eri-1a</t>
  </si>
  <si>
    <t>eri-1b</t>
  </si>
  <si>
    <t>colour printing</t>
  </si>
  <si>
    <t>ann-1</t>
  </si>
  <si>
    <t>a photo frame</t>
  </si>
  <si>
    <t>ann-2</t>
  </si>
  <si>
    <t>ann-4</t>
  </si>
  <si>
    <t>video bag</t>
  </si>
  <si>
    <t>ann-6</t>
  </si>
  <si>
    <t>x3 cameroon flag</t>
  </si>
  <si>
    <t>ann-7</t>
  </si>
  <si>
    <t>x4 cardboard paper</t>
  </si>
  <si>
    <t>ann-8</t>
  </si>
  <si>
    <t>x4 printing</t>
  </si>
  <si>
    <t>x12 cardboard paper</t>
  </si>
  <si>
    <t>ann-9</t>
  </si>
  <si>
    <t>x2 printing</t>
  </si>
  <si>
    <t>ann-10</t>
  </si>
  <si>
    <t>x10 colour printing</t>
  </si>
  <si>
    <t>ann-11</t>
  </si>
  <si>
    <t>x10 cardboard paper</t>
  </si>
  <si>
    <t>ann-12</t>
  </si>
  <si>
    <t>x30 pic printing</t>
  </si>
  <si>
    <t>ann-22</t>
  </si>
  <si>
    <t>frames</t>
  </si>
  <si>
    <t>ann-23</t>
  </si>
  <si>
    <t>x3 cardboard paper</t>
  </si>
  <si>
    <t>ann-25</t>
  </si>
  <si>
    <t>x3 colour printing</t>
  </si>
  <si>
    <t>ann-26</t>
  </si>
  <si>
    <t>printing</t>
  </si>
  <si>
    <t>ann-27</t>
  </si>
  <si>
    <t>x 3 hours internet</t>
  </si>
  <si>
    <t>eri-1</t>
  </si>
  <si>
    <t>x 1 packet of 50 cds</t>
  </si>
  <si>
    <t>eri-2</t>
  </si>
  <si>
    <t>x 2 photos</t>
  </si>
  <si>
    <t>eri-5</t>
  </si>
  <si>
    <t>x18 newspaper</t>
  </si>
  <si>
    <t>ann-3</t>
  </si>
  <si>
    <t>ann-5</t>
  </si>
  <si>
    <t>ann-21</t>
  </si>
  <si>
    <t>x14 newspaper</t>
  </si>
  <si>
    <t>ann-24</t>
  </si>
  <si>
    <t>x17 newspaper</t>
  </si>
  <si>
    <t>ann-29</t>
  </si>
  <si>
    <t>Policy and External Relations</t>
  </si>
  <si>
    <t xml:space="preserve"> LAGA Replication</t>
  </si>
  <si>
    <t>GABON</t>
  </si>
  <si>
    <t>Coordination/Support</t>
  </si>
  <si>
    <t>Phone International</t>
  </si>
  <si>
    <t>Policy and external relations</t>
  </si>
  <si>
    <t>Gabon</t>
  </si>
  <si>
    <t>Phone-246-246b</t>
  </si>
  <si>
    <t>Phone-382</t>
  </si>
  <si>
    <t>Geneva</t>
  </si>
  <si>
    <t>Phone-82</t>
  </si>
  <si>
    <t>GUINEA</t>
  </si>
  <si>
    <t>Guinea</t>
  </si>
  <si>
    <t>Phone-399-399e</t>
  </si>
  <si>
    <t>Phone-412</t>
  </si>
  <si>
    <t>Israel</t>
  </si>
  <si>
    <t>Phone-195-195d</t>
  </si>
  <si>
    <t>RCA</t>
  </si>
  <si>
    <t>Phone-164-164c</t>
  </si>
  <si>
    <t>Phone-167</t>
  </si>
  <si>
    <t>S.Africa</t>
  </si>
  <si>
    <t>Phone-81</t>
  </si>
  <si>
    <t>Phone-231-231b</t>
  </si>
  <si>
    <t>Phone-248</t>
  </si>
  <si>
    <t>Phone-398-398d</t>
  </si>
  <si>
    <t>UK</t>
  </si>
  <si>
    <t>Phone-267-267a</t>
  </si>
  <si>
    <t>Phone-250</t>
  </si>
  <si>
    <t>Phone-296-296a</t>
  </si>
  <si>
    <t>Phone-332</t>
  </si>
  <si>
    <t>Phone-342-342b</t>
  </si>
  <si>
    <t>Phone-344-344a</t>
  </si>
  <si>
    <t>Phone-356</t>
  </si>
  <si>
    <t>CONGO</t>
  </si>
  <si>
    <t>Congo</t>
  </si>
  <si>
    <t>Phone-13</t>
  </si>
  <si>
    <t>Phone-45</t>
  </si>
  <si>
    <t>Phone-51-51a</t>
  </si>
  <si>
    <t>Phone-66-66a</t>
  </si>
  <si>
    <t>Phone-83-83b</t>
  </si>
  <si>
    <t>Phone-88</t>
  </si>
  <si>
    <t>Phone-90-91a</t>
  </si>
  <si>
    <t>Phone-105</t>
  </si>
  <si>
    <t>Phone-117</t>
  </si>
  <si>
    <t>Phone-119</t>
  </si>
  <si>
    <t>Phone-135</t>
  </si>
  <si>
    <t>Phone-146-146b</t>
  </si>
  <si>
    <t>Phone-163-163b</t>
  </si>
  <si>
    <t>Phone-178-178b</t>
  </si>
  <si>
    <t>Phone-183-183b</t>
  </si>
  <si>
    <t>Phone-188c</t>
  </si>
  <si>
    <t>Phone-204-204b</t>
  </si>
  <si>
    <t>Phone-228-228b</t>
  </si>
  <si>
    <t>Phone-232</t>
  </si>
  <si>
    <t>Phone-260-260a</t>
  </si>
  <si>
    <t>Phone-268</t>
  </si>
  <si>
    <t>Phone-277-277b</t>
  </si>
  <si>
    <t>Phone-285</t>
  </si>
  <si>
    <t>Phone-309-309a</t>
  </si>
  <si>
    <t>Phone-324-324b</t>
  </si>
  <si>
    <t>Phone-340-340b</t>
  </si>
  <si>
    <t>Phone-345-345a</t>
  </si>
  <si>
    <t>Phone-357-357b</t>
  </si>
  <si>
    <t>Phone-366-366a</t>
  </si>
  <si>
    <t>Phone-383</t>
  </si>
  <si>
    <t>Replication</t>
  </si>
  <si>
    <t>i32-4</t>
  </si>
  <si>
    <t>air ticket adelph</t>
  </si>
  <si>
    <t>Arrey-12</t>
  </si>
  <si>
    <t>Arrey</t>
  </si>
  <si>
    <t>Air port tax</t>
  </si>
  <si>
    <t>i32-6</t>
  </si>
  <si>
    <t>i32-r</t>
  </si>
  <si>
    <t>Hired taxi</t>
  </si>
  <si>
    <t>i32-5</t>
  </si>
  <si>
    <t>The Duke of Edinburgh Conservation Award</t>
  </si>
  <si>
    <t>phone</t>
  </si>
  <si>
    <t>Policy and External relations</t>
  </si>
  <si>
    <t>Ofir</t>
  </si>
  <si>
    <t>phone + sim</t>
  </si>
  <si>
    <t>passport renewal</t>
  </si>
  <si>
    <t>passport photos</t>
  </si>
  <si>
    <t>Airport tax</t>
  </si>
  <si>
    <t>Ofri-r</t>
  </si>
  <si>
    <t>Cynthia</t>
  </si>
  <si>
    <t>Phone-11-11b</t>
  </si>
  <si>
    <t>Phone-14-14a</t>
  </si>
  <si>
    <t>Phone-29-29b</t>
  </si>
  <si>
    <t>Phone-60</t>
  </si>
  <si>
    <t>Phone-76</t>
  </si>
  <si>
    <t>Phone-95</t>
  </si>
  <si>
    <t>Phone-103</t>
  </si>
  <si>
    <t>Phone-124</t>
  </si>
  <si>
    <t>Phone-132-123a</t>
  </si>
  <si>
    <t>Phone-148-148b</t>
  </si>
  <si>
    <t>Phone-156-156c</t>
  </si>
  <si>
    <t>Phone-179-179b</t>
  </si>
  <si>
    <t>Phone-184-184b</t>
  </si>
  <si>
    <t>Phone-207-207b</t>
  </si>
  <si>
    <t>Phone-230-230b</t>
  </si>
  <si>
    <t>Phone-244-244b</t>
  </si>
  <si>
    <t>Phone-262-262b</t>
  </si>
  <si>
    <t>Phone-284</t>
  </si>
  <si>
    <t>Phone-308-308b</t>
  </si>
  <si>
    <t>Phone-323-323b</t>
  </si>
  <si>
    <t>Phone-341-341b</t>
  </si>
  <si>
    <t>Phone-347-247b</t>
  </si>
  <si>
    <t>Phone-368-368b</t>
  </si>
  <si>
    <t>Phone-396-396b</t>
  </si>
  <si>
    <t>Phone-411-411a</t>
  </si>
  <si>
    <t>cyn-r</t>
  </si>
  <si>
    <t>Akwen Cynthia</t>
  </si>
  <si>
    <t>internet October</t>
  </si>
  <si>
    <t>Internet</t>
  </si>
  <si>
    <t>Hr-internet 2012.10</t>
  </si>
  <si>
    <t>Policy and external relation</t>
  </si>
  <si>
    <t>Arrey-1</t>
  </si>
  <si>
    <t>Phone-2</t>
  </si>
  <si>
    <t>Phone-16</t>
  </si>
  <si>
    <t>Phone-31</t>
  </si>
  <si>
    <t>Phone-49</t>
  </si>
  <si>
    <t>Phone-62</t>
  </si>
  <si>
    <t>Phone-89</t>
  </si>
  <si>
    <t>Phone-100</t>
  </si>
  <si>
    <t>Phone-114</t>
  </si>
  <si>
    <t>Phone-121</t>
  </si>
  <si>
    <t>Phone-139</t>
  </si>
  <si>
    <t>Phone-153-153e</t>
  </si>
  <si>
    <t>Phone-177-177d</t>
  </si>
  <si>
    <t>Phone-194-194d</t>
  </si>
  <si>
    <t>Phone-206-206d</t>
  </si>
  <si>
    <t>Phone-227-227d</t>
  </si>
  <si>
    <t>Phone-233</t>
  </si>
  <si>
    <t>Phone-247</t>
  </si>
  <si>
    <t>Phone-252-252d</t>
  </si>
  <si>
    <t>Phone-279-279d</t>
  </si>
  <si>
    <t>Phone-298-298d</t>
  </si>
  <si>
    <t>Phone-369-369d</t>
  </si>
  <si>
    <t>Phone-393-393d</t>
  </si>
  <si>
    <t>management</t>
  </si>
  <si>
    <t>Bank file</t>
  </si>
  <si>
    <t>Emeline</t>
  </si>
  <si>
    <t>Phone-10</t>
  </si>
  <si>
    <t>Phone-24</t>
  </si>
  <si>
    <t>Phone-41</t>
  </si>
  <si>
    <t>Phone-57-57a</t>
  </si>
  <si>
    <t>Phone-72</t>
  </si>
  <si>
    <t>Phone-86</t>
  </si>
  <si>
    <t>Phone-112</t>
  </si>
  <si>
    <t>Phone-126</t>
  </si>
  <si>
    <t>Phone-145</t>
  </si>
  <si>
    <t>Phone-187</t>
  </si>
  <si>
    <t>Phone-199</t>
  </si>
  <si>
    <t>Phone-229-229a</t>
  </si>
  <si>
    <t>Phone-242</t>
  </si>
  <si>
    <t>Phone-257-257a</t>
  </si>
  <si>
    <t>Phone-280</t>
  </si>
  <si>
    <t>Phone-294</t>
  </si>
  <si>
    <t>Phone-312</t>
  </si>
  <si>
    <t>Phone-326</t>
  </si>
  <si>
    <t>Phone-331</t>
  </si>
  <si>
    <t>Phone-377</t>
  </si>
  <si>
    <t>Phone-389-389a</t>
  </si>
  <si>
    <t>Phone-408</t>
  </si>
  <si>
    <t>Phone-12-12d</t>
  </si>
  <si>
    <t>Phone-33</t>
  </si>
  <si>
    <t>Phone-47</t>
  </si>
  <si>
    <t>Phone-64</t>
  </si>
  <si>
    <t>Phone-80</t>
  </si>
  <si>
    <t>Phone-96-96d</t>
  </si>
  <si>
    <t>Phone-101</t>
  </si>
  <si>
    <t>Phone-115</t>
  </si>
  <si>
    <t>Phone-133</t>
  </si>
  <si>
    <t>Phone-136</t>
  </si>
  <si>
    <t>Phone-175-175a</t>
  </si>
  <si>
    <t>Phone-193</t>
  </si>
  <si>
    <t>Phone-196-196b</t>
  </si>
  <si>
    <t>Phone-209</t>
  </si>
  <si>
    <t>Phone-216-216d</t>
  </si>
  <si>
    <t>Phone-243-243d</t>
  </si>
  <si>
    <t>Phone-259-259d</t>
  </si>
  <si>
    <t>Phone-269</t>
  </si>
  <si>
    <t>Phone-297-297b</t>
  </si>
  <si>
    <t>Phone-310-310d</t>
  </si>
  <si>
    <t>Phone-322</t>
  </si>
  <si>
    <t>Phone-330-330d</t>
  </si>
  <si>
    <t>Phone-348-384a</t>
  </si>
  <si>
    <t>Phone-358-358d</t>
  </si>
  <si>
    <t>Phone-365-365d</t>
  </si>
  <si>
    <t>Phone-367</t>
  </si>
  <si>
    <t>Phone-379-379d</t>
  </si>
  <si>
    <t>Phone-394</t>
  </si>
  <si>
    <t>Phone-401</t>
  </si>
  <si>
    <t>Eme-r</t>
  </si>
  <si>
    <t>x1 hr taxi</t>
  </si>
  <si>
    <t>Arrey-r</t>
  </si>
  <si>
    <t>liquid soap</t>
  </si>
  <si>
    <t>Eme-1</t>
  </si>
  <si>
    <t>la croix</t>
  </si>
  <si>
    <t>Eme-1a</t>
  </si>
  <si>
    <t>Eme-5a</t>
  </si>
  <si>
    <t>x8 toilet tissues</t>
  </si>
  <si>
    <t>Eme-7</t>
  </si>
  <si>
    <t>air refresher</t>
  </si>
  <si>
    <t>Eme-8</t>
  </si>
  <si>
    <t>Eme-14</t>
  </si>
  <si>
    <t>x7 night watch</t>
  </si>
  <si>
    <t>Eme-16</t>
  </si>
  <si>
    <t>x3 day watch</t>
  </si>
  <si>
    <t>Eme-17</t>
  </si>
  <si>
    <t>Eme-20</t>
  </si>
  <si>
    <t>Eme-21</t>
  </si>
  <si>
    <t>Ajax</t>
  </si>
  <si>
    <t>Eme-23</t>
  </si>
  <si>
    <t>Arrey-11</t>
  </si>
  <si>
    <t>Office cleaning</t>
  </si>
  <si>
    <t>Arrey-3</t>
  </si>
  <si>
    <t>October alarm</t>
  </si>
  <si>
    <t>arrey-2012-10</t>
  </si>
  <si>
    <t>Arrey-7</t>
  </si>
  <si>
    <t>Repair Fees</t>
  </si>
  <si>
    <t>Arrey-8</t>
  </si>
  <si>
    <t>x7 toilet tissues</t>
  </si>
  <si>
    <t>Arrey-10</t>
  </si>
  <si>
    <t>x25 printing</t>
  </si>
  <si>
    <t>cyn-1</t>
  </si>
  <si>
    <t>Express Union</t>
  </si>
  <si>
    <t>Eme-2</t>
  </si>
  <si>
    <t>Eme-3</t>
  </si>
  <si>
    <t>Eme-4</t>
  </si>
  <si>
    <t>Eme-5</t>
  </si>
  <si>
    <t>Eme-6</t>
  </si>
  <si>
    <t>Eme-9</t>
  </si>
  <si>
    <t>Eme-10</t>
  </si>
  <si>
    <t>Eme-11</t>
  </si>
  <si>
    <t>Eme-12</t>
  </si>
  <si>
    <t>Eme-13</t>
  </si>
  <si>
    <t>Eme-15</t>
  </si>
  <si>
    <t>Eme-18</t>
  </si>
  <si>
    <t>Eme-19</t>
  </si>
  <si>
    <t>Eme-22</t>
  </si>
  <si>
    <t>Transfer fees</t>
  </si>
  <si>
    <t>Arrey-2</t>
  </si>
  <si>
    <t>Arrey-4</t>
  </si>
  <si>
    <t>Arrey-5</t>
  </si>
  <si>
    <t>Arrey-9</t>
  </si>
  <si>
    <t>Bank charges</t>
  </si>
  <si>
    <t>UNICS</t>
  </si>
  <si>
    <t>Afriland</t>
  </si>
  <si>
    <t>water-SNEC</t>
  </si>
  <si>
    <t>Rent + Bills</t>
  </si>
  <si>
    <t>Hr-Water 2012.10</t>
  </si>
  <si>
    <t>Electricity-SONEL</t>
  </si>
  <si>
    <t>Hr-Electricity 2012.9</t>
  </si>
  <si>
    <t>rent</t>
  </si>
  <si>
    <t>Rent + bills</t>
  </si>
  <si>
    <t>Hr-rent-2012. 11</t>
  </si>
  <si>
    <t>LAGA family</t>
  </si>
  <si>
    <t>ann-13</t>
  </si>
  <si>
    <t>ann-14</t>
  </si>
  <si>
    <t>ann-15</t>
  </si>
  <si>
    <t>ann-16</t>
  </si>
  <si>
    <t>ann-17</t>
  </si>
  <si>
    <t>ann-18</t>
  </si>
  <si>
    <t>ann-19</t>
  </si>
  <si>
    <t>ann-20</t>
  </si>
  <si>
    <t>fruits</t>
  </si>
  <si>
    <t>Mefou Park Trip</t>
  </si>
  <si>
    <t xml:space="preserve">      TOTAL EXPENDITURE OCTOBER</t>
  </si>
  <si>
    <t xml:space="preserve">LAGA  -  FINANCIAL REPORT    OCTOBER    -     2012    </t>
  </si>
  <si>
    <t>Undercover</t>
  </si>
  <si>
    <t>teb-1</t>
  </si>
  <si>
    <t>teb-2</t>
  </si>
  <si>
    <t>Bertoua-Yokadouma</t>
  </si>
  <si>
    <t>Yokadouma-Bertoua</t>
  </si>
  <si>
    <t>Traveling Expenses</t>
  </si>
  <si>
    <t>Yaounde-Kumba</t>
  </si>
  <si>
    <t>Kumba-Yaounde</t>
  </si>
  <si>
    <t>Yaounde-Bafoussam</t>
  </si>
  <si>
    <t>B'ssam-Yaounde</t>
  </si>
  <si>
    <t>Yaounde-Lomie</t>
  </si>
  <si>
    <t>Lomie-Yaounde</t>
  </si>
  <si>
    <t>Yaounde-Bertoua</t>
  </si>
  <si>
    <t>Yaounde-Ebolowa</t>
  </si>
  <si>
    <t>Ebolowa-Yaounde</t>
  </si>
  <si>
    <t>Yaounde-Bafia</t>
  </si>
  <si>
    <t>Bafia-Yaounde</t>
  </si>
  <si>
    <t>Yaounde-Ngoumou</t>
  </si>
  <si>
    <t>Ngoumou-Yaounde</t>
  </si>
  <si>
    <t>Yaounde-Mengang</t>
  </si>
  <si>
    <t>Mengang-Yaounde</t>
  </si>
  <si>
    <t>Yaounde-Bonjock</t>
  </si>
  <si>
    <t>Boumyebel-Yaounde</t>
  </si>
  <si>
    <t>Yaounde-Boumyebel</t>
  </si>
  <si>
    <t>Office cleaner</t>
  </si>
  <si>
    <t>Inter-city Transport</t>
  </si>
  <si>
    <t>inter city Transport</t>
  </si>
  <si>
    <t>inter-city Transport</t>
  </si>
  <si>
    <t xml:space="preserve"> Transport</t>
  </si>
  <si>
    <t>Yaounde-Bafsam</t>
  </si>
  <si>
    <t>Bafsam-Yaounde</t>
  </si>
  <si>
    <t>Bertoua-Yaounde</t>
  </si>
  <si>
    <t>Yaounde-kribi</t>
  </si>
  <si>
    <t>kribi-Yaounde</t>
  </si>
  <si>
    <t>Yaounde-ebolowa</t>
  </si>
  <si>
    <t>Yaounde-Ebwa</t>
  </si>
  <si>
    <t>Douala-Dye</t>
  </si>
  <si>
    <t>Yaounde-Abg Mbg</t>
  </si>
  <si>
    <t>Abg mbg-Yaounde</t>
  </si>
  <si>
    <t>Btoua-Yaounde</t>
  </si>
  <si>
    <t>Abg Mbg-Yaounde</t>
  </si>
  <si>
    <t>Ebwa-Yaounde</t>
  </si>
  <si>
    <t>Yaounde - Bamenda</t>
  </si>
  <si>
    <t>Bamenda - Yaounde</t>
  </si>
  <si>
    <t>ReplicationCoordinator</t>
  </si>
  <si>
    <t>x1 hired taxi</t>
  </si>
  <si>
    <t>Professional literature</t>
  </si>
  <si>
    <t>28 inv, 6 Regions</t>
  </si>
  <si>
    <t>1 Operation against 1 subjects</t>
  </si>
  <si>
    <t>follow up 28 cases 40 locked subjects</t>
  </si>
  <si>
    <t xml:space="preserve">33 Media pieces </t>
  </si>
  <si>
    <t>Congo/Gabon/CAR/S.Africa/Guinea/Israel/UK</t>
  </si>
  <si>
    <t>Yaounde-Sangmalima</t>
  </si>
  <si>
    <t>Sangmalima-Djoum</t>
  </si>
  <si>
    <t>Djoum-Abinee</t>
  </si>
  <si>
    <t>Abinee-Djoum</t>
  </si>
  <si>
    <t>Djoum-Nkar</t>
  </si>
  <si>
    <t>Nkar-Djoum</t>
  </si>
  <si>
    <t>Sangmalima-Yaounde</t>
  </si>
  <si>
    <t>11-arrey-2</t>
  </si>
  <si>
    <t>External Assistance</t>
  </si>
  <si>
    <t>Informer fees</t>
  </si>
  <si>
    <t>11-13/10/2012</t>
  </si>
  <si>
    <t xml:space="preserve"> MINFOF</t>
  </si>
  <si>
    <t>MINFOF</t>
  </si>
  <si>
    <t>Police</t>
  </si>
  <si>
    <t>Salary of Media Officer is supplemented by Bonuses scaled to the results he provides</t>
  </si>
  <si>
    <t>Djoum-Sangmalima</t>
  </si>
  <si>
    <t>Sangmalimavont-Djoum</t>
  </si>
  <si>
    <t>Djoum-Sangmalimamelima</t>
  </si>
  <si>
    <t>Yaounde-Sangmalimamelima</t>
  </si>
  <si>
    <t>Sangmalimamelima-Djoum</t>
  </si>
  <si>
    <t>Sangmalimamelima-Yaounde</t>
  </si>
  <si>
    <t>10-i32-1a</t>
  </si>
  <si>
    <t>Equipment</t>
  </si>
  <si>
    <t>Djoum-Sangmalimavont</t>
  </si>
  <si>
    <t>Human body/Elephant meat</t>
  </si>
  <si>
    <t>21-al-11</t>
  </si>
  <si>
    <t>21-al-12</t>
  </si>
  <si>
    <t>21-al-13</t>
  </si>
  <si>
    <t>21-al-14</t>
  </si>
  <si>
    <t>21-al-15</t>
  </si>
  <si>
    <t>laptop computer</t>
  </si>
  <si>
    <t>Ofir-7</t>
  </si>
  <si>
    <t>Baboon</t>
  </si>
  <si>
    <t>North West</t>
  </si>
  <si>
    <t>Bamenda</t>
  </si>
  <si>
    <t>24-29/10/12</t>
  </si>
  <si>
    <t xml:space="preserve">laptop Battery </t>
  </si>
  <si>
    <t>elephant trafficker arrested in Congo</t>
  </si>
  <si>
    <t>Speedpost</t>
  </si>
  <si>
    <t>printing of logo flag</t>
  </si>
  <si>
    <t>CITES Standing Committee</t>
  </si>
  <si>
    <t>Training investigator</t>
  </si>
  <si>
    <t>Djoum arrest of 5 traffickers with elephant meat and part</t>
  </si>
  <si>
    <t xml:space="preserve">Sangmelima 2 ivory tusks dealer prosecution </t>
  </si>
  <si>
    <t>Ofir-4</t>
  </si>
  <si>
    <t>Ofir-5</t>
  </si>
  <si>
    <t>Ofir-6</t>
  </si>
  <si>
    <t>Ofir-1</t>
  </si>
  <si>
    <t>Ofir-2</t>
  </si>
  <si>
    <t>Ofir-3</t>
  </si>
  <si>
    <t>Ofir-r</t>
  </si>
  <si>
    <t>Fiscal stamp</t>
  </si>
  <si>
    <t>car hire - bus</t>
  </si>
  <si>
    <t>Phone-r</t>
  </si>
  <si>
    <t>GENEVA/ISREAL/S.AFRICA</t>
  </si>
  <si>
    <t>x 50 Drinks</t>
  </si>
  <si>
    <t>x21 Drinks</t>
  </si>
  <si>
    <t>x8 Drinks</t>
  </si>
  <si>
    <t>x30 pastries</t>
  </si>
  <si>
    <t>x15 Plates food</t>
  </si>
  <si>
    <t>AmountCFA</t>
  </si>
  <si>
    <t>Donor</t>
  </si>
  <si>
    <t>Amount USD</t>
  </si>
  <si>
    <t>FWS</t>
  </si>
  <si>
    <t>Used</t>
  </si>
  <si>
    <t>September</t>
  </si>
  <si>
    <t>FWS-Replication</t>
  </si>
  <si>
    <t>BornFree UK</t>
  </si>
  <si>
    <t>Rufford</t>
  </si>
  <si>
    <t>IFAW</t>
  </si>
  <si>
    <t>IPPL</t>
  </si>
  <si>
    <t>ProWildlife</t>
  </si>
  <si>
    <t>ARCUS Foundation</t>
  </si>
  <si>
    <t>Joe Franklin</t>
  </si>
  <si>
    <t>TOTAL</t>
  </si>
  <si>
    <t>US FWS</t>
  </si>
  <si>
    <t>bf 2011</t>
  </si>
  <si>
    <t xml:space="preserve">Used January </t>
  </si>
  <si>
    <t>Used February</t>
  </si>
  <si>
    <t>Used March</t>
  </si>
  <si>
    <t>Used April</t>
  </si>
  <si>
    <t>Used May</t>
  </si>
  <si>
    <t>Used June</t>
  </si>
  <si>
    <t>Used July</t>
  </si>
  <si>
    <t>Used August</t>
  </si>
  <si>
    <t>Used September</t>
  </si>
  <si>
    <t>US FWS-Replication</t>
  </si>
  <si>
    <t>Used January</t>
  </si>
  <si>
    <t>Passing to October 2012</t>
  </si>
  <si>
    <t xml:space="preserve">Donated January </t>
  </si>
  <si>
    <t>Donated April</t>
  </si>
  <si>
    <t>Donated July</t>
  </si>
  <si>
    <t>BornFree Foundation</t>
  </si>
  <si>
    <t>Donated January 2011</t>
  </si>
  <si>
    <t>Donated May</t>
  </si>
  <si>
    <t>BF</t>
  </si>
  <si>
    <t>Donated June</t>
  </si>
  <si>
    <t>Used October</t>
  </si>
  <si>
    <t>Used November</t>
  </si>
  <si>
    <t>Donated December 2011</t>
  </si>
  <si>
    <t>October</t>
  </si>
  <si>
    <t>Passing to November  2012</t>
  </si>
  <si>
    <t>Passing to November 2012</t>
  </si>
  <si>
    <t>Used Octber</t>
  </si>
  <si>
    <t>$1=505CFA</t>
  </si>
  <si>
    <t>LAGA  -  FINANCIAL REPORT    OCTOBER    -     2012    SUMMARY</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</si>
</sst>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t&quot;$&quot;#,##0_);\(\t&quot;$&quot;#,##0\)"/>
    <numFmt numFmtId="165" formatCode="\t&quot;$&quot;#,##0_);[Red]\(\t&quot;$&quot;#,##0\)"/>
    <numFmt numFmtId="166" formatCode="\t&quot;$&quot;#,##0.00_);\(\t&quot;$&quot;#,##0.00\)"/>
    <numFmt numFmtId="167" formatCode="\t&quot;$&quot;#,##0.00_);[Red]\(\t&quot;$&quot;#,##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t&quot;£&quot;#,##0_);\(\t&quot;£&quot;#,##0\)"/>
    <numFmt numFmtId="177" formatCode="\t&quot;£&quot;#,##0_);[Red]\(\t&quot;£&quot;#,##0\)"/>
    <numFmt numFmtId="178" formatCode="\t&quot;£&quot;#,##0.00_);\(\t&quot;£&quot;#,##0.00\)"/>
    <numFmt numFmtId="179" formatCode="\t&quot;£&quot;#,##0.00_);[Red]\(\t&quot;£&quot;#,##0.00\)"/>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 #,##0_ ;_ * \-#,##0_ ;_ * &quot;-&quot;_ ;_ @_ "/>
    <numFmt numFmtId="194" formatCode="_ &quot;₪&quot;\ * #,##0.00_ ;_ &quot;₪&quot;\ * \-#,##0.00_ ;_ &quot;₪&quot;\ * &quot;-&quot;??_ ;_ @_ "/>
    <numFmt numFmtId="195" formatCode="_ * #,##0.00_ ;_ * \-#,##0.00_ ;_ * &quot;-&quot;??_ ;_ @_ "/>
    <numFmt numFmtId="196" formatCode="m/d"/>
    <numFmt numFmtId="197" formatCode="m/d/yy"/>
    <numFmt numFmtId="198" formatCode="#,##0;[Red]#,##0"/>
    <numFmt numFmtId="199" formatCode="#,##0_ ;[Red]\-#,##0\ "/>
    <numFmt numFmtId="200" formatCode="[$$-409]#,##0.0;[Red][$$-409]#,##0.0"/>
    <numFmt numFmtId="201" formatCode="[$$-409]#,##0;[Red][$$-409]#,##0"/>
    <numFmt numFmtId="202" formatCode="[$£-809]#,##0"/>
  </numFmts>
  <fonts count="43">
    <font>
      <sz val="10"/>
      <name val="Arial"/>
      <family val="0"/>
    </font>
    <font>
      <b/>
      <sz val="10"/>
      <name val="Arial"/>
      <family val="2"/>
    </font>
    <font>
      <u val="single"/>
      <sz val="10"/>
      <name val="Arial"/>
      <family val="2"/>
    </font>
    <font>
      <sz val="10"/>
      <color indexed="12"/>
      <name val="Arial"/>
      <family val="2"/>
    </font>
    <font>
      <b/>
      <sz val="12"/>
      <name val="Arial"/>
      <family val="2"/>
    </font>
    <font>
      <b/>
      <sz val="12"/>
      <name val="Times New Roman"/>
      <family val="1"/>
    </font>
    <font>
      <sz val="12"/>
      <name val="Times New Roman"/>
      <family val="1"/>
    </font>
    <font>
      <sz val="10"/>
      <color indexed="22"/>
      <name val="Arial"/>
      <family val="2"/>
    </font>
    <font>
      <b/>
      <sz val="10"/>
      <color indexed="22"/>
      <name val="Arial"/>
      <family val="2"/>
    </font>
    <font>
      <sz val="9"/>
      <name val="Arial"/>
      <family val="2"/>
    </font>
    <font>
      <b/>
      <sz val="9"/>
      <name val="Tahoma"/>
      <family val="0"/>
    </font>
    <font>
      <sz val="9"/>
      <name val="Tahoma"/>
      <family val="0"/>
    </font>
    <font>
      <sz val="10"/>
      <color indexed="10"/>
      <name val="Arial"/>
      <family val="0"/>
    </font>
    <font>
      <b/>
      <sz val="8"/>
      <name val="Tahoma"/>
      <family val="2"/>
    </font>
    <font>
      <sz val="8"/>
      <name val="Tahoma"/>
      <family val="2"/>
    </font>
    <font>
      <sz val="10"/>
      <color indexed="49"/>
      <name val="Arial"/>
      <family val="2"/>
    </font>
    <font>
      <sz val="8"/>
      <name val="Arial"/>
      <family val="0"/>
    </font>
    <font>
      <sz val="10"/>
      <color indexed="60"/>
      <name val="Arial"/>
      <family val="2"/>
    </font>
    <font>
      <sz val="10"/>
      <color indexed="50"/>
      <name val="Arial"/>
      <family val="2"/>
    </font>
    <font>
      <sz val="10"/>
      <color indexed="20"/>
      <name val="Arial"/>
      <family val="2"/>
    </font>
    <font>
      <sz val="10"/>
      <color indexed="17"/>
      <name val="Arial"/>
      <family val="2"/>
    </font>
    <font>
      <sz val="10"/>
      <color indexed="21"/>
      <name val="Arial"/>
      <family val="2"/>
    </font>
    <font>
      <sz val="10"/>
      <color indexed="53"/>
      <name val="Arial"/>
      <family val="2"/>
    </font>
    <font>
      <sz val="10"/>
      <color indexed="11"/>
      <name val="Arial"/>
      <family val="2"/>
    </font>
    <font>
      <sz val="10"/>
      <color indexed="14"/>
      <name val="Arial"/>
      <family val="2"/>
    </font>
    <font>
      <sz val="10"/>
      <color indexed="51"/>
      <name val="Arial"/>
      <family val="2"/>
    </font>
    <font>
      <sz val="9"/>
      <color indexed="60"/>
      <name val="Arial"/>
      <family val="0"/>
    </font>
    <font>
      <sz val="8"/>
      <color indexed="60"/>
      <name val="Arial"/>
      <family val="0"/>
    </font>
    <font>
      <sz val="8"/>
      <color indexed="20"/>
      <name val="Arial"/>
      <family val="2"/>
    </font>
    <font>
      <sz val="8"/>
      <color indexed="49"/>
      <name val="Arial"/>
      <family val="0"/>
    </font>
    <font>
      <sz val="10"/>
      <color indexed="46"/>
      <name val="Arial"/>
      <family val="0"/>
    </font>
    <font>
      <sz val="9"/>
      <color indexed="46"/>
      <name val="Arial"/>
      <family val="0"/>
    </font>
    <font>
      <b/>
      <sz val="10"/>
      <color indexed="46"/>
      <name val="Arial"/>
      <family val="0"/>
    </font>
    <font>
      <sz val="8"/>
      <color indexed="21"/>
      <name val="Arial"/>
      <family val="0"/>
    </font>
    <font>
      <sz val="8"/>
      <color indexed="17"/>
      <name val="Arial"/>
      <family val="0"/>
    </font>
    <font>
      <sz val="8"/>
      <color indexed="11"/>
      <name val="Arial"/>
      <family val="0"/>
    </font>
    <font>
      <b/>
      <sz val="10"/>
      <color indexed="20"/>
      <name val="Arial"/>
      <family val="2"/>
    </font>
    <font>
      <b/>
      <sz val="10"/>
      <color indexed="60"/>
      <name val="Arial"/>
      <family val="2"/>
    </font>
    <font>
      <b/>
      <sz val="10"/>
      <color indexed="12"/>
      <name val="Arial"/>
      <family val="2"/>
    </font>
    <font>
      <b/>
      <sz val="10"/>
      <color indexed="49"/>
      <name val="Arial"/>
      <family val="2"/>
    </font>
    <font>
      <b/>
      <sz val="10"/>
      <color indexed="51"/>
      <name val="Arial"/>
      <family val="2"/>
    </font>
    <font>
      <u val="single"/>
      <sz val="10"/>
      <color indexed="12"/>
      <name val="Arial"/>
      <family val="2"/>
    </font>
    <font>
      <b/>
      <sz val="8"/>
      <name val="Arial"/>
      <family val="2"/>
    </font>
  </fonts>
  <fills count="3">
    <fill>
      <patternFill/>
    </fill>
    <fill>
      <patternFill patternType="gray125"/>
    </fill>
    <fill>
      <patternFill patternType="solid">
        <fgColor indexed="22"/>
        <bgColor indexed="64"/>
      </patternFill>
    </fill>
  </fills>
  <borders count="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50">
    <xf numFmtId="0" fontId="0" fillId="0" borderId="0" xfId="0" applyAlignment="1">
      <alignment/>
    </xf>
    <xf numFmtId="49" fontId="0" fillId="0" borderId="0" xfId="0" applyNumberFormat="1" applyAlignment="1">
      <alignment/>
    </xf>
    <xf numFmtId="0" fontId="0" fillId="0" borderId="0" xfId="0" applyBorder="1" applyAlignment="1">
      <alignment/>
    </xf>
    <xf numFmtId="198" fontId="1" fillId="0" borderId="0" xfId="0" applyNumberFormat="1" applyFont="1" applyAlignment="1">
      <alignment horizontal="center"/>
    </xf>
    <xf numFmtId="198" fontId="0" fillId="0" borderId="0" xfId="0" applyNumberFormat="1" applyAlignment="1">
      <alignment/>
    </xf>
    <xf numFmtId="3" fontId="0" fillId="0" borderId="0" xfId="0" applyNumberFormat="1" applyAlignment="1">
      <alignment/>
    </xf>
    <xf numFmtId="3" fontId="2" fillId="0" borderId="0" xfId="0" applyNumberFormat="1" applyFont="1" applyAlignment="1">
      <alignment/>
    </xf>
    <xf numFmtId="3" fontId="0" fillId="0" borderId="0" xfId="0" applyNumberFormat="1" applyAlignment="1" quotePrefix="1">
      <alignment/>
    </xf>
    <xf numFmtId="3" fontId="0" fillId="0" borderId="0" xfId="0" applyNumberFormat="1" applyFont="1" applyAlignment="1" quotePrefix="1">
      <alignment/>
    </xf>
    <xf numFmtId="3" fontId="3" fillId="0" borderId="0" xfId="0" applyNumberFormat="1" applyFont="1" applyAlignment="1">
      <alignment/>
    </xf>
    <xf numFmtId="3" fontId="4" fillId="0" borderId="0" xfId="0" applyNumberFormat="1" applyFont="1" applyAlignment="1">
      <alignment horizontal="center"/>
    </xf>
    <xf numFmtId="49" fontId="4" fillId="0" borderId="0" xfId="0" applyNumberFormat="1" applyFont="1" applyAlignment="1">
      <alignment horizontal="center"/>
    </xf>
    <xf numFmtId="49" fontId="5" fillId="0" borderId="0" xfId="0" applyNumberFormat="1" applyFont="1" applyAlignment="1">
      <alignment horizontal="center"/>
    </xf>
    <xf numFmtId="49" fontId="0" fillId="2"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198" fontId="0" fillId="0" borderId="0" xfId="0" applyNumberFormat="1" applyFill="1" applyAlignment="1">
      <alignment/>
    </xf>
    <xf numFmtId="0" fontId="0" fillId="0" borderId="0" xfId="0" applyFill="1" applyAlignment="1">
      <alignment/>
    </xf>
    <xf numFmtId="49" fontId="0" fillId="2" borderId="0" xfId="0" applyNumberFormat="1" applyFill="1" applyAlignment="1">
      <alignment horizontal="center" shrinkToFit="1"/>
    </xf>
    <xf numFmtId="49" fontId="6" fillId="0" borderId="0" xfId="0" applyNumberFormat="1" applyFont="1" applyAlignment="1">
      <alignment/>
    </xf>
    <xf numFmtId="49" fontId="0" fillId="2" borderId="0" xfId="0" applyNumberFormat="1" applyFill="1" applyAlignment="1">
      <alignment horizontal="center"/>
    </xf>
    <xf numFmtId="3" fontId="0" fillId="2" borderId="0" xfId="0" applyNumberFormat="1" applyFill="1" applyAlignment="1">
      <alignment horizontal="center"/>
    </xf>
    <xf numFmtId="198" fontId="0" fillId="2" borderId="0" xfId="0" applyNumberFormat="1" applyFill="1" applyAlignment="1">
      <alignment/>
    </xf>
    <xf numFmtId="198" fontId="7" fillId="2" borderId="0" xfId="0" applyNumberFormat="1" applyFont="1" applyFill="1" applyAlignment="1">
      <alignment/>
    </xf>
    <xf numFmtId="200" fontId="0" fillId="0" borderId="0" xfId="0" applyNumberFormat="1" applyAlignment="1">
      <alignment/>
    </xf>
    <xf numFmtId="49" fontId="0" fillId="0" borderId="1" xfId="0" applyNumberFormat="1" applyBorder="1" applyAlignment="1">
      <alignment/>
    </xf>
    <xf numFmtId="3" fontId="0" fillId="0" borderId="1" xfId="0" applyNumberFormat="1" applyBorder="1" applyAlignment="1">
      <alignment/>
    </xf>
    <xf numFmtId="198" fontId="0" fillId="0" borderId="1" xfId="0" applyNumberFormat="1" applyFont="1" applyBorder="1" applyAlignment="1">
      <alignment/>
    </xf>
    <xf numFmtId="49" fontId="0" fillId="0" borderId="1" xfId="0" applyNumberFormat="1" applyBorder="1" applyAlignment="1">
      <alignment horizontal="center" shrinkToFit="1"/>
    </xf>
    <xf numFmtId="49" fontId="0" fillId="0" borderId="0" xfId="0" applyNumberFormat="1" applyAlignment="1">
      <alignment horizontal="center"/>
    </xf>
    <xf numFmtId="49" fontId="0" fillId="0" borderId="1" xfId="0" applyNumberFormat="1" applyBorder="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1" fontId="0" fillId="0" borderId="0" xfId="0" applyNumberFormat="1" applyAlignment="1">
      <alignment/>
    </xf>
    <xf numFmtId="1" fontId="0" fillId="0" borderId="0" xfId="0" applyNumberFormat="1" applyFill="1" applyAlignment="1">
      <alignment/>
    </xf>
    <xf numFmtId="1" fontId="0" fillId="0" borderId="0" xfId="0" applyNumberFormat="1" applyBorder="1" applyAlignment="1">
      <alignment/>
    </xf>
    <xf numFmtId="0" fontId="0" fillId="0" borderId="0" xfId="0" applyFill="1" applyBorder="1" applyAlignment="1">
      <alignment/>
    </xf>
    <xf numFmtId="3" fontId="0" fillId="0" borderId="0" xfId="0" applyNumberFormat="1" applyFont="1" applyAlignment="1">
      <alignment/>
    </xf>
    <xf numFmtId="49" fontId="7" fillId="0" borderId="0" xfId="0" applyNumberFormat="1" applyFont="1" applyFill="1" applyAlignment="1">
      <alignment/>
    </xf>
    <xf numFmtId="0" fontId="7" fillId="0" borderId="0" xfId="0" applyFont="1" applyFill="1" applyAlignment="1">
      <alignment/>
    </xf>
    <xf numFmtId="49" fontId="8" fillId="0" borderId="0" xfId="0" applyNumberFormat="1" applyFont="1" applyFill="1" applyAlignment="1">
      <alignment/>
    </xf>
    <xf numFmtId="49" fontId="0" fillId="0" borderId="0" xfId="0" applyNumberFormat="1" applyFill="1" applyBorder="1" applyAlignment="1">
      <alignment/>
    </xf>
    <xf numFmtId="3" fontId="1" fillId="0" borderId="2" xfId="0" applyNumberFormat="1" applyFont="1" applyFill="1" applyBorder="1" applyAlignment="1">
      <alignment/>
    </xf>
    <xf numFmtId="49" fontId="0" fillId="0" borderId="2" xfId="0" applyNumberFormat="1" applyFill="1" applyBorder="1" applyAlignment="1">
      <alignment/>
    </xf>
    <xf numFmtId="49" fontId="1" fillId="0" borderId="2" xfId="0" applyNumberFormat="1" applyFont="1" applyFill="1" applyBorder="1" applyAlignment="1">
      <alignment/>
    </xf>
    <xf numFmtId="49" fontId="0" fillId="0" borderId="2" xfId="0" applyNumberFormat="1" applyFont="1" applyFill="1" applyBorder="1" applyAlignment="1">
      <alignment horizontal="left"/>
    </xf>
    <xf numFmtId="49" fontId="0" fillId="0" borderId="2" xfId="0" applyNumberFormat="1" applyFill="1" applyBorder="1" applyAlignment="1">
      <alignment/>
    </xf>
    <xf numFmtId="3" fontId="0" fillId="0" borderId="2" xfId="0" applyNumberFormat="1" applyFont="1" applyFill="1" applyBorder="1" applyAlignment="1">
      <alignment/>
    </xf>
    <xf numFmtId="201" fontId="0" fillId="0" borderId="2" xfId="0" applyNumberFormat="1" applyFont="1" applyFill="1" applyBorder="1" applyAlignment="1">
      <alignment/>
    </xf>
    <xf numFmtId="0" fontId="0" fillId="0" borderId="0" xfId="0" applyFill="1" applyBorder="1" applyAlignment="1">
      <alignment/>
    </xf>
    <xf numFmtId="3" fontId="1" fillId="0" borderId="0" xfId="0" applyNumberFormat="1" applyFont="1" applyFill="1" applyBorder="1" applyAlignment="1">
      <alignment/>
    </xf>
    <xf numFmtId="49" fontId="0" fillId="0" borderId="0" xfId="0" applyNumberFormat="1" applyFont="1" applyFill="1" applyAlignment="1">
      <alignment horizontal="left"/>
    </xf>
    <xf numFmtId="49" fontId="0" fillId="0" borderId="0" xfId="0" applyNumberFormat="1" applyFill="1" applyAlignment="1">
      <alignment/>
    </xf>
    <xf numFmtId="200" fontId="0" fillId="0" borderId="0" xfId="0" applyNumberFormat="1" applyFill="1" applyAlignment="1">
      <alignment/>
    </xf>
    <xf numFmtId="0" fontId="0" fillId="0" borderId="0" xfId="0" applyFill="1" applyAlignment="1">
      <alignment/>
    </xf>
    <xf numFmtId="49" fontId="0" fillId="0" borderId="3" xfId="0" applyNumberFormat="1" applyBorder="1" applyAlignment="1">
      <alignment/>
    </xf>
    <xf numFmtId="3" fontId="1" fillId="0" borderId="3" xfId="0" applyNumberFormat="1" applyFont="1" applyFill="1" applyBorder="1" applyAlignment="1">
      <alignment/>
    </xf>
    <xf numFmtId="49" fontId="1" fillId="0" borderId="3" xfId="0" applyNumberFormat="1" applyFont="1" applyBorder="1" applyAlignment="1">
      <alignment/>
    </xf>
    <xf numFmtId="49" fontId="0" fillId="0" borderId="3" xfId="0" applyNumberFormat="1" applyFill="1" applyBorder="1" applyAlignment="1">
      <alignment/>
    </xf>
    <xf numFmtId="49" fontId="0" fillId="0" borderId="3" xfId="0" applyNumberFormat="1" applyFont="1" applyFill="1" applyBorder="1" applyAlignment="1">
      <alignment horizontal="left"/>
    </xf>
    <xf numFmtId="49" fontId="0" fillId="0" borderId="3" xfId="0" applyNumberFormat="1" applyBorder="1" applyAlignment="1">
      <alignment/>
    </xf>
    <xf numFmtId="3" fontId="0" fillId="0" borderId="3" xfId="0" applyNumberFormat="1" applyBorder="1" applyAlignment="1">
      <alignment/>
    </xf>
    <xf numFmtId="200" fontId="0" fillId="0" borderId="3" xfId="0" applyNumberFormat="1" applyBorder="1" applyAlignment="1">
      <alignment/>
    </xf>
    <xf numFmtId="0" fontId="0" fillId="0" borderId="3" xfId="0" applyBorder="1" applyAlignment="1">
      <alignment/>
    </xf>
    <xf numFmtId="0" fontId="0" fillId="0" borderId="3" xfId="0" applyBorder="1" applyAlignment="1">
      <alignment/>
    </xf>
    <xf numFmtId="49" fontId="0" fillId="0" borderId="0" xfId="0" applyNumberFormat="1" applyAlignment="1">
      <alignment horizontal="left"/>
    </xf>
    <xf numFmtId="49" fontId="0" fillId="0" borderId="0" xfId="0" applyNumberFormat="1" applyAlignment="1">
      <alignment/>
    </xf>
    <xf numFmtId="0" fontId="0" fillId="0" borderId="0" xfId="0" applyAlignment="1">
      <alignment/>
    </xf>
    <xf numFmtId="3" fontId="1" fillId="0" borderId="3" xfId="0" applyNumberFormat="1" applyFont="1" applyBorder="1" applyAlignment="1">
      <alignment/>
    </xf>
    <xf numFmtId="49" fontId="0" fillId="0" borderId="3" xfId="0" applyNumberFormat="1" applyFont="1" applyBorder="1" applyAlignment="1">
      <alignment/>
    </xf>
    <xf numFmtId="49" fontId="1" fillId="0" borderId="3" xfId="0" applyNumberFormat="1" applyFont="1" applyFill="1" applyBorder="1" applyAlignment="1">
      <alignment/>
    </xf>
    <xf numFmtId="49" fontId="0" fillId="0" borderId="3" xfId="0" applyNumberFormat="1" applyFont="1" applyFill="1" applyBorder="1" applyAlignment="1">
      <alignment/>
    </xf>
    <xf numFmtId="49" fontId="0" fillId="0" borderId="3" xfId="0" applyNumberFormat="1" applyFont="1" applyBorder="1" applyAlignment="1">
      <alignment/>
    </xf>
    <xf numFmtId="3" fontId="9" fillId="0" borderId="3" xfId="0" applyNumberFormat="1" applyFont="1" applyBorder="1" applyAlignment="1">
      <alignment/>
    </xf>
    <xf numFmtId="200" fontId="0" fillId="0" borderId="3" xfId="0" applyNumberFormat="1" applyFont="1" applyBorder="1" applyAlignment="1">
      <alignment/>
    </xf>
    <xf numFmtId="49" fontId="0" fillId="0" borderId="0" xfId="0" applyNumberFormat="1" applyFont="1" applyAlignment="1">
      <alignment/>
    </xf>
    <xf numFmtId="49" fontId="0" fillId="0" borderId="0" xfId="0" applyNumberFormat="1" applyFont="1" applyAlignment="1">
      <alignment horizontal="left"/>
    </xf>
    <xf numFmtId="49" fontId="0" fillId="0" borderId="0" xfId="0" applyNumberFormat="1" applyFont="1" applyAlignment="1">
      <alignment/>
    </xf>
    <xf numFmtId="200" fontId="0" fillId="0" borderId="0" xfId="0" applyNumberFormat="1" applyFont="1" applyAlignment="1">
      <alignment/>
    </xf>
    <xf numFmtId="49" fontId="0" fillId="0" borderId="0" xfId="0" applyNumberFormat="1" applyFont="1" applyFill="1" applyAlignment="1">
      <alignment/>
    </xf>
    <xf numFmtId="0" fontId="0" fillId="0" borderId="0" xfId="0" applyFont="1" applyAlignment="1">
      <alignment/>
    </xf>
    <xf numFmtId="0" fontId="0" fillId="0" borderId="0" xfId="0" applyFont="1" applyAlignment="1">
      <alignment/>
    </xf>
    <xf numFmtId="49" fontId="1" fillId="2" borderId="0" xfId="0" applyNumberFormat="1" applyFont="1" applyFill="1" applyAlignment="1">
      <alignment/>
    </xf>
    <xf numFmtId="3" fontId="1" fillId="2" borderId="0" xfId="0" applyNumberFormat="1" applyFont="1" applyFill="1" applyAlignment="1">
      <alignment/>
    </xf>
    <xf numFmtId="49" fontId="1" fillId="2" borderId="0" xfId="0" applyNumberFormat="1" applyFont="1" applyFill="1" applyAlignment="1">
      <alignment horizontal="left"/>
    </xf>
    <xf numFmtId="200" fontId="1" fillId="2" borderId="0" xfId="0" applyNumberFormat="1" applyFont="1" applyFill="1" applyAlignment="1">
      <alignment/>
    </xf>
    <xf numFmtId="0" fontId="1" fillId="2" borderId="0" xfId="0" applyFont="1" applyFill="1" applyAlignment="1">
      <alignment/>
    </xf>
    <xf numFmtId="0" fontId="1" fillId="2" borderId="0" xfId="0" applyFont="1" applyFill="1" applyBorder="1" applyAlignment="1">
      <alignment/>
    </xf>
    <xf numFmtId="3" fontId="0" fillId="2" borderId="0" xfId="0" applyNumberFormat="1" applyFill="1" applyAlignment="1">
      <alignment/>
    </xf>
    <xf numFmtId="200" fontId="0" fillId="2" borderId="0" xfId="0" applyNumberFormat="1" applyFill="1" applyAlignment="1">
      <alignment/>
    </xf>
    <xf numFmtId="0" fontId="0" fillId="2" borderId="0" xfId="0" applyFill="1" applyAlignment="1">
      <alignment/>
    </xf>
    <xf numFmtId="49" fontId="0" fillId="2" borderId="0" xfId="0" applyNumberFormat="1" applyFill="1" applyAlignment="1">
      <alignment horizontal="left"/>
    </xf>
    <xf numFmtId="200" fontId="0" fillId="2" borderId="0" xfId="0" applyNumberFormat="1" applyFill="1" applyAlignment="1">
      <alignment horizontal="center"/>
    </xf>
    <xf numFmtId="0" fontId="1" fillId="0" borderId="0" xfId="0" applyFont="1" applyAlignment="1">
      <alignment/>
    </xf>
    <xf numFmtId="3" fontId="0" fillId="2" borderId="0" xfId="0" applyNumberFormat="1" applyFont="1" applyFill="1" applyAlignment="1">
      <alignment/>
    </xf>
    <xf numFmtId="200" fontId="0" fillId="2" borderId="0" xfId="0" applyNumberFormat="1" applyFont="1" applyFill="1" applyAlignment="1">
      <alignment/>
    </xf>
    <xf numFmtId="49" fontId="0" fillId="0" borderId="0" xfId="0" applyNumberFormat="1" applyFont="1" applyAlignment="1">
      <alignment horizontal="center"/>
    </xf>
    <xf numFmtId="200" fontId="0" fillId="0" borderId="0" xfId="0" applyNumberFormat="1" applyAlignment="1">
      <alignment horizontal="center"/>
    </xf>
    <xf numFmtId="0" fontId="0" fillId="0" borderId="0" xfId="0" applyFont="1" applyFill="1" applyAlignment="1">
      <alignment/>
    </xf>
    <xf numFmtId="200" fontId="0" fillId="0" borderId="0" xfId="0" applyNumberFormat="1" applyFill="1" applyAlignment="1">
      <alignment horizontal="center"/>
    </xf>
    <xf numFmtId="49" fontId="0" fillId="2" borderId="0" xfId="0" applyNumberFormat="1" applyFont="1" applyFill="1" applyAlignment="1">
      <alignment/>
    </xf>
    <xf numFmtId="49" fontId="0" fillId="2" borderId="0" xfId="0" applyNumberFormat="1" applyFont="1" applyFill="1" applyAlignment="1">
      <alignment horizontal="center"/>
    </xf>
    <xf numFmtId="0" fontId="0" fillId="2" borderId="0" xfId="0" applyFont="1" applyFill="1" applyAlignment="1">
      <alignment/>
    </xf>
    <xf numFmtId="49" fontId="0" fillId="0" borderId="0" xfId="0" applyNumberFormat="1" applyFont="1" applyAlignment="1">
      <alignment horizontal="center"/>
    </xf>
    <xf numFmtId="49" fontId="1" fillId="2" borderId="0" xfId="0" applyNumberFormat="1" applyFont="1" applyFill="1" applyAlignment="1">
      <alignment horizontal="center"/>
    </xf>
    <xf numFmtId="49" fontId="0" fillId="2" borderId="0" xfId="0" applyNumberFormat="1" applyFill="1" applyAlignment="1">
      <alignment horizontal="left"/>
    </xf>
    <xf numFmtId="49" fontId="0" fillId="2" borderId="0" xfId="0" applyNumberFormat="1" applyFill="1" applyAlignment="1">
      <alignment/>
    </xf>
    <xf numFmtId="3" fontId="0" fillId="2" borderId="0" xfId="0" applyNumberFormat="1" applyFont="1" applyFill="1" applyAlignment="1">
      <alignment/>
    </xf>
    <xf numFmtId="49" fontId="0" fillId="2" borderId="0" xfId="0" applyNumberFormat="1" applyFont="1" applyFill="1" applyAlignment="1">
      <alignment/>
    </xf>
    <xf numFmtId="49" fontId="0" fillId="2" borderId="0" xfId="0" applyNumberFormat="1" applyFill="1" applyAlignment="1">
      <alignment horizontal="center"/>
    </xf>
    <xf numFmtId="3" fontId="0" fillId="2" borderId="0" xfId="0" applyNumberFormat="1" applyFill="1" applyAlignment="1">
      <alignment/>
    </xf>
    <xf numFmtId="200" fontId="0" fillId="2" borderId="0" xfId="0" applyNumberFormat="1" applyFill="1" applyAlignment="1">
      <alignment/>
    </xf>
    <xf numFmtId="0" fontId="0" fillId="2" borderId="0" xfId="0" applyFill="1" applyAlignment="1">
      <alignment/>
    </xf>
    <xf numFmtId="49" fontId="0" fillId="2" borderId="0" xfId="0" applyNumberFormat="1" applyFont="1" applyFill="1" applyAlignment="1">
      <alignment horizontal="center"/>
    </xf>
    <xf numFmtId="3" fontId="1" fillId="0" borderId="0" xfId="0" applyNumberFormat="1"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Alignment="1">
      <alignment/>
    </xf>
    <xf numFmtId="49" fontId="12" fillId="0" borderId="0" xfId="0" applyNumberFormat="1" applyFont="1" applyAlignment="1">
      <alignment horizontal="center"/>
    </xf>
    <xf numFmtId="3" fontId="3" fillId="0" borderId="0" xfId="0" applyNumberFormat="1" applyFont="1" applyFill="1" applyAlignment="1">
      <alignment/>
    </xf>
    <xf numFmtId="3" fontId="1" fillId="2" borderId="0" xfId="0" applyNumberFormat="1" applyFont="1" applyFill="1" applyAlignment="1">
      <alignment/>
    </xf>
    <xf numFmtId="200" fontId="1" fillId="2" borderId="0" xfId="0" applyNumberFormat="1" applyFont="1" applyFill="1" applyAlignment="1">
      <alignment/>
    </xf>
    <xf numFmtId="49" fontId="0" fillId="0" borderId="0" xfId="0" applyNumberFormat="1" applyFont="1" applyAlignment="1">
      <alignment horizontal="left"/>
    </xf>
    <xf numFmtId="200" fontId="0" fillId="2" borderId="0" xfId="0" applyNumberFormat="1" applyFont="1" applyFill="1" applyAlignment="1">
      <alignment/>
    </xf>
    <xf numFmtId="49" fontId="1" fillId="2" borderId="0" xfId="0" applyNumberFormat="1" applyFont="1" applyFill="1" applyAlignment="1">
      <alignment/>
    </xf>
    <xf numFmtId="49" fontId="1" fillId="2" borderId="0" xfId="0" applyNumberFormat="1" applyFont="1" applyFill="1" applyAlignment="1">
      <alignment horizontal="center"/>
    </xf>
    <xf numFmtId="0" fontId="1" fillId="2" borderId="0" xfId="0" applyFont="1" applyFill="1" applyAlignment="1">
      <alignment/>
    </xf>
    <xf numFmtId="3" fontId="1" fillId="0" borderId="0" xfId="0" applyNumberFormat="1" applyFont="1" applyFill="1" applyAlignment="1">
      <alignment/>
    </xf>
    <xf numFmtId="49" fontId="0" fillId="2" borderId="0" xfId="0" applyNumberFormat="1" applyFont="1" applyFill="1" applyAlignment="1">
      <alignment horizontal="left"/>
    </xf>
    <xf numFmtId="49" fontId="0" fillId="2" borderId="0" xfId="0" applyNumberFormat="1" applyFont="1" applyFill="1" applyAlignment="1">
      <alignment horizontal="center"/>
    </xf>
    <xf numFmtId="49" fontId="1" fillId="2" borderId="0" xfId="0" applyNumberFormat="1" applyFont="1" applyFill="1" applyAlignment="1">
      <alignment horizontal="left"/>
    </xf>
    <xf numFmtId="49" fontId="0" fillId="2" borderId="0" xfId="0" applyNumberFormat="1" applyFont="1" applyFill="1" applyAlignment="1">
      <alignment/>
    </xf>
    <xf numFmtId="3" fontId="0" fillId="0" borderId="3" xfId="0" applyNumberFormat="1" applyFont="1" applyBorder="1" applyAlignment="1">
      <alignment/>
    </xf>
    <xf numFmtId="0" fontId="0" fillId="0" borderId="3" xfId="0" applyFont="1" applyBorder="1" applyAlignment="1">
      <alignment/>
    </xf>
    <xf numFmtId="3" fontId="15" fillId="0" borderId="0" xfId="0" applyNumberFormat="1" applyFont="1" applyAlignment="1">
      <alignment/>
    </xf>
    <xf numFmtId="0" fontId="0" fillId="2" borderId="0" xfId="0" applyFont="1" applyFill="1" applyAlignment="1">
      <alignment/>
    </xf>
    <xf numFmtId="49" fontId="0" fillId="0" borderId="3" xfId="0" applyNumberFormat="1" applyFont="1" applyBorder="1" applyAlignment="1">
      <alignment horizontal="left"/>
    </xf>
    <xf numFmtId="3" fontId="0" fillId="0" borderId="3" xfId="0" applyNumberFormat="1" applyFont="1" applyFill="1" applyBorder="1" applyAlignment="1">
      <alignment/>
    </xf>
    <xf numFmtId="200" fontId="0" fillId="0" borderId="3" xfId="0" applyNumberFormat="1" applyFont="1" applyFill="1" applyBorder="1" applyAlignment="1">
      <alignment/>
    </xf>
    <xf numFmtId="49" fontId="0" fillId="0" borderId="0" xfId="0" applyNumberFormat="1" applyFill="1" applyAlignment="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Border="1" applyAlignment="1">
      <alignment horizontal="center" shrinkToFit="1"/>
    </xf>
    <xf numFmtId="49" fontId="12" fillId="2" borderId="0" xfId="0" applyNumberFormat="1" applyFont="1" applyFill="1" applyAlignment="1">
      <alignment horizontal="center"/>
    </xf>
    <xf numFmtId="49" fontId="12" fillId="0" borderId="0" xfId="0" applyNumberFormat="1" applyFont="1" applyFill="1" applyAlignment="1">
      <alignment horizontal="center"/>
    </xf>
    <xf numFmtId="1" fontId="0" fillId="0" borderId="0" xfId="0" applyNumberFormat="1" applyFill="1" applyBorder="1" applyAlignment="1">
      <alignment/>
    </xf>
    <xf numFmtId="49" fontId="7" fillId="0" borderId="0" xfId="0" applyNumberFormat="1" applyFont="1" applyFill="1" applyAlignment="1">
      <alignment/>
    </xf>
    <xf numFmtId="49" fontId="0" fillId="0" borderId="0" xfId="19" applyNumberFormat="1" applyFont="1" applyFill="1">
      <alignment/>
      <protection/>
    </xf>
    <xf numFmtId="3" fontId="0" fillId="0" borderId="0" xfId="0" applyNumberFormat="1" applyFont="1" applyFill="1" applyBorder="1" applyAlignment="1">
      <alignment/>
    </xf>
    <xf numFmtId="49" fontId="0" fillId="0" borderId="0" xfId="0" applyNumberFormat="1" applyFont="1" applyFill="1" applyAlignment="1">
      <alignment/>
    </xf>
    <xf numFmtId="49" fontId="12" fillId="2" borderId="0" xfId="0" applyNumberFormat="1" applyFont="1" applyFill="1" applyAlignment="1">
      <alignment horizontal="center"/>
    </xf>
    <xf numFmtId="3" fontId="0" fillId="0" borderId="0" xfId="0" applyNumberFormat="1" applyFill="1" applyBorder="1" applyAlignment="1">
      <alignment horizontal="left"/>
    </xf>
    <xf numFmtId="49" fontId="0" fillId="0" borderId="0" xfId="0" applyNumberFormat="1" applyFont="1" applyFill="1" applyBorder="1" applyAlignment="1">
      <alignment horizontal="left"/>
    </xf>
    <xf numFmtId="49" fontId="0" fillId="0" borderId="0" xfId="0" applyNumberFormat="1" applyFill="1" applyBorder="1" applyAlignment="1">
      <alignment horizontal="left"/>
    </xf>
    <xf numFmtId="49" fontId="0" fillId="0" borderId="0" xfId="0" applyNumberFormat="1" applyBorder="1" applyAlignment="1">
      <alignment horizontal="left"/>
    </xf>
    <xf numFmtId="3" fontId="0" fillId="0" borderId="0" xfId="0" applyNumberFormat="1" applyBorder="1" applyAlignment="1">
      <alignment horizontal="left"/>
    </xf>
    <xf numFmtId="49" fontId="0" fillId="2" borderId="0" xfId="0" applyNumberFormat="1" applyFont="1" applyFill="1" applyBorder="1" applyAlignment="1">
      <alignment horizontal="left"/>
    </xf>
    <xf numFmtId="49" fontId="0" fillId="0" borderId="0" xfId="0" applyNumberFormat="1" applyFont="1" applyFill="1" applyBorder="1" applyAlignment="1">
      <alignment horizontal="left"/>
    </xf>
    <xf numFmtId="49" fontId="0" fillId="0" borderId="0" xfId="0" applyNumberFormat="1" applyFont="1" applyBorder="1" applyAlignment="1">
      <alignment horizontal="left"/>
    </xf>
    <xf numFmtId="3" fontId="0" fillId="0" borderId="0" xfId="0" applyNumberFormat="1" applyFont="1" applyFill="1" applyBorder="1" applyAlignment="1">
      <alignment horizontal="left"/>
    </xf>
    <xf numFmtId="49" fontId="0" fillId="0" borderId="0" xfId="0" applyNumberFormat="1" applyFont="1" applyFill="1" applyBorder="1" applyAlignment="1">
      <alignment/>
    </xf>
    <xf numFmtId="3" fontId="0" fillId="2" borderId="0" xfId="0" applyNumberFormat="1" applyFont="1" applyFill="1" applyBorder="1" applyAlignment="1">
      <alignment/>
    </xf>
    <xf numFmtId="49" fontId="1" fillId="2" borderId="0" xfId="0" applyNumberFormat="1" applyFont="1" applyFill="1" applyAlignment="1">
      <alignment/>
    </xf>
    <xf numFmtId="49" fontId="2" fillId="0" borderId="0" xfId="0" applyNumberFormat="1" applyFont="1" applyAlignment="1">
      <alignment/>
    </xf>
    <xf numFmtId="1" fontId="0" fillId="2" borderId="0" xfId="0" applyNumberFormat="1" applyFill="1" applyAlignment="1">
      <alignment/>
    </xf>
    <xf numFmtId="1" fontId="0" fillId="2" borderId="0" xfId="0" applyNumberFormat="1" applyFill="1" applyBorder="1" applyAlignment="1">
      <alignment/>
    </xf>
    <xf numFmtId="49" fontId="0" fillId="0" borderId="0" xfId="0" applyNumberFormat="1" applyFont="1" applyFill="1" applyAlignment="1">
      <alignment/>
    </xf>
    <xf numFmtId="0" fontId="0" fillId="2" borderId="0" xfId="0" applyFont="1" applyFill="1" applyAlignment="1">
      <alignment/>
    </xf>
    <xf numFmtId="49" fontId="0" fillId="2" borderId="0" xfId="0" applyNumberFormat="1" applyFont="1" applyFill="1" applyAlignment="1">
      <alignment/>
    </xf>
    <xf numFmtId="3" fontId="0" fillId="2" borderId="0" xfId="0" applyNumberFormat="1" applyFont="1" applyFill="1" applyAlignment="1">
      <alignment/>
    </xf>
    <xf numFmtId="200" fontId="0" fillId="2" borderId="0" xfId="0" applyNumberFormat="1" applyFont="1" applyFill="1" applyAlignment="1">
      <alignment/>
    </xf>
    <xf numFmtId="49" fontId="1" fillId="0" borderId="3" xfId="0" applyNumberFormat="1" applyFont="1" applyBorder="1" applyAlignment="1">
      <alignment horizontal="left"/>
    </xf>
    <xf numFmtId="49" fontId="1" fillId="0" borderId="3" xfId="0" applyNumberFormat="1" applyFont="1" applyBorder="1" applyAlignment="1">
      <alignment/>
    </xf>
    <xf numFmtId="1" fontId="0" fillId="0" borderId="0" xfId="0" applyNumberFormat="1" applyFont="1" applyFill="1" applyAlignment="1">
      <alignment/>
    </xf>
    <xf numFmtId="1" fontId="0" fillId="2" borderId="0" xfId="0" applyNumberFormat="1" applyFill="1" applyAlignment="1">
      <alignment/>
    </xf>
    <xf numFmtId="1" fontId="0" fillId="2" borderId="0" xfId="0" applyNumberFormat="1" applyFill="1" applyBorder="1" applyAlignment="1">
      <alignment/>
    </xf>
    <xf numFmtId="49" fontId="0" fillId="0" borderId="2" xfId="0" applyNumberFormat="1" applyFont="1" applyFill="1" applyBorder="1" applyAlignment="1">
      <alignment/>
    </xf>
    <xf numFmtId="49" fontId="1" fillId="0" borderId="0" xfId="0" applyNumberFormat="1" applyFont="1" applyFill="1" applyAlignment="1">
      <alignment/>
    </xf>
    <xf numFmtId="49" fontId="1" fillId="0" borderId="0" xfId="0" applyNumberFormat="1" applyFont="1" applyFill="1" applyAlignment="1">
      <alignment horizontal="left"/>
    </xf>
    <xf numFmtId="49" fontId="1" fillId="0" borderId="0" xfId="0" applyNumberFormat="1" applyFont="1" applyFill="1" applyAlignment="1">
      <alignment/>
    </xf>
    <xf numFmtId="200" fontId="1" fillId="0" borderId="0" xfId="0" applyNumberFormat="1" applyFont="1" applyFill="1" applyAlignment="1">
      <alignment/>
    </xf>
    <xf numFmtId="0" fontId="1" fillId="0" borderId="0" xfId="0" applyFont="1" applyFill="1" applyAlignment="1">
      <alignment/>
    </xf>
    <xf numFmtId="49" fontId="0" fillId="0" borderId="3" xfId="0" applyNumberFormat="1" applyBorder="1" applyAlignment="1">
      <alignment horizontal="left"/>
    </xf>
    <xf numFmtId="200" fontId="16" fillId="0" borderId="3" xfId="0" applyNumberFormat="1" applyFont="1" applyBorder="1" applyAlignment="1">
      <alignment/>
    </xf>
    <xf numFmtId="0" fontId="17" fillId="0" borderId="0" xfId="0" applyFont="1" applyFill="1" applyAlignment="1">
      <alignment/>
    </xf>
    <xf numFmtId="49" fontId="0" fillId="0" borderId="0" xfId="0" applyNumberFormat="1" applyFont="1" applyFill="1" applyAlignment="1">
      <alignment horizontal="left"/>
    </xf>
    <xf numFmtId="3" fontId="0" fillId="0" borderId="2" xfId="0" applyNumberFormat="1" applyFont="1" applyBorder="1" applyAlignment="1">
      <alignment/>
    </xf>
    <xf numFmtId="49" fontId="0" fillId="0" borderId="2" xfId="0" applyNumberFormat="1" applyBorder="1" applyAlignment="1">
      <alignment/>
    </xf>
    <xf numFmtId="49" fontId="0" fillId="0" borderId="2" xfId="0" applyNumberFormat="1" applyFont="1" applyBorder="1" applyAlignment="1">
      <alignment horizontal="left"/>
    </xf>
    <xf numFmtId="49" fontId="0" fillId="0" borderId="2" xfId="0" applyNumberFormat="1" applyBorder="1" applyAlignment="1">
      <alignment horizontal="left"/>
    </xf>
    <xf numFmtId="3" fontId="0" fillId="0" borderId="2" xfId="0" applyNumberFormat="1" applyBorder="1" applyAlignment="1">
      <alignment/>
    </xf>
    <xf numFmtId="200" fontId="0" fillId="0" borderId="2" xfId="0" applyNumberFormat="1" applyBorder="1" applyAlignment="1">
      <alignment/>
    </xf>
    <xf numFmtId="200" fontId="0" fillId="0" borderId="0" xfId="0" applyNumberFormat="1" applyBorder="1" applyAlignment="1">
      <alignment/>
    </xf>
    <xf numFmtId="49" fontId="18" fillId="0" borderId="0" xfId="0" applyNumberFormat="1" applyFont="1" applyFill="1" applyAlignment="1">
      <alignment/>
    </xf>
    <xf numFmtId="3" fontId="19" fillId="0" borderId="2" xfId="0" applyNumberFormat="1" applyFont="1" applyFill="1" applyBorder="1" applyAlignment="1">
      <alignment/>
    </xf>
    <xf numFmtId="49" fontId="19" fillId="0" borderId="2" xfId="0" applyNumberFormat="1" applyFont="1" applyFill="1" applyBorder="1" applyAlignment="1">
      <alignment/>
    </xf>
    <xf numFmtId="49" fontId="18" fillId="0" borderId="2" xfId="0" applyNumberFormat="1" applyFont="1" applyBorder="1" applyAlignment="1">
      <alignment horizontal="left"/>
    </xf>
    <xf numFmtId="49" fontId="17" fillId="0" borderId="0" xfId="0" applyNumberFormat="1" applyFont="1" applyFill="1" applyAlignment="1">
      <alignment/>
    </xf>
    <xf numFmtId="3" fontId="17" fillId="0" borderId="2" xfId="0" applyNumberFormat="1" applyFont="1" applyFill="1" applyBorder="1" applyAlignment="1">
      <alignment/>
    </xf>
    <xf numFmtId="49" fontId="17" fillId="0" borderId="2" xfId="0" applyNumberFormat="1" applyFont="1" applyFill="1" applyBorder="1" applyAlignment="1">
      <alignment/>
    </xf>
    <xf numFmtId="49" fontId="17" fillId="0" borderId="2" xfId="0" applyNumberFormat="1" applyFont="1" applyBorder="1" applyAlignment="1">
      <alignment horizontal="left"/>
    </xf>
    <xf numFmtId="3" fontId="17" fillId="0" borderId="2" xfId="0" applyNumberFormat="1" applyFont="1" applyBorder="1" applyAlignment="1">
      <alignment/>
    </xf>
    <xf numFmtId="200" fontId="17" fillId="0" borderId="2" xfId="0" applyNumberFormat="1" applyFont="1" applyBorder="1" applyAlignment="1">
      <alignment/>
    </xf>
    <xf numFmtId="200" fontId="17" fillId="0" borderId="0" xfId="0" applyNumberFormat="1" applyFont="1" applyBorder="1" applyAlignment="1">
      <alignment/>
    </xf>
    <xf numFmtId="0" fontId="17" fillId="0" borderId="0" xfId="0" applyFont="1" applyAlignment="1">
      <alignment/>
    </xf>
    <xf numFmtId="0" fontId="17" fillId="2" borderId="0" xfId="0" applyFont="1" applyFill="1" applyAlignment="1">
      <alignment/>
    </xf>
    <xf numFmtId="3" fontId="15" fillId="0" borderId="0" xfId="0" applyNumberFormat="1" applyFont="1" applyFill="1" applyAlignment="1">
      <alignment/>
    </xf>
    <xf numFmtId="3" fontId="15" fillId="0" borderId="2" xfId="0" applyNumberFormat="1" applyFont="1" applyFill="1" applyBorder="1" applyAlignment="1">
      <alignment/>
    </xf>
    <xf numFmtId="49" fontId="15" fillId="0" borderId="2" xfId="0" applyNumberFormat="1" applyFont="1" applyFill="1" applyBorder="1" applyAlignment="1">
      <alignment/>
    </xf>
    <xf numFmtId="49" fontId="15" fillId="0" borderId="2" xfId="0" applyNumberFormat="1" applyFont="1" applyFill="1" applyBorder="1" applyAlignment="1">
      <alignment horizontal="left"/>
    </xf>
    <xf numFmtId="3" fontId="15" fillId="0" borderId="2" xfId="0" applyNumberFormat="1" applyFont="1" applyBorder="1" applyAlignment="1">
      <alignment/>
    </xf>
    <xf numFmtId="200" fontId="15" fillId="0" borderId="2" xfId="0" applyNumberFormat="1" applyFont="1" applyBorder="1" applyAlignment="1">
      <alignment/>
    </xf>
    <xf numFmtId="200" fontId="15" fillId="0" borderId="0" xfId="0" applyNumberFormat="1" applyFont="1" applyFill="1" applyBorder="1" applyAlignment="1">
      <alignment/>
    </xf>
    <xf numFmtId="0" fontId="15" fillId="0" borderId="0" xfId="0" applyFont="1" applyAlignment="1">
      <alignment/>
    </xf>
    <xf numFmtId="3" fontId="20" fillId="0" borderId="0" xfId="0" applyNumberFormat="1" applyFont="1" applyFill="1" applyAlignment="1">
      <alignment/>
    </xf>
    <xf numFmtId="3" fontId="20" fillId="0" borderId="2" xfId="0" applyNumberFormat="1" applyFont="1" applyFill="1" applyBorder="1" applyAlignment="1">
      <alignment/>
    </xf>
    <xf numFmtId="49" fontId="20" fillId="0" borderId="2" xfId="0" applyNumberFormat="1" applyFont="1" applyFill="1" applyBorder="1" applyAlignment="1">
      <alignment/>
    </xf>
    <xf numFmtId="49" fontId="20" fillId="0" borderId="2" xfId="0" applyNumberFormat="1" applyFont="1" applyFill="1" applyBorder="1" applyAlignment="1">
      <alignment horizontal="left"/>
    </xf>
    <xf numFmtId="3" fontId="20" fillId="0" borderId="2" xfId="0" applyNumberFormat="1" applyFont="1" applyBorder="1" applyAlignment="1">
      <alignment/>
    </xf>
    <xf numFmtId="200" fontId="20" fillId="0" borderId="2" xfId="0" applyNumberFormat="1" applyFont="1" applyBorder="1" applyAlignment="1">
      <alignment/>
    </xf>
    <xf numFmtId="200" fontId="20" fillId="0" borderId="0" xfId="0" applyNumberFormat="1" applyFont="1" applyFill="1" applyBorder="1" applyAlignment="1">
      <alignment/>
    </xf>
    <xf numFmtId="0" fontId="20" fillId="0" borderId="0" xfId="0" applyFont="1" applyAlignment="1">
      <alignment/>
    </xf>
    <xf numFmtId="3" fontId="21" fillId="0" borderId="0" xfId="0" applyNumberFormat="1" applyFont="1" applyFill="1" applyAlignment="1">
      <alignment/>
    </xf>
    <xf numFmtId="3" fontId="21" fillId="0" borderId="2" xfId="0" applyNumberFormat="1" applyFont="1" applyFill="1" applyBorder="1" applyAlignment="1">
      <alignment/>
    </xf>
    <xf numFmtId="49" fontId="21" fillId="0" borderId="2" xfId="0" applyNumberFormat="1" applyFont="1" applyFill="1" applyBorder="1" applyAlignment="1">
      <alignment/>
    </xf>
    <xf numFmtId="49" fontId="21" fillId="0" borderId="2" xfId="0" applyNumberFormat="1" applyFont="1" applyFill="1" applyBorder="1" applyAlignment="1">
      <alignment horizontal="left"/>
    </xf>
    <xf numFmtId="200" fontId="21" fillId="0" borderId="2" xfId="0" applyNumberFormat="1" applyFont="1" applyBorder="1" applyAlignment="1">
      <alignment/>
    </xf>
    <xf numFmtId="200" fontId="21" fillId="0" borderId="0" xfId="0" applyNumberFormat="1" applyFont="1" applyFill="1" applyBorder="1" applyAlignment="1">
      <alignment/>
    </xf>
    <xf numFmtId="0" fontId="21" fillId="0" borderId="0" xfId="0" applyFont="1" applyAlignment="1">
      <alignment/>
    </xf>
    <xf numFmtId="49" fontId="22" fillId="0" borderId="0" xfId="0" applyNumberFormat="1" applyFont="1" applyFill="1" applyAlignment="1">
      <alignment/>
    </xf>
    <xf numFmtId="3" fontId="22" fillId="0" borderId="2" xfId="0" applyNumberFormat="1" applyFont="1" applyFill="1" applyBorder="1" applyAlignment="1">
      <alignment/>
    </xf>
    <xf numFmtId="49" fontId="22" fillId="0" borderId="2" xfId="0" applyNumberFormat="1" applyFont="1" applyFill="1" applyBorder="1" applyAlignment="1">
      <alignment/>
    </xf>
    <xf numFmtId="49" fontId="22" fillId="0" borderId="2" xfId="0" applyNumberFormat="1" applyFont="1" applyFill="1" applyBorder="1" applyAlignment="1">
      <alignment horizontal="left"/>
    </xf>
    <xf numFmtId="3" fontId="22" fillId="0" borderId="2" xfId="0" applyNumberFormat="1" applyFont="1" applyBorder="1" applyAlignment="1">
      <alignment/>
    </xf>
    <xf numFmtId="200" fontId="22" fillId="0" borderId="2" xfId="0" applyNumberFormat="1" applyFont="1" applyBorder="1" applyAlignment="1">
      <alignment/>
    </xf>
    <xf numFmtId="200" fontId="22" fillId="0" borderId="0" xfId="0" applyNumberFormat="1" applyFont="1" applyFill="1" applyBorder="1" applyAlignment="1">
      <alignment/>
    </xf>
    <xf numFmtId="0" fontId="22" fillId="0" borderId="0" xfId="0" applyFont="1" applyAlignment="1">
      <alignment/>
    </xf>
    <xf numFmtId="49" fontId="23" fillId="0" borderId="0" xfId="0" applyNumberFormat="1" applyFont="1" applyFill="1" applyAlignment="1">
      <alignment/>
    </xf>
    <xf numFmtId="3" fontId="23" fillId="0" borderId="2" xfId="0" applyNumberFormat="1" applyFont="1" applyFill="1" applyBorder="1" applyAlignment="1">
      <alignment/>
    </xf>
    <xf numFmtId="49" fontId="23" fillId="0" borderId="2" xfId="0" applyNumberFormat="1" applyFont="1" applyFill="1" applyBorder="1" applyAlignment="1">
      <alignment/>
    </xf>
    <xf numFmtId="49" fontId="23" fillId="0" borderId="2" xfId="0" applyNumberFormat="1" applyFont="1" applyFill="1" applyBorder="1" applyAlignment="1">
      <alignment horizontal="left"/>
    </xf>
    <xf numFmtId="3" fontId="23" fillId="0" borderId="2" xfId="0" applyNumberFormat="1" applyFont="1" applyBorder="1" applyAlignment="1">
      <alignment/>
    </xf>
    <xf numFmtId="200" fontId="23" fillId="0" borderId="2" xfId="0" applyNumberFormat="1" applyFont="1" applyBorder="1" applyAlignment="1">
      <alignment/>
    </xf>
    <xf numFmtId="200" fontId="23" fillId="0" borderId="0" xfId="0" applyNumberFormat="1" applyFont="1" applyFill="1" applyBorder="1" applyAlignment="1">
      <alignment/>
    </xf>
    <xf numFmtId="0" fontId="23" fillId="0" borderId="0" xfId="0" applyFont="1" applyAlignment="1">
      <alignment/>
    </xf>
    <xf numFmtId="3" fontId="24" fillId="0" borderId="2" xfId="0" applyNumberFormat="1" applyFont="1" applyBorder="1" applyAlignment="1">
      <alignment/>
    </xf>
    <xf numFmtId="3" fontId="3" fillId="0" borderId="2" xfId="0" applyNumberFormat="1" applyFont="1" applyFill="1" applyBorder="1" applyAlignment="1">
      <alignment/>
    </xf>
    <xf numFmtId="49" fontId="3" fillId="0" borderId="2" xfId="0" applyNumberFormat="1" applyFont="1" applyFill="1" applyBorder="1" applyAlignment="1">
      <alignment/>
    </xf>
    <xf numFmtId="49" fontId="3" fillId="0" borderId="2" xfId="0" applyNumberFormat="1" applyFont="1" applyFill="1" applyBorder="1" applyAlignment="1">
      <alignment horizontal="left"/>
    </xf>
    <xf numFmtId="200" fontId="3" fillId="0" borderId="2" xfId="0" applyNumberFormat="1" applyFont="1" applyBorder="1" applyAlignment="1">
      <alignment/>
    </xf>
    <xf numFmtId="200" fontId="3" fillId="0" borderId="0" xfId="0" applyNumberFormat="1" applyFont="1" applyFill="1" applyBorder="1" applyAlignment="1">
      <alignment/>
    </xf>
    <xf numFmtId="0" fontId="3" fillId="0" borderId="0" xfId="0" applyFont="1" applyAlignment="1">
      <alignment/>
    </xf>
    <xf numFmtId="3" fontId="25" fillId="0" borderId="0" xfId="0" applyNumberFormat="1" applyFont="1" applyFill="1" applyAlignment="1">
      <alignment/>
    </xf>
    <xf numFmtId="3" fontId="25" fillId="0" borderId="2" xfId="0" applyNumberFormat="1" applyFont="1" applyFill="1" applyBorder="1" applyAlignment="1">
      <alignment/>
    </xf>
    <xf numFmtId="49" fontId="25" fillId="0" borderId="2" xfId="0" applyNumberFormat="1" applyFont="1" applyFill="1" applyBorder="1" applyAlignment="1">
      <alignment/>
    </xf>
    <xf numFmtId="49" fontId="25" fillId="0" borderId="2" xfId="0" applyNumberFormat="1" applyFont="1" applyFill="1" applyBorder="1" applyAlignment="1">
      <alignment horizontal="left"/>
    </xf>
    <xf numFmtId="3" fontId="25" fillId="0" borderId="2" xfId="0" applyNumberFormat="1" applyFont="1" applyBorder="1" applyAlignment="1">
      <alignment/>
    </xf>
    <xf numFmtId="200" fontId="25" fillId="0" borderId="2" xfId="0" applyNumberFormat="1" applyFont="1" applyBorder="1" applyAlignment="1">
      <alignment/>
    </xf>
    <xf numFmtId="200" fontId="25" fillId="0" borderId="0" xfId="0" applyNumberFormat="1" applyFont="1" applyFill="1" applyBorder="1" applyAlignment="1">
      <alignment/>
    </xf>
    <xf numFmtId="0" fontId="25" fillId="0" borderId="0" xfId="0" applyFont="1" applyAlignment="1">
      <alignment/>
    </xf>
    <xf numFmtId="49" fontId="0" fillId="0" borderId="2" xfId="0" applyNumberFormat="1" applyFont="1" applyBorder="1" applyAlignment="1">
      <alignment/>
    </xf>
    <xf numFmtId="49" fontId="3" fillId="0" borderId="2" xfId="0" applyNumberFormat="1" applyFont="1" applyBorder="1" applyAlignment="1">
      <alignment/>
    </xf>
    <xf numFmtId="49" fontId="3" fillId="0" borderId="2" xfId="0" applyNumberFormat="1" applyFont="1" applyBorder="1" applyAlignment="1">
      <alignment horizontal="left"/>
    </xf>
    <xf numFmtId="200" fontId="16" fillId="0" borderId="0" xfId="0" applyNumberFormat="1" applyFont="1" applyBorder="1" applyAlignment="1">
      <alignment/>
    </xf>
    <xf numFmtId="49" fontId="0" fillId="0" borderId="0" xfId="0" applyNumberFormat="1" applyFont="1"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3" fontId="9" fillId="0" borderId="0" xfId="0" applyNumberFormat="1" applyFont="1" applyBorder="1" applyAlignment="1">
      <alignment/>
    </xf>
    <xf numFmtId="3" fontId="26" fillId="0" borderId="0" xfId="0" applyNumberFormat="1" applyFont="1" applyAlignment="1">
      <alignment/>
    </xf>
    <xf numFmtId="49" fontId="19" fillId="0" borderId="0" xfId="0" applyNumberFormat="1" applyFont="1" applyFill="1" applyAlignment="1">
      <alignment/>
    </xf>
    <xf numFmtId="3" fontId="19" fillId="0" borderId="0" xfId="0" applyNumberFormat="1" applyFont="1" applyAlignment="1">
      <alignment/>
    </xf>
    <xf numFmtId="49" fontId="19" fillId="0" borderId="0" xfId="0" applyNumberFormat="1" applyFont="1" applyAlignment="1">
      <alignment/>
    </xf>
    <xf numFmtId="49" fontId="19" fillId="0" borderId="0" xfId="0" applyNumberFormat="1" applyFont="1" applyFill="1" applyAlignment="1">
      <alignment horizontal="left"/>
    </xf>
    <xf numFmtId="200" fontId="27" fillId="0" borderId="0" xfId="0" applyNumberFormat="1" applyFont="1" applyFill="1" applyAlignment="1">
      <alignment/>
    </xf>
    <xf numFmtId="200" fontId="19" fillId="0" borderId="0" xfId="0" applyNumberFormat="1" applyFont="1" applyFill="1" applyAlignment="1">
      <alignment/>
    </xf>
    <xf numFmtId="0" fontId="19" fillId="0" borderId="0" xfId="0" applyFont="1" applyFill="1" applyAlignment="1">
      <alignment/>
    </xf>
    <xf numFmtId="3" fontId="19" fillId="0" borderId="0" xfId="0" applyNumberFormat="1" applyFont="1" applyFill="1" applyAlignment="1">
      <alignment/>
    </xf>
    <xf numFmtId="49" fontId="3" fillId="0" borderId="0" xfId="0" applyNumberFormat="1" applyFont="1" applyFill="1" applyAlignment="1">
      <alignment/>
    </xf>
    <xf numFmtId="49" fontId="3" fillId="0" borderId="0" xfId="0" applyNumberFormat="1" applyFont="1" applyFill="1" applyAlignment="1">
      <alignment horizontal="left"/>
    </xf>
    <xf numFmtId="3" fontId="28" fillId="2" borderId="0" xfId="0" applyNumberFormat="1" applyFont="1" applyFill="1" applyAlignment="1">
      <alignment/>
    </xf>
    <xf numFmtId="49" fontId="19" fillId="2" borderId="0" xfId="0" applyNumberFormat="1" applyFont="1" applyFill="1" applyAlignment="1">
      <alignment/>
    </xf>
    <xf numFmtId="49" fontId="3" fillId="2" borderId="0" xfId="0" applyNumberFormat="1" applyFont="1" applyFill="1" applyAlignment="1">
      <alignment/>
    </xf>
    <xf numFmtId="49" fontId="3" fillId="2" borderId="0" xfId="0" applyNumberFormat="1" applyFont="1" applyFill="1" applyAlignment="1">
      <alignment horizontal="left"/>
    </xf>
    <xf numFmtId="3" fontId="26" fillId="2" borderId="0" xfId="0" applyNumberFormat="1" applyFont="1" applyFill="1" applyAlignment="1">
      <alignment/>
    </xf>
    <xf numFmtId="200" fontId="27" fillId="2" borderId="0" xfId="0" applyNumberFormat="1" applyFont="1" applyFill="1" applyAlignment="1">
      <alignment/>
    </xf>
    <xf numFmtId="200" fontId="16" fillId="2" borderId="0" xfId="0" applyNumberFormat="1" applyFont="1" applyFill="1" applyAlignment="1">
      <alignment/>
    </xf>
    <xf numFmtId="0" fontId="15" fillId="2" borderId="0" xfId="0" applyFont="1" applyFill="1" applyAlignment="1">
      <alignment/>
    </xf>
    <xf numFmtId="49" fontId="20" fillId="0" borderId="0" xfId="0" applyNumberFormat="1" applyFont="1" applyFill="1" applyAlignment="1">
      <alignment/>
    </xf>
    <xf numFmtId="49" fontId="20" fillId="0" borderId="0" xfId="0" applyNumberFormat="1" applyFont="1" applyFill="1" applyAlignment="1">
      <alignment horizontal="left"/>
    </xf>
    <xf numFmtId="49" fontId="17" fillId="0" borderId="0" xfId="0" applyNumberFormat="1" applyFont="1" applyFill="1" applyAlignment="1">
      <alignment/>
    </xf>
    <xf numFmtId="3" fontId="17" fillId="0" borderId="0" xfId="0" applyNumberFormat="1" applyFont="1" applyFill="1" applyAlignment="1">
      <alignment/>
    </xf>
    <xf numFmtId="49" fontId="17" fillId="0" borderId="0" xfId="0" applyNumberFormat="1" applyFont="1" applyFill="1" applyAlignment="1">
      <alignment horizontal="left"/>
    </xf>
    <xf numFmtId="200" fontId="17" fillId="0" borderId="0" xfId="0" applyNumberFormat="1" applyFont="1" applyFill="1" applyAlignment="1">
      <alignment/>
    </xf>
    <xf numFmtId="0" fontId="17" fillId="0" borderId="0" xfId="0" applyFont="1" applyFill="1" applyBorder="1" applyAlignment="1">
      <alignment/>
    </xf>
    <xf numFmtId="0" fontId="17" fillId="0" borderId="0" xfId="0" applyFont="1" applyFill="1" applyAlignment="1">
      <alignment/>
    </xf>
    <xf numFmtId="49" fontId="17" fillId="2" borderId="0" xfId="0" applyNumberFormat="1" applyFont="1" applyFill="1" applyAlignment="1">
      <alignment/>
    </xf>
    <xf numFmtId="3" fontId="27" fillId="2" borderId="0" xfId="0" applyNumberFormat="1" applyFont="1" applyFill="1" applyAlignment="1">
      <alignment/>
    </xf>
    <xf numFmtId="49" fontId="17" fillId="2" borderId="0" xfId="0" applyNumberFormat="1" applyFont="1" applyFill="1" applyAlignment="1">
      <alignment horizontal="left"/>
    </xf>
    <xf numFmtId="0" fontId="17" fillId="2" borderId="0" xfId="0" applyFont="1" applyFill="1" applyAlignment="1">
      <alignment/>
    </xf>
    <xf numFmtId="49" fontId="22" fillId="0" borderId="0" xfId="0" applyNumberFormat="1" applyFont="1" applyAlignment="1">
      <alignment/>
    </xf>
    <xf numFmtId="3" fontId="22" fillId="0" borderId="0" xfId="0" applyNumberFormat="1" applyFont="1" applyAlignment="1">
      <alignment/>
    </xf>
    <xf numFmtId="49" fontId="22" fillId="0" borderId="0" xfId="0" applyNumberFormat="1" applyFont="1" applyFill="1" applyAlignment="1">
      <alignment/>
    </xf>
    <xf numFmtId="49" fontId="22" fillId="0" borderId="0" xfId="0" applyNumberFormat="1" applyFont="1" applyAlignment="1">
      <alignment horizontal="left"/>
    </xf>
    <xf numFmtId="198" fontId="22" fillId="0" borderId="0" xfId="0" applyNumberFormat="1" applyFont="1" applyAlignment="1">
      <alignment/>
    </xf>
    <xf numFmtId="0" fontId="22" fillId="0" borderId="0" xfId="0" applyFont="1" applyAlignment="1">
      <alignment/>
    </xf>
    <xf numFmtId="49" fontId="22" fillId="2" borderId="0" xfId="0" applyNumberFormat="1" applyFont="1" applyFill="1" applyAlignment="1">
      <alignment/>
    </xf>
    <xf numFmtId="3" fontId="22" fillId="2" borderId="0" xfId="0" applyNumberFormat="1" applyFont="1" applyFill="1" applyAlignment="1">
      <alignment/>
    </xf>
    <xf numFmtId="49" fontId="22" fillId="2" borderId="0" xfId="0" applyNumberFormat="1" applyFont="1" applyFill="1" applyAlignment="1">
      <alignment horizontal="left"/>
    </xf>
    <xf numFmtId="198" fontId="22" fillId="2" borderId="0" xfId="0" applyNumberFormat="1" applyFont="1" applyFill="1" applyAlignment="1">
      <alignment/>
    </xf>
    <xf numFmtId="0" fontId="22" fillId="2" borderId="0" xfId="0" applyFont="1" applyFill="1" applyAlignment="1">
      <alignment/>
    </xf>
    <xf numFmtId="49" fontId="15" fillId="0" borderId="0" xfId="0" applyNumberFormat="1" applyFont="1" applyAlignment="1">
      <alignment/>
    </xf>
    <xf numFmtId="3" fontId="15" fillId="0" borderId="0" xfId="0" applyNumberFormat="1" applyFont="1" applyAlignment="1">
      <alignment/>
    </xf>
    <xf numFmtId="49" fontId="15" fillId="0" borderId="0" xfId="0" applyNumberFormat="1" applyFont="1" applyAlignment="1">
      <alignment horizontal="left"/>
    </xf>
    <xf numFmtId="198" fontId="15" fillId="0" borderId="0" xfId="0" applyNumberFormat="1" applyFont="1" applyAlignment="1">
      <alignment/>
    </xf>
    <xf numFmtId="0" fontId="15" fillId="0" borderId="0" xfId="0" applyFont="1" applyAlignment="1">
      <alignment/>
    </xf>
    <xf numFmtId="0" fontId="15" fillId="0" borderId="0" xfId="0" applyFont="1" applyFill="1" applyBorder="1" applyAlignment="1">
      <alignment/>
    </xf>
    <xf numFmtId="0" fontId="15" fillId="0" borderId="0" xfId="0" applyFont="1" applyFill="1" applyAlignment="1">
      <alignment/>
    </xf>
    <xf numFmtId="49" fontId="15" fillId="2" borderId="0" xfId="0" applyNumberFormat="1" applyFont="1" applyFill="1" applyAlignment="1">
      <alignment/>
    </xf>
    <xf numFmtId="3" fontId="15" fillId="2" borderId="0" xfId="0" applyNumberFormat="1" applyFont="1" applyFill="1" applyAlignment="1">
      <alignment/>
    </xf>
    <xf numFmtId="49" fontId="15" fillId="2" borderId="0" xfId="0" applyNumberFormat="1" applyFont="1" applyFill="1" applyAlignment="1">
      <alignment horizontal="left"/>
    </xf>
    <xf numFmtId="49" fontId="15" fillId="2" borderId="0" xfId="0" applyNumberFormat="1" applyFont="1" applyFill="1" applyAlignment="1">
      <alignment horizontal="center"/>
    </xf>
    <xf numFmtId="200" fontId="29" fillId="2" borderId="0" xfId="0" applyNumberFormat="1" applyFont="1" applyFill="1" applyAlignment="1">
      <alignment/>
    </xf>
    <xf numFmtId="3"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49" fontId="3" fillId="0" borderId="0" xfId="0" applyNumberFormat="1" applyFont="1" applyFill="1" applyAlignment="1">
      <alignment horizontal="left"/>
    </xf>
    <xf numFmtId="198" fontId="3" fillId="0" borderId="0" xfId="0" applyNumberFormat="1" applyFont="1" applyFill="1" applyAlignment="1">
      <alignment/>
    </xf>
    <xf numFmtId="0" fontId="3" fillId="0" borderId="0" xfId="0" applyFont="1" applyFill="1" applyAlignment="1">
      <alignment/>
    </xf>
    <xf numFmtId="49" fontId="3" fillId="2" borderId="0" xfId="0" applyNumberFormat="1" applyFont="1" applyFill="1" applyAlignment="1">
      <alignment/>
    </xf>
    <xf numFmtId="3" fontId="3" fillId="2" borderId="0" xfId="0" applyNumberFormat="1" applyFont="1" applyFill="1" applyAlignment="1">
      <alignment/>
    </xf>
    <xf numFmtId="49" fontId="3" fillId="2" borderId="0" xfId="0" applyNumberFormat="1" applyFont="1" applyFill="1" applyAlignment="1">
      <alignment horizontal="left"/>
    </xf>
    <xf numFmtId="49" fontId="3" fillId="2" borderId="0" xfId="0" applyNumberFormat="1" applyFont="1" applyFill="1" applyAlignment="1">
      <alignment horizontal="center"/>
    </xf>
    <xf numFmtId="198" fontId="3" fillId="2" borderId="0" xfId="0" applyNumberFormat="1" applyFont="1" applyFill="1" applyAlignment="1">
      <alignment/>
    </xf>
    <xf numFmtId="0" fontId="3" fillId="2" borderId="0" xfId="0" applyFont="1" applyFill="1" applyAlignment="1">
      <alignment/>
    </xf>
    <xf numFmtId="49" fontId="15" fillId="0" borderId="0" xfId="0" applyNumberFormat="1" applyFont="1" applyFill="1" applyAlignment="1">
      <alignment/>
    </xf>
    <xf numFmtId="3" fontId="15" fillId="0" borderId="0" xfId="0" applyNumberFormat="1" applyFont="1" applyFill="1" applyAlignment="1">
      <alignmen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200" fontId="29" fillId="0" borderId="0" xfId="0" applyNumberFormat="1" applyFont="1" applyFill="1" applyAlignment="1">
      <alignment/>
    </xf>
    <xf numFmtId="49" fontId="30" fillId="0" borderId="0" xfId="0" applyNumberFormat="1" applyFont="1" applyFill="1" applyAlignment="1">
      <alignment/>
    </xf>
    <xf numFmtId="3" fontId="31" fillId="0" borderId="0" xfId="0" applyNumberFormat="1" applyFont="1" applyFill="1" applyAlignment="1">
      <alignment/>
    </xf>
    <xf numFmtId="49" fontId="32" fillId="0" borderId="0" xfId="0" applyNumberFormat="1" applyFont="1" applyFill="1" applyAlignment="1">
      <alignment/>
    </xf>
    <xf numFmtId="49" fontId="30" fillId="0" borderId="0" xfId="0" applyNumberFormat="1" applyFont="1" applyFill="1" applyAlignment="1">
      <alignment horizontal="left"/>
    </xf>
    <xf numFmtId="3" fontId="30" fillId="0" borderId="0" xfId="0" applyNumberFormat="1" applyFont="1" applyFill="1" applyAlignment="1">
      <alignment/>
    </xf>
    <xf numFmtId="202" fontId="30" fillId="0" borderId="0" xfId="0" applyNumberFormat="1" applyFont="1" applyFill="1" applyAlignment="1">
      <alignment/>
    </xf>
    <xf numFmtId="0" fontId="30" fillId="0" borderId="0" xfId="0" applyFont="1" applyFill="1" applyAlignment="1">
      <alignment/>
    </xf>
    <xf numFmtId="0" fontId="30" fillId="0" borderId="0" xfId="0" applyFont="1" applyFill="1" applyBorder="1" applyAlignment="1">
      <alignment/>
    </xf>
    <xf numFmtId="49" fontId="21" fillId="0" borderId="0" xfId="0" applyNumberFormat="1" applyFont="1" applyAlignment="1">
      <alignment/>
    </xf>
    <xf numFmtId="3" fontId="21" fillId="0" borderId="0" xfId="0" applyNumberFormat="1" applyFont="1" applyAlignment="1">
      <alignment/>
    </xf>
    <xf numFmtId="49" fontId="21" fillId="0" borderId="0" xfId="0" applyNumberFormat="1" applyFont="1" applyAlignment="1">
      <alignment horizontal="left"/>
    </xf>
    <xf numFmtId="198" fontId="21" fillId="0" borderId="0" xfId="0" applyNumberFormat="1" applyFont="1" applyAlignment="1">
      <alignment/>
    </xf>
    <xf numFmtId="0" fontId="21" fillId="0" borderId="0" xfId="0" applyFont="1" applyAlignment="1">
      <alignment/>
    </xf>
    <xf numFmtId="49" fontId="21" fillId="2" borderId="0" xfId="0" applyNumberFormat="1" applyFont="1" applyFill="1" applyAlignment="1">
      <alignment/>
    </xf>
    <xf numFmtId="3" fontId="21" fillId="2" borderId="0" xfId="0" applyNumberFormat="1" applyFont="1" applyFill="1" applyAlignment="1">
      <alignment/>
    </xf>
    <xf numFmtId="49" fontId="21" fillId="2" borderId="0" xfId="0" applyNumberFormat="1" applyFont="1" applyFill="1" applyAlignment="1">
      <alignment horizontal="left"/>
    </xf>
    <xf numFmtId="49" fontId="21" fillId="2" borderId="0" xfId="0" applyNumberFormat="1" applyFont="1" applyFill="1" applyAlignment="1">
      <alignment horizontal="center"/>
    </xf>
    <xf numFmtId="200" fontId="33" fillId="2" borderId="0" xfId="0" applyNumberFormat="1" applyFont="1" applyFill="1" applyAlignment="1">
      <alignment/>
    </xf>
    <xf numFmtId="0" fontId="21" fillId="2" borderId="0" xfId="0" applyFont="1" applyFill="1" applyAlignment="1">
      <alignment/>
    </xf>
    <xf numFmtId="49" fontId="20" fillId="0" borderId="0" xfId="0" applyNumberFormat="1" applyFont="1" applyAlignment="1">
      <alignment/>
    </xf>
    <xf numFmtId="3" fontId="20" fillId="0" borderId="0" xfId="0" applyNumberFormat="1" applyFont="1" applyAlignment="1">
      <alignment/>
    </xf>
    <xf numFmtId="49" fontId="20" fillId="0" borderId="0" xfId="0" applyNumberFormat="1" applyFont="1" applyAlignment="1">
      <alignment horizontal="left"/>
    </xf>
    <xf numFmtId="198" fontId="20" fillId="0" borderId="0" xfId="0" applyNumberFormat="1" applyFont="1" applyAlignment="1">
      <alignment/>
    </xf>
    <xf numFmtId="0" fontId="20" fillId="0" borderId="0" xfId="0" applyFont="1" applyAlignment="1">
      <alignment/>
    </xf>
    <xf numFmtId="49" fontId="20" fillId="2" borderId="0" xfId="0" applyNumberFormat="1" applyFont="1" applyFill="1" applyAlignment="1">
      <alignment/>
    </xf>
    <xf numFmtId="3" fontId="20" fillId="2" borderId="0" xfId="0" applyNumberFormat="1" applyFont="1" applyFill="1" applyAlignment="1">
      <alignment/>
    </xf>
    <xf numFmtId="49" fontId="20" fillId="2" borderId="0" xfId="0" applyNumberFormat="1" applyFont="1" applyFill="1" applyAlignment="1">
      <alignment horizontal="left"/>
    </xf>
    <xf numFmtId="49" fontId="20" fillId="2" borderId="0" xfId="0" applyNumberFormat="1" applyFont="1" applyFill="1" applyAlignment="1">
      <alignment horizontal="center"/>
    </xf>
    <xf numFmtId="200" fontId="34" fillId="2" borderId="0" xfId="0" applyNumberFormat="1" applyFont="1" applyFill="1" applyAlignment="1">
      <alignment/>
    </xf>
    <xf numFmtId="0" fontId="20" fillId="2" borderId="0" xfId="0" applyFont="1" applyFill="1" applyAlignment="1">
      <alignment/>
    </xf>
    <xf numFmtId="49" fontId="25" fillId="0" borderId="0" xfId="0" applyNumberFormat="1" applyFont="1" applyAlignment="1">
      <alignment/>
    </xf>
    <xf numFmtId="3" fontId="25" fillId="0" borderId="0" xfId="0" applyNumberFormat="1" applyFont="1" applyAlignment="1">
      <alignment/>
    </xf>
    <xf numFmtId="49" fontId="25" fillId="0" borderId="0" xfId="0" applyNumberFormat="1" applyFont="1" applyAlignment="1">
      <alignment horizontal="left"/>
    </xf>
    <xf numFmtId="198" fontId="25" fillId="0" borderId="0" xfId="0" applyNumberFormat="1" applyFont="1" applyAlignment="1">
      <alignment/>
    </xf>
    <xf numFmtId="0" fontId="25" fillId="0" borderId="0" xfId="0" applyFont="1" applyAlignment="1">
      <alignment/>
    </xf>
    <xf numFmtId="49" fontId="25" fillId="2" borderId="0" xfId="0" applyNumberFormat="1" applyFont="1" applyFill="1" applyAlignment="1">
      <alignment/>
    </xf>
    <xf numFmtId="3" fontId="25" fillId="2" borderId="0" xfId="0" applyNumberFormat="1" applyFont="1" applyFill="1" applyAlignment="1">
      <alignment/>
    </xf>
    <xf numFmtId="49" fontId="25" fillId="2" borderId="0" xfId="0" applyNumberFormat="1" applyFont="1" applyFill="1" applyAlignment="1">
      <alignment horizontal="left"/>
    </xf>
    <xf numFmtId="49" fontId="25" fillId="2" borderId="0" xfId="0" applyNumberFormat="1" applyFont="1" applyFill="1" applyAlignment="1">
      <alignment horizontal="center"/>
    </xf>
    <xf numFmtId="0" fontId="25" fillId="2" borderId="0" xfId="0" applyFont="1" applyFill="1" applyAlignment="1">
      <alignment/>
    </xf>
    <xf numFmtId="49" fontId="22" fillId="0" borderId="0" xfId="0" applyNumberFormat="1" applyFont="1" applyAlignment="1">
      <alignment horizontal="center"/>
    </xf>
    <xf numFmtId="0" fontId="22" fillId="0" borderId="0" xfId="0" applyFont="1" applyBorder="1" applyAlignment="1">
      <alignment/>
    </xf>
    <xf numFmtId="49" fontId="23" fillId="0" borderId="0" xfId="0" applyNumberFormat="1" applyFont="1" applyAlignment="1">
      <alignment/>
    </xf>
    <xf numFmtId="3" fontId="23" fillId="0" borderId="0" xfId="0" applyNumberFormat="1" applyFont="1" applyAlignment="1">
      <alignment/>
    </xf>
    <xf numFmtId="49" fontId="23" fillId="0" borderId="0" xfId="0" applyNumberFormat="1" applyFont="1" applyAlignment="1">
      <alignment horizontal="left"/>
    </xf>
    <xf numFmtId="198" fontId="23" fillId="0" borderId="0" xfId="0" applyNumberFormat="1" applyFont="1" applyAlignment="1">
      <alignment/>
    </xf>
    <xf numFmtId="0" fontId="23" fillId="0" borderId="0" xfId="0" applyFont="1" applyAlignment="1">
      <alignment/>
    </xf>
    <xf numFmtId="49" fontId="23" fillId="2" borderId="0" xfId="0" applyNumberFormat="1" applyFont="1" applyFill="1" applyAlignment="1">
      <alignment/>
    </xf>
    <xf numFmtId="3" fontId="23" fillId="2" borderId="0" xfId="0" applyNumberFormat="1" applyFont="1" applyFill="1" applyAlignment="1">
      <alignment/>
    </xf>
    <xf numFmtId="49" fontId="23" fillId="2" borderId="0" xfId="0" applyNumberFormat="1" applyFont="1" applyFill="1" applyAlignment="1">
      <alignment horizontal="left"/>
    </xf>
    <xf numFmtId="49" fontId="23" fillId="2" borderId="0" xfId="0" applyNumberFormat="1" applyFont="1" applyFill="1" applyAlignment="1">
      <alignment horizontal="center"/>
    </xf>
    <xf numFmtId="200" fontId="35" fillId="2" borderId="0" xfId="0" applyNumberFormat="1" applyFont="1" applyFill="1" applyAlignment="1">
      <alignment/>
    </xf>
    <xf numFmtId="0" fontId="23" fillId="2" borderId="0" xfId="0" applyFont="1" applyFill="1" applyAlignment="1">
      <alignment/>
    </xf>
    <xf numFmtId="49" fontId="23" fillId="0" borderId="0" xfId="0" applyNumberFormat="1" applyFont="1" applyAlignment="1">
      <alignment horizontal="center"/>
    </xf>
    <xf numFmtId="0" fontId="23" fillId="0" borderId="0" xfId="0" applyFont="1" applyBorder="1" applyAlignment="1">
      <alignment/>
    </xf>
    <xf numFmtId="198" fontId="25" fillId="2" borderId="0" xfId="0" applyNumberFormat="1" applyFont="1" applyFill="1" applyAlignment="1">
      <alignment/>
    </xf>
    <xf numFmtId="3" fontId="19" fillId="2" borderId="0" xfId="0" applyNumberFormat="1" applyFont="1" applyFill="1" applyAlignment="1">
      <alignment/>
    </xf>
    <xf numFmtId="3" fontId="3" fillId="0" borderId="0" xfId="0" applyNumberFormat="1" applyFont="1" applyAlignment="1">
      <alignment/>
    </xf>
    <xf numFmtId="1" fontId="3" fillId="0" borderId="0" xfId="0" applyNumberFormat="1" applyFont="1" applyAlignment="1">
      <alignment/>
    </xf>
    <xf numFmtId="3" fontId="19" fillId="0" borderId="0" xfId="0" applyNumberFormat="1" applyFont="1" applyFill="1" applyAlignment="1">
      <alignment/>
    </xf>
    <xf numFmtId="3" fontId="19" fillId="0" borderId="0" xfId="0" applyNumberFormat="1" applyFont="1" applyAlignment="1">
      <alignment/>
    </xf>
    <xf numFmtId="3" fontId="19" fillId="0" borderId="0" xfId="0" applyNumberFormat="1" applyFont="1" applyAlignment="1" quotePrefix="1">
      <alignment/>
    </xf>
    <xf numFmtId="3" fontId="19" fillId="2" borderId="0" xfId="0" applyNumberFormat="1" applyFont="1" applyFill="1" applyAlignment="1">
      <alignment/>
    </xf>
    <xf numFmtId="3" fontId="36" fillId="0" borderId="3" xfId="0" applyNumberFormat="1" applyFont="1" applyBorder="1" applyAlignment="1">
      <alignment/>
    </xf>
    <xf numFmtId="3" fontId="19" fillId="0" borderId="0" xfId="0" applyNumberFormat="1" applyFont="1" applyAlignment="1" quotePrefix="1">
      <alignment/>
    </xf>
    <xf numFmtId="3" fontId="3" fillId="2" borderId="0" xfId="0" applyNumberFormat="1" applyFont="1" applyFill="1" applyAlignment="1">
      <alignment/>
    </xf>
    <xf numFmtId="3" fontId="17" fillId="0" borderId="0" xfId="0" applyNumberFormat="1" applyFont="1" applyAlignment="1">
      <alignment/>
    </xf>
    <xf numFmtId="3" fontId="17" fillId="2" borderId="0" xfId="0" applyNumberFormat="1" applyFont="1" applyFill="1" applyAlignment="1">
      <alignment/>
    </xf>
    <xf numFmtId="3" fontId="17" fillId="2" borderId="0" xfId="0" applyNumberFormat="1" applyFont="1" applyFill="1" applyAlignment="1">
      <alignment/>
    </xf>
    <xf numFmtId="3" fontId="37" fillId="2" borderId="0" xfId="0" applyNumberFormat="1" applyFont="1" applyFill="1" applyAlignment="1">
      <alignment/>
    </xf>
    <xf numFmtId="3" fontId="17" fillId="0" borderId="0" xfId="0" applyNumberFormat="1" applyFont="1" applyAlignment="1">
      <alignment/>
    </xf>
    <xf numFmtId="3" fontId="17" fillId="2" borderId="0" xfId="0" applyNumberFormat="1" applyFont="1" applyFill="1" applyAlignment="1">
      <alignment/>
    </xf>
    <xf numFmtId="3" fontId="17" fillId="0" borderId="0" xfId="0" applyNumberFormat="1" applyFont="1" applyFill="1" applyAlignment="1">
      <alignment/>
    </xf>
    <xf numFmtId="3" fontId="17" fillId="0" borderId="0" xfId="0" applyNumberFormat="1" applyFont="1" applyAlignment="1" quotePrefix="1">
      <alignment/>
    </xf>
    <xf numFmtId="3" fontId="37" fillId="0" borderId="0" xfId="0" applyNumberFormat="1" applyFont="1" applyFill="1" applyAlignment="1">
      <alignment/>
    </xf>
    <xf numFmtId="3" fontId="37" fillId="2" borderId="0" xfId="0" applyNumberFormat="1" applyFont="1" applyFill="1" applyAlignment="1">
      <alignment/>
    </xf>
    <xf numFmtId="3" fontId="37" fillId="0" borderId="3" xfId="0" applyNumberFormat="1" applyFont="1" applyBorder="1" applyAlignment="1">
      <alignment/>
    </xf>
    <xf numFmtId="1" fontId="20" fillId="0" borderId="0" xfId="0" applyNumberFormat="1" applyFont="1" applyAlignment="1">
      <alignment/>
    </xf>
    <xf numFmtId="3" fontId="20" fillId="0" borderId="0" xfId="0" applyNumberFormat="1" applyFont="1" applyFill="1" applyAlignment="1">
      <alignment/>
    </xf>
    <xf numFmtId="3" fontId="38" fillId="2" borderId="0" xfId="0" applyNumberFormat="1" applyFont="1" applyFill="1" applyAlignment="1">
      <alignment/>
    </xf>
    <xf numFmtId="3" fontId="38" fillId="0" borderId="0" xfId="0" applyNumberFormat="1" applyFont="1" applyFill="1" applyAlignment="1">
      <alignment/>
    </xf>
    <xf numFmtId="3" fontId="3" fillId="2" borderId="0" xfId="0" applyNumberFormat="1" applyFont="1" applyFill="1" applyAlignment="1">
      <alignment/>
    </xf>
    <xf numFmtId="3" fontId="3" fillId="0" borderId="0" xfId="0" applyNumberFormat="1" applyFont="1" applyAlignment="1" quotePrefix="1">
      <alignment/>
    </xf>
    <xf numFmtId="3" fontId="3" fillId="0" borderId="0" xfId="19" applyNumberFormat="1" applyFont="1" applyFill="1">
      <alignment/>
      <protection/>
    </xf>
    <xf numFmtId="1" fontId="19" fillId="0" borderId="0" xfId="0" applyNumberFormat="1" applyFont="1" applyFill="1" applyAlignment="1">
      <alignment/>
    </xf>
    <xf numFmtId="3" fontId="19" fillId="2" borderId="0" xfId="0" applyNumberFormat="1" applyFont="1" applyFill="1" applyAlignment="1">
      <alignment/>
    </xf>
    <xf numFmtId="1" fontId="19" fillId="0" borderId="0" xfId="0" applyNumberFormat="1" applyFont="1" applyAlignment="1">
      <alignment/>
    </xf>
    <xf numFmtId="3" fontId="39" fillId="0" borderId="3" xfId="0" applyNumberFormat="1" applyFont="1" applyBorder="1" applyAlignment="1">
      <alignment/>
    </xf>
    <xf numFmtId="3" fontId="15" fillId="2" borderId="0" xfId="0" applyNumberFormat="1" applyFont="1" applyFill="1" applyAlignment="1">
      <alignment/>
    </xf>
    <xf numFmtId="1" fontId="15" fillId="0" borderId="0" xfId="0" applyNumberFormat="1" applyFont="1" applyAlignment="1">
      <alignment/>
    </xf>
    <xf numFmtId="3" fontId="15" fillId="0" borderId="0" xfId="0" applyNumberFormat="1" applyFont="1" applyFill="1" applyBorder="1" applyAlignment="1" quotePrefix="1">
      <alignment/>
    </xf>
    <xf numFmtId="3" fontId="20" fillId="0" borderId="0" xfId="0" applyNumberFormat="1" applyFont="1" applyFill="1" applyBorder="1" applyAlignment="1">
      <alignment/>
    </xf>
    <xf numFmtId="3" fontId="20" fillId="2" borderId="0" xfId="0" applyNumberFormat="1" applyFont="1" applyFill="1" applyAlignment="1">
      <alignment/>
    </xf>
    <xf numFmtId="3" fontId="25" fillId="0" borderId="0" xfId="0" applyNumberFormat="1" applyFont="1" applyAlignment="1">
      <alignment/>
    </xf>
    <xf numFmtId="3" fontId="25" fillId="2" borderId="0" xfId="0" applyNumberFormat="1" applyFont="1" applyFill="1" applyAlignment="1">
      <alignment/>
    </xf>
    <xf numFmtId="3" fontId="40" fillId="2" borderId="0" xfId="0" applyNumberFormat="1" applyFont="1" applyFill="1" applyAlignment="1">
      <alignment/>
    </xf>
    <xf numFmtId="3" fontId="20" fillId="0" borderId="0" xfId="0" applyNumberFormat="1" applyFont="1" applyAlignment="1">
      <alignment/>
    </xf>
    <xf numFmtId="3" fontId="20" fillId="2" borderId="0" xfId="0" applyNumberFormat="1" applyFont="1" applyFill="1" applyAlignment="1">
      <alignment/>
    </xf>
    <xf numFmtId="3" fontId="38" fillId="0" borderId="3" xfId="0" applyNumberFormat="1" applyFont="1" applyBorder="1" applyAlignment="1">
      <alignment/>
    </xf>
    <xf numFmtId="3" fontId="3" fillId="2" borderId="0" xfId="0" applyNumberFormat="1" applyFont="1" applyFill="1" applyAlignment="1" quotePrefix="1">
      <alignment/>
    </xf>
    <xf numFmtId="3" fontId="41" fillId="0" borderId="0" xfId="0" applyNumberFormat="1" applyFont="1" applyAlignment="1">
      <alignment/>
    </xf>
    <xf numFmtId="3" fontId="38" fillId="2" borderId="0" xfId="0" applyNumberFormat="1" applyFont="1" applyFill="1" applyAlignment="1">
      <alignment/>
    </xf>
    <xf numFmtId="1" fontId="3" fillId="0" borderId="0" xfId="0" applyNumberFormat="1" applyFont="1" applyAlignment="1">
      <alignment/>
    </xf>
    <xf numFmtId="3" fontId="3" fillId="2" borderId="0" xfId="0" applyNumberFormat="1" applyFont="1" applyFill="1" applyAlignment="1" quotePrefix="1">
      <alignment/>
    </xf>
    <xf numFmtId="0" fontId="0" fillId="2" borderId="0" xfId="0" applyFill="1" applyAlignment="1">
      <alignment horizontal="center"/>
    </xf>
  </cellXfs>
  <cellStyles count="7">
    <cellStyle name="Normal" xfId="0"/>
    <cellStyle name="Comma" xfId="15"/>
    <cellStyle name="Comma [0]" xfId="16"/>
    <cellStyle name="Currency" xfId="17"/>
    <cellStyle name="Currency [0]" xfId="18"/>
    <cellStyle name="Normal 2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504"/>
  <sheetViews>
    <sheetView workbookViewId="0" topLeftCell="A1">
      <pane ySplit="5" topLeftCell="BM198" activePane="bottomLeft" state="frozen"/>
      <selection pane="topLeft" activeCell="A1" sqref="A1"/>
      <selection pane="bottomLeft" activeCell="B92" sqref="B92"/>
    </sheetView>
  </sheetViews>
  <sheetFormatPr defaultColWidth="9.140625" defaultRowHeight="12.75" zeroHeight="1"/>
  <cols>
    <col min="1" max="1" width="5.140625" style="1" customWidth="1"/>
    <col min="2" max="2" width="12.140625" style="5" customWidth="1"/>
    <col min="3" max="3" width="14.00390625" style="1" customWidth="1"/>
    <col min="4" max="4" width="14.57421875" style="1" customWidth="1"/>
    <col min="5" max="5" width="9.57421875" style="1" customWidth="1"/>
    <col min="6" max="6" width="9.140625" style="29" customWidth="1"/>
    <col min="7" max="7" width="6.8515625" style="29" customWidth="1"/>
    <col min="8" max="8" width="11.140625" style="5" customWidth="1"/>
    <col min="9" max="9" width="10.28125" style="4" customWidth="1"/>
    <col min="10" max="10" width="18.28125" style="0" customWidth="1"/>
    <col min="11" max="11" width="18.28125" style="0" hidden="1" customWidth="1"/>
    <col min="12" max="12" width="18.28125" style="0" customWidth="1"/>
    <col min="13" max="13" width="9.8515625" style="0" customWidth="1"/>
    <col min="14" max="16384" width="9.8515625" style="0" hidden="1" customWidth="1"/>
  </cols>
  <sheetData>
    <row r="1" spans="1:9" ht="15.75" customHeight="1">
      <c r="A1" s="19"/>
      <c r="B1" s="10"/>
      <c r="C1" s="11"/>
      <c r="D1" s="11"/>
      <c r="E1" s="12"/>
      <c r="F1" s="11"/>
      <c r="G1" s="11"/>
      <c r="H1" s="10"/>
      <c r="I1" s="3"/>
    </row>
    <row r="2" spans="1:9" ht="17.25" customHeight="1">
      <c r="A2" s="13"/>
      <c r="B2" s="449" t="s">
        <v>1229</v>
      </c>
      <c r="C2" s="449"/>
      <c r="D2" s="449"/>
      <c r="E2" s="449"/>
      <c r="F2" s="449"/>
      <c r="G2" s="449"/>
      <c r="H2" s="449"/>
      <c r="I2" s="23"/>
    </row>
    <row r="3" spans="1:9" s="17" customFormat="1" ht="18" customHeight="1">
      <c r="A3" s="14"/>
      <c r="B3" s="15"/>
      <c r="C3" s="15"/>
      <c r="D3" s="15"/>
      <c r="E3" s="15"/>
      <c r="F3" s="15"/>
      <c r="G3" s="15"/>
      <c r="H3" s="15"/>
      <c r="I3" s="16"/>
    </row>
    <row r="4" spans="1:9" ht="15" customHeight="1">
      <c r="A4" s="13"/>
      <c r="B4" s="21" t="s">
        <v>0</v>
      </c>
      <c r="C4" s="20" t="s">
        <v>6</v>
      </c>
      <c r="D4" s="20" t="s">
        <v>1</v>
      </c>
      <c r="E4" s="20" t="s">
        <v>7</v>
      </c>
      <c r="F4" s="20" t="s">
        <v>2</v>
      </c>
      <c r="G4" s="18" t="s">
        <v>4</v>
      </c>
      <c r="H4" s="21" t="s">
        <v>3</v>
      </c>
      <c r="I4" s="22" t="s">
        <v>5</v>
      </c>
    </row>
    <row r="5" spans="1:13" ht="18.75" customHeight="1">
      <c r="A5" s="25"/>
      <c r="B5" s="25" t="s">
        <v>1228</v>
      </c>
      <c r="C5" s="25"/>
      <c r="D5" s="25"/>
      <c r="E5" s="25"/>
      <c r="F5" s="30"/>
      <c r="G5" s="28"/>
      <c r="H5" s="26">
        <v>0</v>
      </c>
      <c r="I5" s="27">
        <v>505</v>
      </c>
      <c r="K5" t="s">
        <v>8</v>
      </c>
      <c r="L5" t="s">
        <v>9</v>
      </c>
      <c r="M5" s="2">
        <v>505</v>
      </c>
    </row>
    <row r="6" spans="2:13" ht="12.75">
      <c r="B6" s="31"/>
      <c r="C6" s="14"/>
      <c r="D6" s="14"/>
      <c r="E6" s="14"/>
      <c r="F6" s="32"/>
      <c r="H6" s="5">
        <v>0</v>
      </c>
      <c r="I6" s="24">
        <v>0</v>
      </c>
      <c r="M6" s="2">
        <v>505</v>
      </c>
    </row>
    <row r="7" spans="4:13" ht="12.75">
      <c r="D7" s="14"/>
      <c r="H7" s="5">
        <v>0</v>
      </c>
      <c r="I7" s="24">
        <v>0</v>
      </c>
      <c r="M7" s="2">
        <v>505</v>
      </c>
    </row>
    <row r="8" spans="1:13" s="17" customFormat="1" ht="12.75">
      <c r="A8" s="47"/>
      <c r="B8" s="48">
        <v>2078250</v>
      </c>
      <c r="C8" s="49"/>
      <c r="D8" s="50" t="s">
        <v>10</v>
      </c>
      <c r="E8" s="182" t="s">
        <v>1119</v>
      </c>
      <c r="F8" s="51"/>
      <c r="G8" s="52"/>
      <c r="H8" s="53">
        <v>2078250</v>
      </c>
      <c r="I8" s="54">
        <v>4115.346534653465</v>
      </c>
      <c r="J8" s="42"/>
      <c r="K8" s="55"/>
      <c r="L8" s="42"/>
      <c r="M8" s="2">
        <v>505</v>
      </c>
    </row>
    <row r="9" spans="1:13" s="17" customFormat="1" ht="12.75">
      <c r="A9" s="47"/>
      <c r="B9" s="48">
        <v>636000</v>
      </c>
      <c r="C9" s="49"/>
      <c r="D9" s="50" t="s">
        <v>11</v>
      </c>
      <c r="E9" s="182" t="s">
        <v>1120</v>
      </c>
      <c r="F9" s="51"/>
      <c r="G9" s="52"/>
      <c r="H9" s="53">
        <v>636000</v>
      </c>
      <c r="I9" s="54">
        <v>1259.4059405940593</v>
      </c>
      <c r="J9" s="42"/>
      <c r="K9" s="55"/>
      <c r="L9" s="42"/>
      <c r="M9" s="2">
        <v>505</v>
      </c>
    </row>
    <row r="10" spans="1:13" s="17" customFormat="1" ht="12.75">
      <c r="A10" s="47"/>
      <c r="B10" s="48">
        <v>2392310</v>
      </c>
      <c r="C10" s="49"/>
      <c r="D10" s="50" t="s">
        <v>12</v>
      </c>
      <c r="E10" s="182" t="s">
        <v>1121</v>
      </c>
      <c r="F10" s="51"/>
      <c r="G10" s="52"/>
      <c r="H10" s="53">
        <v>2392310</v>
      </c>
      <c r="I10" s="54">
        <v>4737.247524752475</v>
      </c>
      <c r="J10" s="42"/>
      <c r="K10" s="55"/>
      <c r="L10" s="42"/>
      <c r="M10" s="2">
        <v>505</v>
      </c>
    </row>
    <row r="11" spans="1:13" s="17" customFormat="1" ht="12.75">
      <c r="A11" s="47"/>
      <c r="B11" s="48">
        <v>1498935</v>
      </c>
      <c r="C11" s="49"/>
      <c r="D11" s="50" t="s">
        <v>13</v>
      </c>
      <c r="E11" s="182" t="s">
        <v>1122</v>
      </c>
      <c r="F11" s="51"/>
      <c r="G11" s="52"/>
      <c r="H11" s="53">
        <v>1498935</v>
      </c>
      <c r="I11" s="54">
        <v>2968.1881188118814</v>
      </c>
      <c r="J11" s="42"/>
      <c r="K11" s="56"/>
      <c r="L11" s="42"/>
      <c r="M11" s="2">
        <v>505</v>
      </c>
    </row>
    <row r="12" spans="1:13" s="17" customFormat="1" ht="12.75">
      <c r="A12" s="47"/>
      <c r="B12" s="48">
        <v>948240</v>
      </c>
      <c r="C12" s="49"/>
      <c r="D12" s="50" t="s">
        <v>14</v>
      </c>
      <c r="E12" s="182" t="s">
        <v>1123</v>
      </c>
      <c r="F12" s="51"/>
      <c r="G12" s="52"/>
      <c r="H12" s="53">
        <v>948240</v>
      </c>
      <c r="I12" s="54">
        <v>1877.7029702970297</v>
      </c>
      <c r="J12" s="42"/>
      <c r="K12" s="55"/>
      <c r="L12" s="42"/>
      <c r="M12" s="2">
        <v>505</v>
      </c>
    </row>
    <row r="13" spans="1:13" s="17" customFormat="1" ht="12.75">
      <c r="A13" s="47"/>
      <c r="B13" s="48">
        <v>948500</v>
      </c>
      <c r="C13" s="49"/>
      <c r="D13" s="50" t="s">
        <v>15</v>
      </c>
      <c r="E13" s="49" t="s">
        <v>16</v>
      </c>
      <c r="F13" s="51"/>
      <c r="G13" s="52" t="s">
        <v>17</v>
      </c>
      <c r="H13" s="53">
        <v>948500</v>
      </c>
      <c r="I13" s="54">
        <v>1878.2178217821781</v>
      </c>
      <c r="J13" s="42"/>
      <c r="K13" s="55"/>
      <c r="L13" s="42"/>
      <c r="M13" s="2">
        <v>505</v>
      </c>
    </row>
    <row r="14" spans="1:13" s="17" customFormat="1" ht="12.75">
      <c r="A14" s="47"/>
      <c r="B14" s="48">
        <v>1521568</v>
      </c>
      <c r="C14" s="49"/>
      <c r="D14" s="50" t="s">
        <v>18</v>
      </c>
      <c r="E14" s="49"/>
      <c r="F14" s="51"/>
      <c r="G14" s="52"/>
      <c r="H14" s="53">
        <v>1521568</v>
      </c>
      <c r="I14" s="54">
        <v>3013.005940594059</v>
      </c>
      <c r="J14" s="42"/>
      <c r="K14" s="55"/>
      <c r="L14" s="42"/>
      <c r="M14" s="2">
        <v>505</v>
      </c>
    </row>
    <row r="15" spans="1:13" s="17" customFormat="1" ht="12.75">
      <c r="A15" s="47"/>
      <c r="B15" s="48">
        <v>212205</v>
      </c>
      <c r="C15" s="49"/>
      <c r="D15" s="50" t="s">
        <v>19</v>
      </c>
      <c r="E15" s="49" t="s">
        <v>1069</v>
      </c>
      <c r="F15" s="51"/>
      <c r="G15" s="52"/>
      <c r="H15" s="53">
        <v>212205</v>
      </c>
      <c r="I15" s="54">
        <v>420.2079207920792</v>
      </c>
      <c r="J15" s="42"/>
      <c r="K15" s="55"/>
      <c r="L15" s="42"/>
      <c r="M15" s="2">
        <v>505</v>
      </c>
    </row>
    <row r="16" spans="1:13" s="17" customFormat="1" ht="12.75">
      <c r="A16" s="47"/>
      <c r="B16" s="48">
        <v>10236008</v>
      </c>
      <c r="C16" s="50" t="s">
        <v>1070</v>
      </c>
      <c r="D16" s="49"/>
      <c r="E16" s="49"/>
      <c r="F16" s="51"/>
      <c r="G16" s="52"/>
      <c r="H16" s="53">
        <v>0</v>
      </c>
      <c r="I16" s="54">
        <v>20269.322772277228</v>
      </c>
      <c r="J16" s="42"/>
      <c r="K16" s="55"/>
      <c r="L16" s="42"/>
      <c r="M16" s="2">
        <v>505</v>
      </c>
    </row>
    <row r="17" spans="1:13" s="17" customFormat="1" ht="12.75">
      <c r="A17" s="14"/>
      <c r="B17" s="34"/>
      <c r="C17" s="14"/>
      <c r="D17" s="14"/>
      <c r="E17" s="14"/>
      <c r="F17" s="57"/>
      <c r="G17" s="58"/>
      <c r="H17" s="31"/>
      <c r="I17" s="59"/>
      <c r="K17" s="60"/>
      <c r="M17" s="2">
        <v>505</v>
      </c>
    </row>
    <row r="18" spans="1:13" s="69" customFormat="1" ht="13.5" thickBot="1">
      <c r="A18" s="61"/>
      <c r="B18" s="62">
        <v>10236008</v>
      </c>
      <c r="C18" s="63" t="s">
        <v>20</v>
      </c>
      <c r="D18" s="64"/>
      <c r="E18" s="64"/>
      <c r="F18" s="65"/>
      <c r="G18" s="66"/>
      <c r="H18" s="67"/>
      <c r="I18" s="68"/>
      <c r="K18" s="70"/>
      <c r="M18" s="2">
        <v>505</v>
      </c>
    </row>
    <row r="19" spans="2:13" ht="12.75">
      <c r="B19" s="43"/>
      <c r="D19" s="14"/>
      <c r="F19" s="71"/>
      <c r="G19" s="72"/>
      <c r="I19" s="24"/>
      <c r="K19" s="73"/>
      <c r="M19" s="2">
        <v>505</v>
      </c>
    </row>
    <row r="20" spans="2:13" ht="12.75">
      <c r="B20" s="43"/>
      <c r="D20" s="14"/>
      <c r="F20" s="71"/>
      <c r="G20" s="72"/>
      <c r="I20" s="24"/>
      <c r="K20" s="73"/>
      <c r="M20" s="2">
        <v>505</v>
      </c>
    </row>
    <row r="21" spans="1:13" s="69" customFormat="1" ht="13.5" thickBot="1">
      <c r="A21" s="61"/>
      <c r="B21" s="443">
        <v>2078250</v>
      </c>
      <c r="C21" s="75"/>
      <c r="D21" s="76" t="s">
        <v>10</v>
      </c>
      <c r="E21" s="77"/>
      <c r="F21" s="65"/>
      <c r="G21" s="78"/>
      <c r="H21" s="79"/>
      <c r="I21" s="80">
        <v>4115.346534653465</v>
      </c>
      <c r="K21" s="70"/>
      <c r="M21" s="2">
        <v>505</v>
      </c>
    </row>
    <row r="22" spans="2:13" ht="12.75">
      <c r="B22" s="9"/>
      <c r="C22" s="81"/>
      <c r="D22" s="35"/>
      <c r="E22" s="81"/>
      <c r="F22" s="82"/>
      <c r="G22" s="83"/>
      <c r="H22" s="43">
        <v>0</v>
      </c>
      <c r="I22" s="84">
        <v>0</v>
      </c>
      <c r="K22" s="73"/>
      <c r="M22" s="2">
        <v>505</v>
      </c>
    </row>
    <row r="23" spans="1:13" s="86" customFormat="1" ht="12.75">
      <c r="A23" s="81"/>
      <c r="B23" s="125"/>
      <c r="C23" s="35"/>
      <c r="D23" s="35"/>
      <c r="E23" s="35"/>
      <c r="F23" s="82"/>
      <c r="G23" s="85"/>
      <c r="H23" s="43">
        <v>0</v>
      </c>
      <c r="I23" s="84">
        <v>0</v>
      </c>
      <c r="K23" s="87"/>
      <c r="M23" s="2">
        <v>505</v>
      </c>
    </row>
    <row r="24" spans="1:13" s="99" customFormat="1" ht="12.75">
      <c r="A24" s="88"/>
      <c r="B24" s="424">
        <v>64500</v>
      </c>
      <c r="C24" s="88" t="s">
        <v>21</v>
      </c>
      <c r="D24" s="88" t="s">
        <v>32</v>
      </c>
      <c r="E24" s="88" t="s">
        <v>33</v>
      </c>
      <c r="F24" s="90" t="s">
        <v>34</v>
      </c>
      <c r="G24" s="90" t="s">
        <v>35</v>
      </c>
      <c r="H24" s="100"/>
      <c r="I24" s="101">
        <v>127.72277227722772</v>
      </c>
      <c r="J24" s="92"/>
      <c r="K24" s="92"/>
      <c r="L24" s="92"/>
      <c r="M24" s="2">
        <v>505</v>
      </c>
    </row>
    <row r="25" spans="2:13" ht="12.75">
      <c r="B25" s="9"/>
      <c r="D25" s="14"/>
      <c r="H25" s="43">
        <v>0</v>
      </c>
      <c r="I25" s="84">
        <v>0</v>
      </c>
      <c r="M25" s="2">
        <v>505</v>
      </c>
    </row>
    <row r="26" spans="1:13" s="92" customFormat="1" ht="12.75">
      <c r="A26" s="88"/>
      <c r="B26" s="424">
        <v>58900</v>
      </c>
      <c r="C26" s="88" t="s">
        <v>45</v>
      </c>
      <c r="D26" s="88" t="s">
        <v>46</v>
      </c>
      <c r="E26" s="88" t="s">
        <v>47</v>
      </c>
      <c r="F26" s="90" t="s">
        <v>48</v>
      </c>
      <c r="G26" s="90" t="s">
        <v>23</v>
      </c>
      <c r="H26" s="89"/>
      <c r="I26" s="91">
        <v>116.63366336633663</v>
      </c>
      <c r="M26" s="2">
        <v>505</v>
      </c>
    </row>
    <row r="27" spans="2:13" ht="12.75">
      <c r="B27" s="9"/>
      <c r="D27" s="14"/>
      <c r="H27" s="5">
        <v>0</v>
      </c>
      <c r="I27" s="24">
        <v>0</v>
      </c>
      <c r="M27" s="2">
        <v>505</v>
      </c>
    </row>
    <row r="28" spans="1:13" s="92" customFormat="1" ht="12.75">
      <c r="A28" s="88"/>
      <c r="B28" s="424">
        <v>71800</v>
      </c>
      <c r="C28" s="88" t="s">
        <v>65</v>
      </c>
      <c r="D28" s="88" t="s">
        <v>66</v>
      </c>
      <c r="E28" s="88" t="s">
        <v>33</v>
      </c>
      <c r="F28" s="90" t="s">
        <v>34</v>
      </c>
      <c r="G28" s="110" t="s">
        <v>35</v>
      </c>
      <c r="H28" s="89"/>
      <c r="I28" s="91">
        <v>142.17821782178217</v>
      </c>
      <c r="M28" s="2">
        <v>505</v>
      </c>
    </row>
    <row r="29" spans="2:13" ht="12.75">
      <c r="B29" s="9"/>
      <c r="H29" s="5">
        <v>0</v>
      </c>
      <c r="I29" s="24">
        <v>0</v>
      </c>
      <c r="M29" s="2">
        <v>505</v>
      </c>
    </row>
    <row r="30" spans="1:13" s="92" customFormat="1" ht="12.75">
      <c r="A30" s="88"/>
      <c r="B30" s="424">
        <v>57200</v>
      </c>
      <c r="C30" s="88" t="s">
        <v>85</v>
      </c>
      <c r="D30" s="88" t="s">
        <v>86</v>
      </c>
      <c r="E30" s="88" t="s">
        <v>87</v>
      </c>
      <c r="F30" s="90" t="s">
        <v>88</v>
      </c>
      <c r="G30" s="90" t="s">
        <v>89</v>
      </c>
      <c r="H30" s="89"/>
      <c r="I30" s="91">
        <v>113.26732673267327</v>
      </c>
      <c r="M30" s="2">
        <v>505</v>
      </c>
    </row>
    <row r="31" spans="2:13" ht="12.75">
      <c r="B31" s="9"/>
      <c r="H31" s="5">
        <v>0</v>
      </c>
      <c r="I31" s="24">
        <v>0</v>
      </c>
      <c r="M31" s="2">
        <v>505</v>
      </c>
    </row>
    <row r="32" spans="1:13" s="92" customFormat="1" ht="12.75">
      <c r="A32" s="88"/>
      <c r="B32" s="424">
        <v>111700</v>
      </c>
      <c r="C32" s="88" t="s">
        <v>104</v>
      </c>
      <c r="D32" s="88" t="s">
        <v>86</v>
      </c>
      <c r="E32" s="88" t="s">
        <v>22</v>
      </c>
      <c r="F32" s="90" t="s">
        <v>105</v>
      </c>
      <c r="G32" s="90" t="s">
        <v>106</v>
      </c>
      <c r="H32" s="89"/>
      <c r="I32" s="91">
        <v>221.1881188118812</v>
      </c>
      <c r="M32" s="2">
        <v>505</v>
      </c>
    </row>
    <row r="33" spans="2:13" ht="12.75">
      <c r="B33" s="9"/>
      <c r="H33" s="5">
        <v>0</v>
      </c>
      <c r="I33" s="24">
        <v>0</v>
      </c>
      <c r="M33" s="2">
        <v>505</v>
      </c>
    </row>
    <row r="34" spans="1:13" s="92" customFormat="1" ht="12.75">
      <c r="A34" s="88"/>
      <c r="B34" s="424">
        <v>10400</v>
      </c>
      <c r="C34" s="88" t="s">
        <v>118</v>
      </c>
      <c r="D34" s="88" t="s">
        <v>119</v>
      </c>
      <c r="E34" s="88" t="s">
        <v>120</v>
      </c>
      <c r="F34" s="90" t="s">
        <v>121</v>
      </c>
      <c r="G34" s="110" t="s">
        <v>35</v>
      </c>
      <c r="H34" s="89"/>
      <c r="I34" s="91">
        <v>20.594059405940595</v>
      </c>
      <c r="M34" s="2">
        <v>505</v>
      </c>
    </row>
    <row r="35" spans="2:13" ht="12.75">
      <c r="B35" s="9"/>
      <c r="H35" s="5">
        <v>0</v>
      </c>
      <c r="I35" s="24">
        <v>0</v>
      </c>
      <c r="M35" s="2">
        <v>505</v>
      </c>
    </row>
    <row r="36" spans="1:13" s="92" customFormat="1" ht="12.75">
      <c r="A36" s="88"/>
      <c r="B36" s="424">
        <v>92000</v>
      </c>
      <c r="C36" s="88" t="s">
        <v>128</v>
      </c>
      <c r="D36" s="88" t="s">
        <v>129</v>
      </c>
      <c r="E36" s="88" t="s">
        <v>130</v>
      </c>
      <c r="F36" s="90" t="s">
        <v>121</v>
      </c>
      <c r="G36" s="110" t="s">
        <v>35</v>
      </c>
      <c r="H36" s="89"/>
      <c r="I36" s="91">
        <v>182.17821782178217</v>
      </c>
      <c r="M36" s="2">
        <v>505</v>
      </c>
    </row>
    <row r="37" spans="2:13" ht="12.75">
      <c r="B37" s="9"/>
      <c r="H37" s="5">
        <v>0</v>
      </c>
      <c r="I37" s="24">
        <v>0</v>
      </c>
      <c r="M37" s="2">
        <v>505</v>
      </c>
    </row>
    <row r="38" spans="1:13" s="92" customFormat="1" ht="12.75">
      <c r="A38" s="88"/>
      <c r="B38" s="424">
        <v>57300</v>
      </c>
      <c r="C38" s="88" t="s">
        <v>156</v>
      </c>
      <c r="D38" s="88" t="s">
        <v>157</v>
      </c>
      <c r="E38" s="88" t="s">
        <v>33</v>
      </c>
      <c r="F38" s="90" t="s">
        <v>158</v>
      </c>
      <c r="G38" s="90" t="s">
        <v>35</v>
      </c>
      <c r="H38" s="89"/>
      <c r="I38" s="91">
        <v>113.46534653465346</v>
      </c>
      <c r="M38" s="2">
        <v>505</v>
      </c>
    </row>
    <row r="39" spans="2:13" ht="12.75">
      <c r="B39" s="9"/>
      <c r="H39" s="5">
        <v>0</v>
      </c>
      <c r="I39" s="24">
        <v>0</v>
      </c>
      <c r="M39" s="2">
        <v>505</v>
      </c>
    </row>
    <row r="40" spans="1:13" s="92" customFormat="1" ht="12.75">
      <c r="A40" s="88"/>
      <c r="B40" s="424">
        <v>50000</v>
      </c>
      <c r="C40" s="88" t="s">
        <v>179</v>
      </c>
      <c r="D40" s="88" t="s">
        <v>180</v>
      </c>
      <c r="E40" s="88" t="s">
        <v>181</v>
      </c>
      <c r="F40" s="90" t="s">
        <v>182</v>
      </c>
      <c r="G40" s="110" t="s">
        <v>35</v>
      </c>
      <c r="H40" s="126"/>
      <c r="I40" s="127">
        <v>99.00990099009901</v>
      </c>
      <c r="K40" s="93"/>
      <c r="M40" s="2">
        <v>505</v>
      </c>
    </row>
    <row r="41" spans="2:13" ht="12.75">
      <c r="B41" s="9"/>
      <c r="H41" s="5">
        <v>0</v>
      </c>
      <c r="I41" s="24">
        <v>0</v>
      </c>
      <c r="M41" s="2">
        <v>505</v>
      </c>
    </row>
    <row r="42" spans="1:13" s="92" customFormat="1" ht="12.75">
      <c r="A42" s="88"/>
      <c r="B42" s="424">
        <v>31000</v>
      </c>
      <c r="C42" s="88" t="s">
        <v>195</v>
      </c>
      <c r="D42" s="88" t="s">
        <v>196</v>
      </c>
      <c r="E42" s="88" t="s">
        <v>181</v>
      </c>
      <c r="F42" s="90" t="s">
        <v>182</v>
      </c>
      <c r="G42" s="90" t="s">
        <v>197</v>
      </c>
      <c r="H42" s="89"/>
      <c r="I42" s="91">
        <v>61.386138613861384</v>
      </c>
      <c r="M42" s="2">
        <v>505</v>
      </c>
    </row>
    <row r="43" spans="2:13" ht="12.75">
      <c r="B43" s="9"/>
      <c r="H43" s="5">
        <v>0</v>
      </c>
      <c r="I43" s="24">
        <v>0</v>
      </c>
      <c r="M43" s="2">
        <v>505</v>
      </c>
    </row>
    <row r="44" spans="1:13" s="92" customFormat="1" ht="12.75">
      <c r="A44" s="88"/>
      <c r="B44" s="424">
        <v>71500</v>
      </c>
      <c r="C44" s="88" t="s">
        <v>204</v>
      </c>
      <c r="D44" s="88" t="s">
        <v>205</v>
      </c>
      <c r="E44" s="88" t="s">
        <v>130</v>
      </c>
      <c r="F44" s="90" t="s">
        <v>121</v>
      </c>
      <c r="G44" s="90" t="s">
        <v>1148</v>
      </c>
      <c r="H44" s="89"/>
      <c r="I44" s="91">
        <v>141.58415841584159</v>
      </c>
      <c r="M44" s="2">
        <v>505</v>
      </c>
    </row>
    <row r="45" spans="2:13" ht="12.75">
      <c r="B45" s="9"/>
      <c r="H45" s="5">
        <v>0</v>
      </c>
      <c r="I45" s="24">
        <v>0</v>
      </c>
      <c r="M45" s="2">
        <v>505</v>
      </c>
    </row>
    <row r="46" spans="1:13" s="132" customFormat="1" ht="12.75">
      <c r="A46" s="130"/>
      <c r="B46" s="446">
        <v>8800</v>
      </c>
      <c r="C46" s="130" t="s">
        <v>217</v>
      </c>
      <c r="D46" s="88" t="s">
        <v>220</v>
      </c>
      <c r="E46" s="130" t="s">
        <v>130</v>
      </c>
      <c r="F46" s="131" t="s">
        <v>218</v>
      </c>
      <c r="G46" s="131" t="s">
        <v>219</v>
      </c>
      <c r="H46" s="126"/>
      <c r="I46" s="127">
        <v>17.425742574257427</v>
      </c>
      <c r="M46" s="2">
        <v>505</v>
      </c>
    </row>
    <row r="47" spans="2:13" ht="12.75">
      <c r="B47" s="9"/>
      <c r="H47" s="5">
        <v>0</v>
      </c>
      <c r="I47" s="24">
        <v>0</v>
      </c>
      <c r="M47" s="2">
        <v>505</v>
      </c>
    </row>
    <row r="48" spans="1:13" s="99" customFormat="1" ht="12.75">
      <c r="A48" s="88"/>
      <c r="B48" s="424">
        <v>11000</v>
      </c>
      <c r="C48" s="88" t="s">
        <v>227</v>
      </c>
      <c r="D48" s="88" t="s">
        <v>1134</v>
      </c>
      <c r="E48" s="88" t="s">
        <v>130</v>
      </c>
      <c r="F48" s="90" t="s">
        <v>121</v>
      </c>
      <c r="G48" s="90" t="s">
        <v>197</v>
      </c>
      <c r="H48" s="94"/>
      <c r="I48" s="95">
        <v>21.782178217821784</v>
      </c>
      <c r="J48" s="92"/>
      <c r="K48" s="92"/>
      <c r="L48" s="92"/>
      <c r="M48" s="2">
        <v>505</v>
      </c>
    </row>
    <row r="49" spans="2:13" ht="12.75">
      <c r="B49" s="9"/>
      <c r="H49" s="5">
        <v>0</v>
      </c>
      <c r="I49" s="24">
        <v>0</v>
      </c>
      <c r="M49" s="2">
        <v>505</v>
      </c>
    </row>
    <row r="50" spans="1:13" s="132" customFormat="1" ht="12.75">
      <c r="A50" s="130"/>
      <c r="B50" s="446">
        <v>9400</v>
      </c>
      <c r="C50" s="130" t="s">
        <v>231</v>
      </c>
      <c r="D50" s="88" t="s">
        <v>233</v>
      </c>
      <c r="E50" s="130" t="s">
        <v>130</v>
      </c>
      <c r="F50" s="131" t="s">
        <v>232</v>
      </c>
      <c r="G50" s="131" t="s">
        <v>35</v>
      </c>
      <c r="H50" s="126"/>
      <c r="I50" s="127">
        <v>18.613861386138613</v>
      </c>
      <c r="M50" s="2">
        <v>505</v>
      </c>
    </row>
    <row r="51" spans="2:13" ht="12.75">
      <c r="B51" s="9"/>
      <c r="H51" s="5">
        <v>0</v>
      </c>
      <c r="I51" s="24">
        <v>0</v>
      </c>
      <c r="M51" s="2">
        <v>505</v>
      </c>
    </row>
    <row r="52" spans="1:13" s="92" customFormat="1" ht="12.75">
      <c r="A52" s="88"/>
      <c r="B52" s="424">
        <v>28900</v>
      </c>
      <c r="C52" s="88" t="s">
        <v>239</v>
      </c>
      <c r="D52" s="88" t="s">
        <v>240</v>
      </c>
      <c r="E52" s="88" t="s">
        <v>22</v>
      </c>
      <c r="F52" s="90" t="s">
        <v>241</v>
      </c>
      <c r="G52" s="90" t="s">
        <v>23</v>
      </c>
      <c r="H52" s="89"/>
      <c r="I52" s="91">
        <v>57.227722772277225</v>
      </c>
      <c r="M52" s="2">
        <v>505</v>
      </c>
    </row>
    <row r="53" spans="2:13" ht="12.75">
      <c r="B53" s="9"/>
      <c r="H53" s="5">
        <v>0</v>
      </c>
      <c r="I53" s="24">
        <v>0</v>
      </c>
      <c r="M53" s="2">
        <v>505</v>
      </c>
    </row>
    <row r="54" spans="1:13" s="92" customFormat="1" ht="12.75">
      <c r="A54" s="88"/>
      <c r="B54" s="424">
        <v>58300</v>
      </c>
      <c r="C54" s="88" t="s">
        <v>249</v>
      </c>
      <c r="D54" s="88" t="s">
        <v>250</v>
      </c>
      <c r="E54" s="88" t="s">
        <v>33</v>
      </c>
      <c r="F54" s="90" t="s">
        <v>251</v>
      </c>
      <c r="G54" s="90" t="s">
        <v>252</v>
      </c>
      <c r="K54" s="93"/>
      <c r="M54" s="2">
        <v>505</v>
      </c>
    </row>
    <row r="55" spans="2:13" ht="12.75">
      <c r="B55" s="9"/>
      <c r="H55" s="5">
        <v>0</v>
      </c>
      <c r="I55" s="24">
        <v>0</v>
      </c>
      <c r="M55" s="2">
        <v>505</v>
      </c>
    </row>
    <row r="56" spans="1:13" s="92" customFormat="1" ht="12.75">
      <c r="A56" s="88"/>
      <c r="B56" s="424">
        <v>50700</v>
      </c>
      <c r="C56" s="88" t="s">
        <v>271</v>
      </c>
      <c r="D56" s="88" t="s">
        <v>272</v>
      </c>
      <c r="E56" s="88" t="s">
        <v>130</v>
      </c>
      <c r="F56" s="90" t="s">
        <v>273</v>
      </c>
      <c r="G56" s="90" t="s">
        <v>197</v>
      </c>
      <c r="H56" s="89"/>
      <c r="I56" s="91">
        <v>100.39603960396039</v>
      </c>
      <c r="M56" s="2">
        <v>505</v>
      </c>
    </row>
    <row r="57" spans="2:13" ht="12.75">
      <c r="B57" s="9"/>
      <c r="H57" s="5">
        <v>0</v>
      </c>
      <c r="I57" s="24">
        <v>0</v>
      </c>
      <c r="M57" s="2">
        <v>505</v>
      </c>
    </row>
    <row r="58" spans="1:13" s="132" customFormat="1" ht="12.75">
      <c r="A58" s="130"/>
      <c r="B58" s="446">
        <v>12000</v>
      </c>
      <c r="C58" s="130" t="s">
        <v>290</v>
      </c>
      <c r="D58" s="130" t="s">
        <v>291</v>
      </c>
      <c r="E58" s="130" t="s">
        <v>130</v>
      </c>
      <c r="F58" s="131" t="s">
        <v>218</v>
      </c>
      <c r="G58" s="131" t="s">
        <v>219</v>
      </c>
      <c r="H58" s="126"/>
      <c r="I58" s="127">
        <v>23.762376237623762</v>
      </c>
      <c r="M58" s="2">
        <v>505</v>
      </c>
    </row>
    <row r="59" spans="2:13" ht="12.75">
      <c r="B59" s="9"/>
      <c r="H59" s="5">
        <v>0</v>
      </c>
      <c r="I59" s="24">
        <v>0</v>
      </c>
      <c r="M59" s="2">
        <v>505</v>
      </c>
    </row>
    <row r="60" spans="1:13" s="92" customFormat="1" ht="12.75">
      <c r="A60" s="88"/>
      <c r="B60" s="424">
        <v>9000</v>
      </c>
      <c r="C60" s="88" t="s">
        <v>294</v>
      </c>
      <c r="D60" s="88" t="s">
        <v>301</v>
      </c>
      <c r="E60" s="88" t="s">
        <v>120</v>
      </c>
      <c r="F60" s="90" t="s">
        <v>296</v>
      </c>
      <c r="G60" s="90" t="s">
        <v>297</v>
      </c>
      <c r="K60" s="93"/>
      <c r="M60" s="2">
        <v>505</v>
      </c>
    </row>
    <row r="61" spans="2:13" ht="12.75">
      <c r="B61" s="9"/>
      <c r="H61" s="5">
        <v>0</v>
      </c>
      <c r="I61" s="24">
        <v>0</v>
      </c>
      <c r="M61" s="2">
        <v>505</v>
      </c>
    </row>
    <row r="62" spans="1:13" s="92" customFormat="1" ht="12.75">
      <c r="A62" s="88"/>
      <c r="B62" s="424">
        <v>5400</v>
      </c>
      <c r="C62" s="88" t="s">
        <v>302</v>
      </c>
      <c r="D62" s="88" t="s">
        <v>295</v>
      </c>
      <c r="E62" s="88" t="s">
        <v>130</v>
      </c>
      <c r="F62" s="90" t="s">
        <v>303</v>
      </c>
      <c r="G62" s="90" t="s">
        <v>197</v>
      </c>
      <c r="H62" s="89"/>
      <c r="I62" s="91">
        <v>10.693069306930694</v>
      </c>
      <c r="M62" s="2">
        <v>505</v>
      </c>
    </row>
    <row r="63" spans="2:13" ht="12.75">
      <c r="B63" s="9"/>
      <c r="H63" s="5">
        <v>0</v>
      </c>
      <c r="I63" s="24">
        <v>0</v>
      </c>
      <c r="M63" s="2">
        <v>505</v>
      </c>
    </row>
    <row r="64" spans="1:13" s="92" customFormat="1" ht="12.75">
      <c r="A64" s="88"/>
      <c r="B64" s="424">
        <v>59200</v>
      </c>
      <c r="C64" s="88" t="s">
        <v>306</v>
      </c>
      <c r="D64" s="88" t="s">
        <v>307</v>
      </c>
      <c r="E64" s="88" t="s">
        <v>33</v>
      </c>
      <c r="F64" s="90" t="s">
        <v>308</v>
      </c>
      <c r="G64" s="90" t="s">
        <v>252</v>
      </c>
      <c r="K64" s="93"/>
      <c r="M64" s="2">
        <v>505</v>
      </c>
    </row>
    <row r="65" spans="2:13" ht="12.75">
      <c r="B65" s="9"/>
      <c r="H65" s="5">
        <v>0</v>
      </c>
      <c r="I65" s="24">
        <v>0</v>
      </c>
      <c r="M65" s="2">
        <v>505</v>
      </c>
    </row>
    <row r="66" spans="1:13" s="92" customFormat="1" ht="12.75">
      <c r="A66" s="88"/>
      <c r="B66" s="424">
        <v>50200</v>
      </c>
      <c r="C66" s="88" t="s">
        <v>324</v>
      </c>
      <c r="D66" s="88" t="s">
        <v>325</v>
      </c>
      <c r="E66" s="88" t="s">
        <v>130</v>
      </c>
      <c r="F66" s="90" t="s">
        <v>326</v>
      </c>
      <c r="G66" s="90" t="s">
        <v>89</v>
      </c>
      <c r="H66" s="89"/>
      <c r="I66" s="91">
        <v>99.4059405940594</v>
      </c>
      <c r="M66" s="2">
        <v>505</v>
      </c>
    </row>
    <row r="67" spans="2:13" ht="12.75">
      <c r="B67" s="9"/>
      <c r="H67" s="5">
        <v>0</v>
      </c>
      <c r="I67" s="24">
        <v>0</v>
      </c>
      <c r="M67" s="2">
        <v>505</v>
      </c>
    </row>
    <row r="68" spans="1:13" s="132" customFormat="1" ht="12.75">
      <c r="A68" s="130"/>
      <c r="B68" s="446">
        <v>19800</v>
      </c>
      <c r="C68" s="130" t="s">
        <v>339</v>
      </c>
      <c r="D68" s="130" t="s">
        <v>338</v>
      </c>
      <c r="E68" s="130" t="s">
        <v>181</v>
      </c>
      <c r="F68" s="131" t="s">
        <v>182</v>
      </c>
      <c r="G68" s="131" t="s">
        <v>219</v>
      </c>
      <c r="H68" s="94"/>
      <c r="I68" s="95">
        <v>39.20792079207921</v>
      </c>
      <c r="M68" s="2">
        <v>505</v>
      </c>
    </row>
    <row r="69" spans="2:13" ht="12.75">
      <c r="B69" s="9"/>
      <c r="H69" s="5">
        <v>0</v>
      </c>
      <c r="I69" s="24">
        <v>0</v>
      </c>
      <c r="M69" s="2">
        <v>505</v>
      </c>
    </row>
    <row r="70" spans="1:13" s="132" customFormat="1" ht="12.75">
      <c r="A70" s="130"/>
      <c r="B70" s="446">
        <v>34700</v>
      </c>
      <c r="C70" s="130" t="s">
        <v>344</v>
      </c>
      <c r="D70" s="130" t="s">
        <v>345</v>
      </c>
      <c r="E70" s="130" t="s">
        <v>47</v>
      </c>
      <c r="F70" s="131" t="s">
        <v>346</v>
      </c>
      <c r="G70" s="136" t="s">
        <v>347</v>
      </c>
      <c r="H70" s="126"/>
      <c r="I70" s="127">
        <v>68.7128712871287</v>
      </c>
      <c r="M70" s="2">
        <v>505</v>
      </c>
    </row>
    <row r="71" spans="2:13" ht="12.75">
      <c r="B71" s="9"/>
      <c r="H71" s="5">
        <v>0</v>
      </c>
      <c r="I71" s="24">
        <v>0</v>
      </c>
      <c r="M71" s="2">
        <v>505</v>
      </c>
    </row>
    <row r="72" spans="1:13" s="132" customFormat="1" ht="12.75">
      <c r="A72" s="130"/>
      <c r="B72" s="446">
        <v>43300</v>
      </c>
      <c r="C72" s="130" t="s">
        <v>361</v>
      </c>
      <c r="D72" s="130" t="s">
        <v>362</v>
      </c>
      <c r="E72" s="130" t="s">
        <v>47</v>
      </c>
      <c r="F72" s="131" t="s">
        <v>363</v>
      </c>
      <c r="G72" s="131" t="s">
        <v>364</v>
      </c>
      <c r="H72" s="126"/>
      <c r="I72" s="127">
        <v>85.74257425742574</v>
      </c>
      <c r="M72" s="2">
        <v>505</v>
      </c>
    </row>
    <row r="73" spans="2:13" ht="12.75">
      <c r="B73" s="9"/>
      <c r="H73" s="5">
        <v>0</v>
      </c>
      <c r="I73" s="24">
        <v>0</v>
      </c>
      <c r="M73" s="2">
        <v>505</v>
      </c>
    </row>
    <row r="74" spans="1:13" s="92" customFormat="1" ht="12.75">
      <c r="A74" s="88"/>
      <c r="B74" s="424">
        <v>19400</v>
      </c>
      <c r="C74" s="88" t="s">
        <v>375</v>
      </c>
      <c r="D74" s="88" t="s">
        <v>376</v>
      </c>
      <c r="E74" s="88" t="s">
        <v>377</v>
      </c>
      <c r="F74" s="90" t="s">
        <v>296</v>
      </c>
      <c r="G74" s="90" t="s">
        <v>23</v>
      </c>
      <c r="K74" s="93"/>
      <c r="M74" s="2">
        <v>505</v>
      </c>
    </row>
    <row r="75" spans="2:13" ht="12.75">
      <c r="B75" s="9"/>
      <c r="H75" s="5">
        <v>0</v>
      </c>
      <c r="I75" s="24">
        <v>0</v>
      </c>
      <c r="M75" s="2">
        <v>505</v>
      </c>
    </row>
    <row r="76" spans="1:13" s="92" customFormat="1" ht="12.75">
      <c r="A76" s="88"/>
      <c r="B76" s="424">
        <v>15400</v>
      </c>
      <c r="C76" s="88" t="s">
        <v>385</v>
      </c>
      <c r="D76" s="88" t="s">
        <v>386</v>
      </c>
      <c r="E76" s="88" t="s">
        <v>130</v>
      </c>
      <c r="F76" s="90" t="s">
        <v>387</v>
      </c>
      <c r="G76" s="90" t="s">
        <v>35</v>
      </c>
      <c r="H76" s="89"/>
      <c r="I76" s="91">
        <v>30.495049504950494</v>
      </c>
      <c r="M76" s="2">
        <v>505</v>
      </c>
    </row>
    <row r="77" spans="2:13" ht="12.75">
      <c r="B77" s="9"/>
      <c r="H77" s="5">
        <v>0</v>
      </c>
      <c r="I77" s="24">
        <v>0</v>
      </c>
      <c r="M77" s="2">
        <v>505</v>
      </c>
    </row>
    <row r="78" spans="1:13" s="132" customFormat="1" ht="12.75">
      <c r="A78" s="130"/>
      <c r="B78" s="446">
        <v>132400</v>
      </c>
      <c r="C78" s="130" t="s">
        <v>392</v>
      </c>
      <c r="D78" s="130" t="s">
        <v>393</v>
      </c>
      <c r="E78" s="130" t="s">
        <v>130</v>
      </c>
      <c r="F78" s="131" t="s">
        <v>121</v>
      </c>
      <c r="G78" s="131" t="s">
        <v>18</v>
      </c>
      <c r="H78" s="126"/>
      <c r="I78" s="127">
        <v>262.1782178217822</v>
      </c>
      <c r="M78" s="2">
        <v>505</v>
      </c>
    </row>
    <row r="79" spans="2:13" ht="12.75">
      <c r="B79" s="9"/>
      <c r="H79" s="5">
        <v>0</v>
      </c>
      <c r="I79" s="24">
        <v>0</v>
      </c>
      <c r="M79" s="2">
        <v>505</v>
      </c>
    </row>
    <row r="80" spans="1:13" s="96" customFormat="1" ht="12.75">
      <c r="A80" s="13"/>
      <c r="B80" s="410">
        <v>182250</v>
      </c>
      <c r="C80" s="13"/>
      <c r="D80" s="13"/>
      <c r="E80" s="13" t="s">
        <v>1146</v>
      </c>
      <c r="F80" s="20"/>
      <c r="G80" s="20"/>
      <c r="H80" s="94"/>
      <c r="I80" s="95"/>
      <c r="M80" s="2">
        <v>505</v>
      </c>
    </row>
    <row r="81" spans="2:13" ht="12.75">
      <c r="B81" s="9"/>
      <c r="D81" s="14"/>
      <c r="I81" s="24"/>
      <c r="M81" s="2">
        <v>505</v>
      </c>
    </row>
    <row r="82" spans="1:13" s="108" customFormat="1" ht="12.75">
      <c r="A82" s="106"/>
      <c r="B82" s="437">
        <v>651800</v>
      </c>
      <c r="C82" s="106" t="s">
        <v>424</v>
      </c>
      <c r="D82" s="106"/>
      <c r="E82" s="106"/>
      <c r="F82" s="134"/>
      <c r="G82" s="137"/>
      <c r="H82" s="94">
        <v>0</v>
      </c>
      <c r="I82" s="95">
        <v>1290.6930693069307</v>
      </c>
      <c r="M82" s="2">
        <v>505</v>
      </c>
    </row>
    <row r="83" spans="8:13" ht="12.75">
      <c r="H83" s="5">
        <v>0</v>
      </c>
      <c r="I83" s="24">
        <v>0</v>
      </c>
      <c r="M83" s="2">
        <v>505</v>
      </c>
    </row>
    <row r="84" spans="8:13" ht="12.75">
      <c r="H84" s="5">
        <v>0</v>
      </c>
      <c r="I84" s="24">
        <v>0</v>
      </c>
      <c r="M84" s="2">
        <v>505</v>
      </c>
    </row>
    <row r="85" spans="8:13" ht="12.75">
      <c r="H85" s="5">
        <v>0</v>
      </c>
      <c r="I85" s="24">
        <v>0</v>
      </c>
      <c r="M85" s="2">
        <v>505</v>
      </c>
    </row>
    <row r="86" spans="8:13" ht="12.75">
      <c r="H86" s="5">
        <v>0</v>
      </c>
      <c r="I86" s="24">
        <v>0</v>
      </c>
      <c r="M86" s="2">
        <v>505</v>
      </c>
    </row>
    <row r="87" spans="1:13" s="108" customFormat="1" ht="13.5" thickBot="1">
      <c r="A87" s="75"/>
      <c r="B87" s="74">
        <v>636000</v>
      </c>
      <c r="C87" s="75"/>
      <c r="D87" s="76" t="s">
        <v>11</v>
      </c>
      <c r="E87" s="77"/>
      <c r="F87" s="65"/>
      <c r="G87" s="78"/>
      <c r="H87" s="138"/>
      <c r="I87" s="80">
        <v>924.468085106383</v>
      </c>
      <c r="J87" s="139"/>
      <c r="K87" s="139"/>
      <c r="L87" s="139"/>
      <c r="M87" s="2">
        <v>505</v>
      </c>
    </row>
    <row r="88" spans="2:13" ht="12.75">
      <c r="B88" s="140"/>
      <c r="D88" s="14"/>
      <c r="H88" s="5">
        <v>0</v>
      </c>
      <c r="I88" s="24">
        <v>0</v>
      </c>
      <c r="M88" s="2">
        <v>505</v>
      </c>
    </row>
    <row r="89" spans="2:13" ht="12.75">
      <c r="B89" s="140"/>
      <c r="D89" s="14"/>
      <c r="H89" s="5">
        <v>0</v>
      </c>
      <c r="I89" s="24">
        <v>0</v>
      </c>
      <c r="M89" s="2">
        <v>505</v>
      </c>
    </row>
    <row r="90" spans="1:13" s="92" customFormat="1" ht="12.75">
      <c r="A90" s="88"/>
      <c r="B90" s="89">
        <v>201000</v>
      </c>
      <c r="C90" s="88" t="s">
        <v>306</v>
      </c>
      <c r="D90" s="88" t="s">
        <v>307</v>
      </c>
      <c r="E90" s="88" t="s">
        <v>33</v>
      </c>
      <c r="F90" s="90" t="s">
        <v>308</v>
      </c>
      <c r="G90" s="90" t="s">
        <v>252</v>
      </c>
      <c r="K90" s="93"/>
      <c r="M90" s="2">
        <v>505</v>
      </c>
    </row>
    <row r="91" spans="8:13" ht="12.75">
      <c r="H91" s="5">
        <v>0</v>
      </c>
      <c r="I91" s="24">
        <v>0</v>
      </c>
      <c r="M91" s="2">
        <v>505</v>
      </c>
    </row>
    <row r="92" spans="1:13" s="132" customFormat="1" ht="12.75">
      <c r="A92" s="130"/>
      <c r="B92" s="440">
        <v>85000</v>
      </c>
      <c r="C92" s="130" t="s">
        <v>344</v>
      </c>
      <c r="D92" s="130" t="s">
        <v>1159</v>
      </c>
      <c r="E92" s="130" t="s">
        <v>1157</v>
      </c>
      <c r="F92" s="131" t="s">
        <v>1158</v>
      </c>
      <c r="G92" s="136" t="s">
        <v>1156</v>
      </c>
      <c r="H92" s="126"/>
      <c r="I92" s="127">
        <v>168.31683168316832</v>
      </c>
      <c r="M92" s="2">
        <v>505</v>
      </c>
    </row>
    <row r="93" spans="2:13" ht="12.75">
      <c r="B93" s="438"/>
      <c r="H93" s="5">
        <v>0</v>
      </c>
      <c r="I93" s="24">
        <v>0</v>
      </c>
      <c r="M93" s="2">
        <v>505</v>
      </c>
    </row>
    <row r="94" spans="1:13" s="108" customFormat="1" ht="12.75">
      <c r="A94" s="106"/>
      <c r="B94" s="100">
        <v>350000</v>
      </c>
      <c r="C94" s="106" t="s">
        <v>424</v>
      </c>
      <c r="D94" s="106"/>
      <c r="E94" s="106"/>
      <c r="F94" s="134"/>
      <c r="G94" s="137"/>
      <c r="H94" s="100">
        <v>0</v>
      </c>
      <c r="I94" s="101">
        <v>693.0693069306931</v>
      </c>
      <c r="M94" s="2">
        <v>505</v>
      </c>
    </row>
    <row r="95" spans="8:13" ht="12.75">
      <c r="H95" s="5">
        <v>0</v>
      </c>
      <c r="I95" s="24">
        <v>0</v>
      </c>
      <c r="M95" s="2">
        <v>505</v>
      </c>
    </row>
    <row r="96" spans="8:13" ht="12.75">
      <c r="H96" s="5">
        <v>0</v>
      </c>
      <c r="I96" s="24">
        <v>0</v>
      </c>
      <c r="M96" s="2">
        <v>505</v>
      </c>
    </row>
    <row r="97" spans="8:13" ht="12.75">
      <c r="H97" s="5">
        <v>0</v>
      </c>
      <c r="I97" s="24">
        <v>0</v>
      </c>
      <c r="M97" s="2">
        <v>505</v>
      </c>
    </row>
    <row r="98" spans="8:13" ht="12.75">
      <c r="H98" s="5">
        <v>0</v>
      </c>
      <c r="I98" s="24">
        <v>0</v>
      </c>
      <c r="M98" s="2">
        <v>505</v>
      </c>
    </row>
    <row r="99" spans="1:13" ht="13.5" thickBot="1">
      <c r="A99" s="77"/>
      <c r="B99" s="74">
        <v>2392310</v>
      </c>
      <c r="C99" s="77"/>
      <c r="D99" s="76" t="s">
        <v>12</v>
      </c>
      <c r="E99" s="142"/>
      <c r="F99" s="142"/>
      <c r="G99" s="78"/>
      <c r="H99" s="143"/>
      <c r="I99" s="144">
        <v>4737.247524752475</v>
      </c>
      <c r="J99" s="139"/>
      <c r="K99" s="139"/>
      <c r="L99" s="139"/>
      <c r="M99" s="2">
        <v>505</v>
      </c>
    </row>
    <row r="100" spans="8:13" ht="12.75">
      <c r="H100" s="5">
        <v>0</v>
      </c>
      <c r="I100" s="24">
        <v>0</v>
      </c>
      <c r="M100" s="2">
        <v>505</v>
      </c>
    </row>
    <row r="101" spans="8:13" ht="12.75">
      <c r="H101" s="5">
        <v>0</v>
      </c>
      <c r="I101" s="24">
        <v>0</v>
      </c>
      <c r="M101" s="2">
        <v>505</v>
      </c>
    </row>
    <row r="102" spans="1:13" s="96" customFormat="1" ht="12.75">
      <c r="A102" s="13"/>
      <c r="B102" s="335">
        <v>344500</v>
      </c>
      <c r="C102" s="13" t="s">
        <v>878</v>
      </c>
      <c r="D102" s="13"/>
      <c r="E102" s="13"/>
      <c r="F102" s="20"/>
      <c r="G102" s="20"/>
      <c r="H102" s="94">
        <v>0</v>
      </c>
      <c r="I102" s="95">
        <v>682.1782178217821</v>
      </c>
      <c r="M102" s="2">
        <v>505</v>
      </c>
    </row>
    <row r="103" spans="8:13" ht="12.75">
      <c r="H103" s="5">
        <v>0</v>
      </c>
      <c r="I103" s="24">
        <v>0</v>
      </c>
      <c r="M103" s="2">
        <v>505</v>
      </c>
    </row>
    <row r="104" spans="1:13" s="118" customFormat="1" ht="12.75">
      <c r="A104" s="112"/>
      <c r="B104" s="430">
        <v>145600</v>
      </c>
      <c r="C104" s="112" t="s">
        <v>1099</v>
      </c>
      <c r="D104" s="112"/>
      <c r="E104" s="112"/>
      <c r="F104" s="149"/>
      <c r="G104" s="115"/>
      <c r="H104" s="113">
        <v>0</v>
      </c>
      <c r="I104" s="129">
        <v>288.3168316831683</v>
      </c>
      <c r="K104" s="141"/>
      <c r="M104" s="2">
        <v>505</v>
      </c>
    </row>
    <row r="105" spans="1:13" s="17" customFormat="1" ht="12.75">
      <c r="A105" s="14"/>
      <c r="B105" s="282"/>
      <c r="C105" s="14"/>
      <c r="D105" s="14"/>
      <c r="E105" s="14"/>
      <c r="F105" s="150"/>
      <c r="G105" s="32"/>
      <c r="H105" s="43">
        <v>0</v>
      </c>
      <c r="I105" s="84">
        <v>0</v>
      </c>
      <c r="K105" s="104"/>
      <c r="M105" s="2">
        <v>505</v>
      </c>
    </row>
    <row r="106" spans="1:13" s="118" customFormat="1" ht="12.75">
      <c r="A106" s="114"/>
      <c r="B106" s="430">
        <v>138350</v>
      </c>
      <c r="C106" s="114" t="s">
        <v>131</v>
      </c>
      <c r="D106" s="114"/>
      <c r="E106" s="114"/>
      <c r="F106" s="135"/>
      <c r="G106" s="135"/>
      <c r="H106" s="113">
        <v>0</v>
      </c>
      <c r="I106" s="129">
        <v>273.96039603960395</v>
      </c>
      <c r="J106" s="141"/>
      <c r="K106" s="141"/>
      <c r="L106" s="141"/>
      <c r="M106" s="2">
        <v>505</v>
      </c>
    </row>
    <row r="107" spans="1:13" s="17" customFormat="1" ht="12.75">
      <c r="A107" s="35"/>
      <c r="B107" s="282"/>
      <c r="C107" s="35"/>
      <c r="D107" s="35"/>
      <c r="E107" s="35"/>
      <c r="F107" s="33"/>
      <c r="G107" s="33"/>
      <c r="H107" s="43">
        <v>0</v>
      </c>
      <c r="I107" s="84">
        <v>0</v>
      </c>
      <c r="J107" s="104"/>
      <c r="K107" s="104"/>
      <c r="L107" s="104"/>
      <c r="M107" s="2">
        <v>505</v>
      </c>
    </row>
    <row r="108" spans="1:13" s="141" customFormat="1" ht="12.75">
      <c r="A108" s="112"/>
      <c r="B108" s="430">
        <v>95000</v>
      </c>
      <c r="C108" s="112" t="s">
        <v>82</v>
      </c>
      <c r="D108" s="112"/>
      <c r="E108" s="112"/>
      <c r="F108" s="115"/>
      <c r="G108" s="135"/>
      <c r="H108" s="113">
        <v>0</v>
      </c>
      <c r="I108" s="129">
        <v>188.11881188118812</v>
      </c>
      <c r="J108" s="116"/>
      <c r="L108" s="118"/>
      <c r="M108" s="2">
        <v>505</v>
      </c>
    </row>
    <row r="109" spans="1:13" s="104" customFormat="1" ht="12.75">
      <c r="A109" s="14"/>
      <c r="B109" s="282"/>
      <c r="C109" s="14"/>
      <c r="D109" s="14"/>
      <c r="E109" s="14"/>
      <c r="F109" s="32"/>
      <c r="G109" s="32"/>
      <c r="H109" s="43">
        <v>0</v>
      </c>
      <c r="I109" s="84">
        <v>0</v>
      </c>
      <c r="J109" s="31"/>
      <c r="L109" s="17"/>
      <c r="M109" s="2">
        <v>505</v>
      </c>
    </row>
    <row r="110" spans="1:13" s="118" customFormat="1" ht="12.75">
      <c r="A110" s="112"/>
      <c r="B110" s="430">
        <v>64500</v>
      </c>
      <c r="C110" s="112" t="s">
        <v>84</v>
      </c>
      <c r="D110" s="112"/>
      <c r="E110" s="112"/>
      <c r="F110" s="115"/>
      <c r="G110" s="115"/>
      <c r="H110" s="113">
        <v>0</v>
      </c>
      <c r="I110" s="129">
        <v>127.72277227722772</v>
      </c>
      <c r="K110" s="141"/>
      <c r="M110" s="2">
        <v>505</v>
      </c>
    </row>
    <row r="111" spans="1:13" s="17" customFormat="1" ht="12.75">
      <c r="A111" s="14"/>
      <c r="B111" s="282"/>
      <c r="C111" s="14"/>
      <c r="D111" s="14"/>
      <c r="E111" s="14"/>
      <c r="F111" s="32"/>
      <c r="G111" s="32"/>
      <c r="H111" s="43">
        <v>0</v>
      </c>
      <c r="I111" s="84">
        <v>0</v>
      </c>
      <c r="K111" s="104"/>
      <c r="M111" s="2">
        <v>505</v>
      </c>
    </row>
    <row r="112" spans="1:13" s="141" customFormat="1" ht="12.75">
      <c r="A112" s="112"/>
      <c r="B112" s="430">
        <v>56400</v>
      </c>
      <c r="C112" s="112"/>
      <c r="D112" s="112"/>
      <c r="E112" s="112" t="s">
        <v>18</v>
      </c>
      <c r="F112" s="115"/>
      <c r="G112" s="115"/>
      <c r="H112" s="113">
        <v>0</v>
      </c>
      <c r="I112" s="129">
        <v>111.68316831683168</v>
      </c>
      <c r="J112" s="116"/>
      <c r="L112" s="118"/>
      <c r="M112" s="2">
        <v>505</v>
      </c>
    </row>
    <row r="113" spans="1:13" s="104" customFormat="1" ht="12.75">
      <c r="A113" s="14"/>
      <c r="B113" s="31"/>
      <c r="C113" s="35"/>
      <c r="D113" s="35"/>
      <c r="E113" s="35"/>
      <c r="F113" s="33"/>
      <c r="G113" s="33"/>
      <c r="H113" s="43">
        <v>0</v>
      </c>
      <c r="I113" s="84">
        <v>0</v>
      </c>
      <c r="J113" s="31"/>
      <c r="L113" s="17"/>
      <c r="M113" s="2">
        <v>505</v>
      </c>
    </row>
    <row r="114" spans="1:13" s="104" customFormat="1" ht="12.75">
      <c r="A114" s="14"/>
      <c r="B114" s="31"/>
      <c r="C114" s="35"/>
      <c r="D114" s="35"/>
      <c r="E114" s="35"/>
      <c r="F114" s="33"/>
      <c r="G114" s="33"/>
      <c r="H114" s="43">
        <v>0</v>
      </c>
      <c r="I114" s="84">
        <v>0</v>
      </c>
      <c r="J114" s="31"/>
      <c r="L114" s="17"/>
      <c r="M114" s="2">
        <v>505</v>
      </c>
    </row>
    <row r="115" spans="1:13" s="17" customFormat="1" ht="12.75">
      <c r="A115" s="35"/>
      <c r="B115" s="34"/>
      <c r="C115" s="35"/>
      <c r="D115" s="35"/>
      <c r="E115" s="35"/>
      <c r="F115" s="33"/>
      <c r="G115" s="33"/>
      <c r="H115" s="43">
        <v>0</v>
      </c>
      <c r="I115" s="84">
        <v>0</v>
      </c>
      <c r="J115" s="104"/>
      <c r="K115" s="104"/>
      <c r="L115" s="104"/>
      <c r="M115" s="2">
        <v>505</v>
      </c>
    </row>
    <row r="116" spans="1:13" s="17" customFormat="1" ht="12.75">
      <c r="A116" s="35"/>
      <c r="B116" s="125"/>
      <c r="C116" s="35"/>
      <c r="D116" s="35"/>
      <c r="E116" s="35"/>
      <c r="F116" s="33"/>
      <c r="G116" s="33"/>
      <c r="H116" s="43">
        <v>0</v>
      </c>
      <c r="I116" s="84">
        <v>0</v>
      </c>
      <c r="J116" s="104"/>
      <c r="K116" s="104"/>
      <c r="L116" s="104"/>
      <c r="M116" s="2">
        <v>505</v>
      </c>
    </row>
    <row r="117" spans="1:13" s="118" customFormat="1" ht="12.75">
      <c r="A117" s="114"/>
      <c r="B117" s="426">
        <v>472000</v>
      </c>
      <c r="C117" s="126" t="s">
        <v>649</v>
      </c>
      <c r="D117" s="114"/>
      <c r="E117" s="114"/>
      <c r="F117" s="135"/>
      <c r="G117" s="135"/>
      <c r="H117" s="113">
        <v>0</v>
      </c>
      <c r="I117" s="129">
        <v>934.6534653465346</v>
      </c>
      <c r="J117" s="141"/>
      <c r="K117" s="141"/>
      <c r="L117" s="141"/>
      <c r="M117" s="2">
        <v>505</v>
      </c>
    </row>
    <row r="118" spans="1:13" s="17" customFormat="1" ht="12.75">
      <c r="A118" s="35"/>
      <c r="B118" s="125"/>
      <c r="C118" s="35"/>
      <c r="D118" s="35"/>
      <c r="E118" s="35"/>
      <c r="F118" s="33"/>
      <c r="G118" s="33"/>
      <c r="H118" s="43">
        <v>0</v>
      </c>
      <c r="I118" s="84">
        <v>0</v>
      </c>
      <c r="J118" s="104"/>
      <c r="K118" s="104"/>
      <c r="L118" s="104"/>
      <c r="M118" s="2">
        <v>505</v>
      </c>
    </row>
    <row r="119" spans="1:13" s="17" customFormat="1" ht="12.75">
      <c r="A119" s="35"/>
      <c r="B119" s="125"/>
      <c r="C119" s="35"/>
      <c r="D119" s="35"/>
      <c r="E119" s="35"/>
      <c r="F119" s="33"/>
      <c r="G119" s="33"/>
      <c r="H119" s="43">
        <v>0</v>
      </c>
      <c r="I119" s="84">
        <v>0</v>
      </c>
      <c r="J119" s="104"/>
      <c r="K119" s="104"/>
      <c r="L119" s="104"/>
      <c r="M119" s="2">
        <v>505</v>
      </c>
    </row>
    <row r="120" spans="1:13" s="118" customFormat="1" ht="12.75">
      <c r="A120" s="112"/>
      <c r="B120" s="426">
        <v>127000</v>
      </c>
      <c r="C120" s="112" t="s">
        <v>1099</v>
      </c>
      <c r="D120" s="112"/>
      <c r="E120" s="112"/>
      <c r="F120" s="135"/>
      <c r="G120" s="115"/>
      <c r="H120" s="113">
        <v>0</v>
      </c>
      <c r="I120" s="129">
        <v>251.4851485148515</v>
      </c>
      <c r="M120" s="2">
        <v>505</v>
      </c>
    </row>
    <row r="121" spans="1:13" s="104" customFormat="1" ht="12.75">
      <c r="A121" s="35"/>
      <c r="B121" s="125"/>
      <c r="C121" s="35"/>
      <c r="D121" s="35"/>
      <c r="E121" s="35"/>
      <c r="F121" s="33"/>
      <c r="G121" s="33"/>
      <c r="H121" s="43">
        <v>0</v>
      </c>
      <c r="I121" s="84">
        <v>0</v>
      </c>
      <c r="M121" s="2">
        <v>505</v>
      </c>
    </row>
    <row r="122" spans="1:13" s="141" customFormat="1" ht="12.75">
      <c r="A122" s="114"/>
      <c r="B122" s="426">
        <v>24000</v>
      </c>
      <c r="C122" s="114" t="s">
        <v>131</v>
      </c>
      <c r="D122" s="114"/>
      <c r="E122" s="114"/>
      <c r="F122" s="135"/>
      <c r="G122" s="135"/>
      <c r="H122" s="113">
        <v>0</v>
      </c>
      <c r="I122" s="129">
        <v>47.524752475247524</v>
      </c>
      <c r="M122" s="2">
        <v>505</v>
      </c>
    </row>
    <row r="123" spans="1:13" s="104" customFormat="1" ht="12.75">
      <c r="A123" s="35"/>
      <c r="B123" s="125"/>
      <c r="C123" s="35"/>
      <c r="D123" s="35"/>
      <c r="E123" s="35"/>
      <c r="F123" s="33"/>
      <c r="G123" s="33"/>
      <c r="H123" s="43">
        <v>0</v>
      </c>
      <c r="I123" s="84">
        <v>0</v>
      </c>
      <c r="M123" s="2">
        <v>505</v>
      </c>
    </row>
    <row r="124" spans="1:13" s="141" customFormat="1" ht="12.75">
      <c r="A124" s="114"/>
      <c r="B124" s="426">
        <v>80000</v>
      </c>
      <c r="C124" s="114" t="s">
        <v>82</v>
      </c>
      <c r="D124" s="114"/>
      <c r="E124" s="114"/>
      <c r="F124" s="135"/>
      <c r="G124" s="135"/>
      <c r="H124" s="113">
        <v>0</v>
      </c>
      <c r="I124" s="129">
        <v>158.41584158415841</v>
      </c>
      <c r="M124" s="2">
        <v>505</v>
      </c>
    </row>
    <row r="125" spans="1:13" s="104" customFormat="1" ht="12.75">
      <c r="A125" s="35"/>
      <c r="B125" s="125"/>
      <c r="C125" s="35"/>
      <c r="D125" s="35"/>
      <c r="E125" s="35"/>
      <c r="F125" s="33"/>
      <c r="G125" s="33"/>
      <c r="H125" s="43">
        <v>0</v>
      </c>
      <c r="I125" s="84">
        <v>0</v>
      </c>
      <c r="M125" s="2">
        <v>505</v>
      </c>
    </row>
    <row r="126" spans="1:14" s="118" customFormat="1" ht="12.75">
      <c r="A126" s="112"/>
      <c r="B126" s="426">
        <v>41000</v>
      </c>
      <c r="C126" s="180" t="s">
        <v>84</v>
      </c>
      <c r="D126" s="112"/>
      <c r="E126" s="180"/>
      <c r="F126" s="135"/>
      <c r="G126" s="135"/>
      <c r="H126" s="113">
        <v>0</v>
      </c>
      <c r="I126" s="129">
        <v>81.18811881188118</v>
      </c>
      <c r="J126" s="180"/>
      <c r="K126" s="141"/>
      <c r="L126" s="180"/>
      <c r="M126" s="2">
        <v>505</v>
      </c>
      <c r="N126" s="181"/>
    </row>
    <row r="127" spans="1:13" s="17" customFormat="1" ht="12.75">
      <c r="A127" s="14"/>
      <c r="B127" s="125"/>
      <c r="C127" s="14"/>
      <c r="D127" s="14"/>
      <c r="E127" s="35"/>
      <c r="F127" s="33"/>
      <c r="G127" s="33"/>
      <c r="H127" s="43">
        <v>0</v>
      </c>
      <c r="I127" s="84">
        <v>0</v>
      </c>
      <c r="K127" s="104"/>
      <c r="M127" s="2">
        <v>505</v>
      </c>
    </row>
    <row r="128" spans="1:13" s="141" customFormat="1" ht="12.75">
      <c r="A128" s="114"/>
      <c r="B128" s="426">
        <v>75000</v>
      </c>
      <c r="C128" s="114" t="s">
        <v>656</v>
      </c>
      <c r="D128" s="114"/>
      <c r="E128" s="114"/>
      <c r="F128" s="135"/>
      <c r="G128" s="135"/>
      <c r="H128" s="113">
        <v>0</v>
      </c>
      <c r="I128" s="129">
        <v>148.5148514851485</v>
      </c>
      <c r="M128" s="2">
        <v>505</v>
      </c>
    </row>
    <row r="129" spans="1:13" s="104" customFormat="1" ht="12.75">
      <c r="A129" s="35"/>
      <c r="B129" s="125"/>
      <c r="C129" s="35"/>
      <c r="D129" s="35"/>
      <c r="E129" s="35"/>
      <c r="F129" s="33"/>
      <c r="G129" s="33"/>
      <c r="H129" s="43">
        <v>0</v>
      </c>
      <c r="I129" s="84">
        <v>0</v>
      </c>
      <c r="M129" s="2">
        <v>505</v>
      </c>
    </row>
    <row r="130" spans="1:13" s="141" customFormat="1" ht="12.75">
      <c r="A130" s="114"/>
      <c r="B130" s="426">
        <v>125000</v>
      </c>
      <c r="C130" s="114" t="s">
        <v>443</v>
      </c>
      <c r="D130" s="114"/>
      <c r="E130" s="114"/>
      <c r="F130" s="135"/>
      <c r="G130" s="135"/>
      <c r="H130" s="113">
        <v>0</v>
      </c>
      <c r="I130" s="129">
        <v>247.52475247524754</v>
      </c>
      <c r="M130" s="2">
        <v>505</v>
      </c>
    </row>
    <row r="131" spans="1:13" s="104" customFormat="1" ht="12.75">
      <c r="A131" s="35"/>
      <c r="B131" s="31"/>
      <c r="C131" s="35"/>
      <c r="D131" s="153"/>
      <c r="E131" s="153"/>
      <c r="F131" s="33"/>
      <c r="G131" s="33"/>
      <c r="H131" s="43">
        <v>0</v>
      </c>
      <c r="I131" s="84">
        <v>0</v>
      </c>
      <c r="M131" s="2">
        <v>505</v>
      </c>
    </row>
    <row r="132" spans="1:13" s="108" customFormat="1" ht="12.75">
      <c r="A132" s="106"/>
      <c r="B132" s="437">
        <v>1075960</v>
      </c>
      <c r="C132" s="106" t="s">
        <v>666</v>
      </c>
      <c r="D132" s="106"/>
      <c r="E132" s="134"/>
      <c r="F132" s="134"/>
      <c r="G132" s="134"/>
      <c r="H132" s="94">
        <v>0</v>
      </c>
      <c r="I132" s="101">
        <v>2130.6138613861385</v>
      </c>
      <c r="M132" s="2">
        <v>505</v>
      </c>
    </row>
    <row r="133" spans="8:13" ht="12.75">
      <c r="H133" s="5">
        <v>0</v>
      </c>
      <c r="I133" s="24">
        <v>0</v>
      </c>
      <c r="M133" s="2">
        <v>505</v>
      </c>
    </row>
    <row r="134" spans="8:13" ht="12.75">
      <c r="H134" s="5">
        <v>0</v>
      </c>
      <c r="I134" s="24">
        <v>0</v>
      </c>
      <c r="M134" s="2">
        <v>505</v>
      </c>
    </row>
    <row r="135" spans="8:13" ht="12.75">
      <c r="H135" s="5">
        <v>0</v>
      </c>
      <c r="I135" s="24">
        <v>0</v>
      </c>
      <c r="M135" s="2">
        <v>505</v>
      </c>
    </row>
    <row r="136" spans="4:13" ht="12.75">
      <c r="D136" s="14"/>
      <c r="H136" s="5">
        <v>0</v>
      </c>
      <c r="I136" s="24">
        <v>0</v>
      </c>
      <c r="M136" s="2">
        <v>505</v>
      </c>
    </row>
    <row r="137" spans="1:13" ht="13.5" thickBot="1">
      <c r="A137" s="77"/>
      <c r="B137" s="74">
        <v>1498935</v>
      </c>
      <c r="C137" s="77"/>
      <c r="D137" s="76" t="s">
        <v>13</v>
      </c>
      <c r="E137" s="142"/>
      <c r="F137" s="142"/>
      <c r="G137" s="78"/>
      <c r="H137" s="143"/>
      <c r="I137" s="144">
        <v>2968.1881188118814</v>
      </c>
      <c r="J137" s="139"/>
      <c r="K137" s="139"/>
      <c r="L137" s="139"/>
      <c r="M137" s="2">
        <v>505</v>
      </c>
    </row>
    <row r="138" spans="2:13" ht="12.75">
      <c r="B138" s="34"/>
      <c r="C138" s="35"/>
      <c r="D138" s="14"/>
      <c r="E138" s="35"/>
      <c r="G138" s="33"/>
      <c r="H138" s="5">
        <v>0</v>
      </c>
      <c r="I138" s="24">
        <v>0</v>
      </c>
      <c r="M138" s="2">
        <v>505</v>
      </c>
    </row>
    <row r="139" spans="2:13" ht="12.75">
      <c r="B139" s="36"/>
      <c r="C139" s="35"/>
      <c r="D139" s="14"/>
      <c r="E139" s="37"/>
      <c r="G139" s="38"/>
      <c r="H139" s="5">
        <v>0</v>
      </c>
      <c r="I139" s="24">
        <v>0</v>
      </c>
      <c r="M139" s="2">
        <v>505</v>
      </c>
    </row>
    <row r="140" spans="1:13" s="96" customFormat="1" ht="12.75">
      <c r="A140" s="13"/>
      <c r="B140" s="407">
        <v>177500</v>
      </c>
      <c r="C140" s="13" t="s">
        <v>24</v>
      </c>
      <c r="D140" s="13"/>
      <c r="E140" s="13"/>
      <c r="F140" s="20"/>
      <c r="G140" s="20"/>
      <c r="H140" s="94">
        <v>0</v>
      </c>
      <c r="I140" s="95">
        <v>351.48514851485146</v>
      </c>
      <c r="M140" s="2">
        <v>505</v>
      </c>
    </row>
    <row r="141" spans="4:13" ht="12.75">
      <c r="D141" s="14"/>
      <c r="H141" s="5">
        <v>0</v>
      </c>
      <c r="I141" s="24">
        <v>0</v>
      </c>
      <c r="M141" s="2">
        <v>505</v>
      </c>
    </row>
    <row r="142" spans="1:13" s="96" customFormat="1" ht="12.75">
      <c r="A142" s="13"/>
      <c r="B142" s="370">
        <v>2000</v>
      </c>
      <c r="C142" s="13" t="s">
        <v>717</v>
      </c>
      <c r="D142" s="13"/>
      <c r="E142" s="13"/>
      <c r="F142" s="156"/>
      <c r="G142" s="20"/>
      <c r="H142" s="94">
        <v>0</v>
      </c>
      <c r="I142" s="95">
        <v>3.9603960396039604</v>
      </c>
      <c r="M142" s="2">
        <v>505</v>
      </c>
    </row>
    <row r="143" spans="2:13" ht="12.75">
      <c r="B143" s="365"/>
      <c r="F143" s="124"/>
      <c r="H143" s="5">
        <v>0</v>
      </c>
      <c r="I143" s="24">
        <v>0</v>
      </c>
      <c r="M143" s="2">
        <v>505</v>
      </c>
    </row>
    <row r="144" spans="1:13" ht="12.75">
      <c r="A144" s="13"/>
      <c r="B144" s="370">
        <v>10000</v>
      </c>
      <c r="C144" s="13" t="s">
        <v>1099</v>
      </c>
      <c r="D144" s="13"/>
      <c r="E144" s="13"/>
      <c r="F144" s="20"/>
      <c r="G144" s="20"/>
      <c r="H144" s="94">
        <v>0</v>
      </c>
      <c r="I144" s="95">
        <v>19.801980198019802</v>
      </c>
      <c r="J144" s="96"/>
      <c r="K144" s="96"/>
      <c r="L144" s="96"/>
      <c r="M144" s="2">
        <v>505</v>
      </c>
    </row>
    <row r="145" spans="2:13" ht="12.75">
      <c r="B145" s="365"/>
      <c r="D145" s="14"/>
      <c r="H145" s="5">
        <v>0</v>
      </c>
      <c r="I145" s="24">
        <v>0</v>
      </c>
      <c r="M145" s="2">
        <v>505</v>
      </c>
    </row>
    <row r="146" spans="1:13" ht="12.75">
      <c r="A146" s="13"/>
      <c r="B146" s="370">
        <v>73150</v>
      </c>
      <c r="C146" s="13"/>
      <c r="D146" s="13"/>
      <c r="E146" s="13" t="s">
        <v>131</v>
      </c>
      <c r="F146" s="20"/>
      <c r="G146" s="20"/>
      <c r="H146" s="94">
        <v>0</v>
      </c>
      <c r="I146" s="95">
        <v>144.85148514851485</v>
      </c>
      <c r="J146" s="96"/>
      <c r="K146" s="96"/>
      <c r="L146" s="96"/>
      <c r="M146" s="2">
        <v>505</v>
      </c>
    </row>
    <row r="147" spans="2:13" ht="12.75">
      <c r="B147" s="365"/>
      <c r="H147" s="5">
        <v>0</v>
      </c>
      <c r="I147" s="24">
        <v>0</v>
      </c>
      <c r="M147" s="2">
        <v>505</v>
      </c>
    </row>
    <row r="148" spans="1:13" ht="12.75">
      <c r="A148" s="13"/>
      <c r="B148" s="370">
        <v>6000</v>
      </c>
      <c r="C148" s="13" t="s">
        <v>84</v>
      </c>
      <c r="D148" s="13"/>
      <c r="E148" s="13"/>
      <c r="F148" s="20"/>
      <c r="G148" s="20"/>
      <c r="H148" s="94">
        <v>0</v>
      </c>
      <c r="I148" s="95">
        <v>11.881188118811881</v>
      </c>
      <c r="J148" s="96"/>
      <c r="K148" s="96"/>
      <c r="L148" s="96"/>
      <c r="M148" s="2">
        <v>505</v>
      </c>
    </row>
    <row r="149" spans="2:13" ht="12.75">
      <c r="B149" s="365"/>
      <c r="H149" s="5">
        <v>0</v>
      </c>
      <c r="I149" s="24">
        <v>0</v>
      </c>
      <c r="M149" s="2">
        <v>505</v>
      </c>
    </row>
    <row r="150" spans="1:13" ht="12.75">
      <c r="A150" s="13"/>
      <c r="B150" s="370">
        <v>6000</v>
      </c>
      <c r="C150" s="13" t="s">
        <v>82</v>
      </c>
      <c r="D150" s="13"/>
      <c r="E150" s="13"/>
      <c r="F150" s="20"/>
      <c r="G150" s="20"/>
      <c r="H150" s="94">
        <v>0</v>
      </c>
      <c r="I150" s="95">
        <v>11.881188118811881</v>
      </c>
      <c r="J150" s="96"/>
      <c r="K150" s="96"/>
      <c r="L150" s="96"/>
      <c r="M150" s="2">
        <v>505</v>
      </c>
    </row>
    <row r="151" spans="8:13" ht="12.75">
      <c r="H151" s="5">
        <v>0</v>
      </c>
      <c r="I151" s="24">
        <v>0</v>
      </c>
      <c r="M151" s="2">
        <v>505</v>
      </c>
    </row>
    <row r="152" spans="8:13" ht="12.75">
      <c r="H152" s="5">
        <v>0</v>
      </c>
      <c r="I152" s="24">
        <v>0</v>
      </c>
      <c r="M152" s="2">
        <v>505</v>
      </c>
    </row>
    <row r="153" spans="1:13" s="96" customFormat="1" ht="12.75">
      <c r="A153" s="1"/>
      <c r="B153" s="5"/>
      <c r="C153" s="1"/>
      <c r="D153" s="1"/>
      <c r="E153" s="1"/>
      <c r="F153" s="29"/>
      <c r="G153" s="29"/>
      <c r="H153" s="5">
        <v>0</v>
      </c>
      <c r="I153" s="24">
        <v>0</v>
      </c>
      <c r="J153"/>
      <c r="K153"/>
      <c r="L153"/>
      <c r="M153" s="2">
        <v>505</v>
      </c>
    </row>
    <row r="154" spans="1:13" ht="12.75">
      <c r="A154" s="13"/>
      <c r="B154" s="424">
        <v>440000</v>
      </c>
      <c r="C154" s="88" t="s">
        <v>726</v>
      </c>
      <c r="D154" s="13"/>
      <c r="E154" s="13"/>
      <c r="F154" s="20"/>
      <c r="G154" s="20"/>
      <c r="H154" s="94"/>
      <c r="I154" s="95">
        <v>871.2871287128713</v>
      </c>
      <c r="J154" s="96"/>
      <c r="K154" s="96"/>
      <c r="L154" s="96"/>
      <c r="M154" s="2">
        <v>505</v>
      </c>
    </row>
    <row r="155" spans="1:13" s="86" customFormat="1" ht="12.75">
      <c r="A155" s="183"/>
      <c r="B155" s="425" t="s">
        <v>1138</v>
      </c>
      <c r="C155" s="183"/>
      <c r="D155" s="183"/>
      <c r="E155" s="183"/>
      <c r="F155" s="184"/>
      <c r="G155" s="185"/>
      <c r="H155" s="120"/>
      <c r="I155" s="186"/>
      <c r="J155" s="187"/>
      <c r="K155" s="187"/>
      <c r="L155" s="187"/>
      <c r="M155" s="2">
        <v>505</v>
      </c>
    </row>
    <row r="156" spans="2:13" ht="12.75">
      <c r="B156" s="9"/>
      <c r="H156" s="5">
        <v>0</v>
      </c>
      <c r="I156" s="24">
        <v>0</v>
      </c>
      <c r="M156" s="2">
        <v>505</v>
      </c>
    </row>
    <row r="157" spans="2:13" ht="12.75">
      <c r="B157" s="9"/>
      <c r="H157" s="5">
        <v>0</v>
      </c>
      <c r="I157" s="24">
        <v>0</v>
      </c>
      <c r="M157" s="2">
        <v>505</v>
      </c>
    </row>
    <row r="158" spans="1:13" ht="12.75">
      <c r="A158" s="13"/>
      <c r="B158" s="410">
        <v>100000</v>
      </c>
      <c r="C158" s="13"/>
      <c r="D158" s="13"/>
      <c r="E158" s="162" t="s">
        <v>728</v>
      </c>
      <c r="F158" s="20"/>
      <c r="G158" s="20"/>
      <c r="H158" s="94"/>
      <c r="I158" s="95">
        <v>198.01980198019803</v>
      </c>
      <c r="J158" s="96"/>
      <c r="K158" s="96"/>
      <c r="L158" s="96"/>
      <c r="M158" s="2">
        <v>505</v>
      </c>
    </row>
    <row r="159" spans="2:13" ht="12.75">
      <c r="B159" s="9"/>
      <c r="H159" s="5">
        <v>0</v>
      </c>
      <c r="I159" s="24">
        <v>0</v>
      </c>
      <c r="M159" s="2">
        <v>505</v>
      </c>
    </row>
    <row r="160" spans="1:13" ht="12.75">
      <c r="A160" s="13"/>
      <c r="B160" s="410">
        <v>175000</v>
      </c>
      <c r="C160" s="13"/>
      <c r="D160" s="13"/>
      <c r="E160" s="162" t="s">
        <v>736</v>
      </c>
      <c r="F160" s="20"/>
      <c r="G160" s="20"/>
      <c r="H160" s="94"/>
      <c r="I160" s="95">
        <v>346.53465346534654</v>
      </c>
      <c r="J160" s="96"/>
      <c r="K160" s="96"/>
      <c r="L160" s="96"/>
      <c r="M160" s="2">
        <v>505</v>
      </c>
    </row>
    <row r="161" spans="2:13" ht="12.75">
      <c r="B161" s="9"/>
      <c r="H161" s="5">
        <v>0</v>
      </c>
      <c r="I161" s="24">
        <v>0</v>
      </c>
      <c r="M161" s="2">
        <v>505</v>
      </c>
    </row>
    <row r="162" spans="1:13" ht="12.75">
      <c r="A162" s="13"/>
      <c r="B162" s="410">
        <v>10000</v>
      </c>
      <c r="C162" s="13"/>
      <c r="D162" s="13"/>
      <c r="E162" s="162" t="s">
        <v>744</v>
      </c>
      <c r="F162" s="20"/>
      <c r="G162" s="20"/>
      <c r="H162" s="94"/>
      <c r="I162" s="95">
        <v>19.801980198019802</v>
      </c>
      <c r="J162" s="96"/>
      <c r="K162" s="96"/>
      <c r="L162" s="96"/>
      <c r="M162" s="2">
        <v>505</v>
      </c>
    </row>
    <row r="163" spans="2:13" ht="12.75">
      <c r="B163" s="9"/>
      <c r="H163" s="5">
        <v>0</v>
      </c>
      <c r="I163" s="24">
        <v>0</v>
      </c>
      <c r="M163" s="2">
        <v>505</v>
      </c>
    </row>
    <row r="164" spans="1:13" ht="12.75">
      <c r="A164" s="13"/>
      <c r="B164" s="410">
        <v>30000</v>
      </c>
      <c r="C164" s="13"/>
      <c r="D164" s="13"/>
      <c r="E164" s="162" t="s">
        <v>1166</v>
      </c>
      <c r="F164" s="20"/>
      <c r="G164" s="20"/>
      <c r="H164" s="94"/>
      <c r="I164" s="95">
        <v>59.40594059405941</v>
      </c>
      <c r="J164" s="96"/>
      <c r="K164" s="96"/>
      <c r="L164" s="96"/>
      <c r="M164" s="2">
        <v>505</v>
      </c>
    </row>
    <row r="165" spans="2:13" ht="12.75">
      <c r="B165" s="9"/>
      <c r="H165" s="5">
        <v>0</v>
      </c>
      <c r="I165" s="24">
        <v>0</v>
      </c>
      <c r="M165" s="2">
        <v>505</v>
      </c>
    </row>
    <row r="166" spans="1:13" ht="12.75">
      <c r="A166" s="13"/>
      <c r="B166" s="410">
        <v>10000</v>
      </c>
      <c r="C166" s="13"/>
      <c r="D166" s="13"/>
      <c r="E166" s="162" t="s">
        <v>1167</v>
      </c>
      <c r="F166" s="20"/>
      <c r="G166" s="20"/>
      <c r="H166" s="94"/>
      <c r="I166" s="95">
        <v>19.801980198019802</v>
      </c>
      <c r="J166" s="96"/>
      <c r="K166" s="96"/>
      <c r="L166" s="96"/>
      <c r="M166" s="2">
        <v>505</v>
      </c>
    </row>
    <row r="167" spans="2:13" ht="12.75">
      <c r="B167" s="9"/>
      <c r="H167" s="5">
        <v>0</v>
      </c>
      <c r="I167" s="24">
        <v>0</v>
      </c>
      <c r="M167" s="2">
        <v>505</v>
      </c>
    </row>
    <row r="168" spans="1:13" ht="12.75">
      <c r="A168" s="13"/>
      <c r="B168" s="410">
        <v>40000</v>
      </c>
      <c r="C168" s="13"/>
      <c r="D168" s="13"/>
      <c r="E168" s="162" t="s">
        <v>746</v>
      </c>
      <c r="F168" s="20"/>
      <c r="G168" s="20"/>
      <c r="H168" s="94"/>
      <c r="I168" s="95">
        <v>79.20792079207921</v>
      </c>
      <c r="J168" s="96"/>
      <c r="K168" s="96"/>
      <c r="L168" s="96"/>
      <c r="M168" s="2">
        <v>505</v>
      </c>
    </row>
    <row r="169" spans="2:13" ht="12.75">
      <c r="B169" s="9"/>
      <c r="H169" s="5">
        <v>0</v>
      </c>
      <c r="I169" s="24">
        <v>0</v>
      </c>
      <c r="M169" s="2">
        <v>505</v>
      </c>
    </row>
    <row r="170" spans="1:13" ht="12.75">
      <c r="A170" s="13"/>
      <c r="B170" s="410">
        <v>10000</v>
      </c>
      <c r="C170" s="13"/>
      <c r="D170" s="13"/>
      <c r="E170" s="162" t="s">
        <v>1161</v>
      </c>
      <c r="F170" s="20"/>
      <c r="G170" s="20"/>
      <c r="H170" s="94"/>
      <c r="I170" s="95">
        <v>19.801980198019802</v>
      </c>
      <c r="J170" s="96"/>
      <c r="K170" s="96"/>
      <c r="L170" s="96"/>
      <c r="M170" s="2">
        <v>505</v>
      </c>
    </row>
    <row r="171" spans="2:13" ht="12.75">
      <c r="B171" s="9"/>
      <c r="H171" s="5">
        <v>0</v>
      </c>
      <c r="I171" s="24">
        <v>0</v>
      </c>
      <c r="M171" s="2">
        <v>505</v>
      </c>
    </row>
    <row r="172" spans="1:13" ht="12.75">
      <c r="A172" s="13"/>
      <c r="B172" s="410">
        <v>40000</v>
      </c>
      <c r="C172" s="13"/>
      <c r="D172" s="13"/>
      <c r="E172" s="162" t="s">
        <v>748</v>
      </c>
      <c r="F172" s="20"/>
      <c r="G172" s="20"/>
      <c r="H172" s="94"/>
      <c r="I172" s="95">
        <v>79.20792079207921</v>
      </c>
      <c r="J172" s="96"/>
      <c r="K172" s="96"/>
      <c r="L172" s="96"/>
      <c r="M172" s="2">
        <v>505</v>
      </c>
    </row>
    <row r="173" spans="2:13" ht="12.75">
      <c r="B173" s="9"/>
      <c r="H173" s="5">
        <v>0</v>
      </c>
      <c r="I173" s="24">
        <v>0</v>
      </c>
      <c r="M173" s="2">
        <v>505</v>
      </c>
    </row>
    <row r="174" spans="1:13" ht="12.75">
      <c r="A174" s="13"/>
      <c r="B174" s="410">
        <v>25000</v>
      </c>
      <c r="C174" s="13"/>
      <c r="D174" s="13"/>
      <c r="E174" s="162" t="s">
        <v>752</v>
      </c>
      <c r="F174" s="20"/>
      <c r="G174" s="20"/>
      <c r="H174" s="94"/>
      <c r="I174" s="95">
        <v>49.504950495049506</v>
      </c>
      <c r="J174" s="96"/>
      <c r="K174" s="96"/>
      <c r="L174" s="96"/>
      <c r="M174" s="2">
        <v>505</v>
      </c>
    </row>
    <row r="175" spans="2:13" ht="12.75">
      <c r="B175" s="9"/>
      <c r="H175" s="5">
        <v>0</v>
      </c>
      <c r="I175" s="24">
        <v>0</v>
      </c>
      <c r="M175" s="2">
        <v>505</v>
      </c>
    </row>
    <row r="176" spans="2:13" ht="12.75">
      <c r="B176" s="9"/>
      <c r="H176" s="5">
        <v>0</v>
      </c>
      <c r="I176" s="24">
        <v>0</v>
      </c>
      <c r="M176" s="2">
        <v>505</v>
      </c>
    </row>
    <row r="177" spans="1:13" s="96" customFormat="1" ht="12.75">
      <c r="A177" s="1"/>
      <c r="B177" s="9"/>
      <c r="C177" s="1"/>
      <c r="D177" s="1"/>
      <c r="E177" s="1"/>
      <c r="F177" s="29"/>
      <c r="G177" s="29"/>
      <c r="H177" s="5">
        <v>0</v>
      </c>
      <c r="I177" s="24">
        <v>0</v>
      </c>
      <c r="J177"/>
      <c r="K177"/>
      <c r="L177"/>
      <c r="M177" s="2">
        <v>505</v>
      </c>
    </row>
    <row r="178" spans="1:13" ht="12.75">
      <c r="A178" s="13"/>
      <c r="B178" s="424">
        <v>30000</v>
      </c>
      <c r="C178" s="88" t="s">
        <v>753</v>
      </c>
      <c r="D178" s="13"/>
      <c r="E178" s="13"/>
      <c r="F178" s="20"/>
      <c r="G178" s="20"/>
      <c r="H178" s="94"/>
      <c r="I178" s="95">
        <v>59.40594059405941</v>
      </c>
      <c r="J178" s="96"/>
      <c r="K178" s="96"/>
      <c r="L178" s="96"/>
      <c r="M178" s="2">
        <v>505</v>
      </c>
    </row>
    <row r="179" spans="2:13" ht="12.75">
      <c r="B179" s="9"/>
      <c r="H179" s="5">
        <v>0</v>
      </c>
      <c r="I179" s="24">
        <v>0</v>
      </c>
      <c r="M179" s="2">
        <v>505</v>
      </c>
    </row>
    <row r="180" spans="1:13" ht="12.75">
      <c r="A180" s="13"/>
      <c r="B180" s="410">
        <v>10000</v>
      </c>
      <c r="C180" s="13"/>
      <c r="D180" s="13"/>
      <c r="E180" s="162" t="s">
        <v>736</v>
      </c>
      <c r="F180" s="20"/>
      <c r="G180" s="20"/>
      <c r="H180" s="94"/>
      <c r="I180" s="95">
        <v>19.801980198019802</v>
      </c>
      <c r="J180" s="96"/>
      <c r="K180" s="96"/>
      <c r="L180" s="96"/>
      <c r="M180" s="2">
        <v>505</v>
      </c>
    </row>
    <row r="181" spans="2:13" ht="12.75">
      <c r="B181" s="9"/>
      <c r="H181" s="5">
        <v>0</v>
      </c>
      <c r="I181" s="24">
        <v>0</v>
      </c>
      <c r="M181" s="2">
        <v>505</v>
      </c>
    </row>
    <row r="182" spans="1:13" ht="12.75">
      <c r="A182" s="13"/>
      <c r="B182" s="410">
        <v>10000</v>
      </c>
      <c r="C182" s="13"/>
      <c r="D182" s="13"/>
      <c r="E182" s="162" t="s">
        <v>748</v>
      </c>
      <c r="F182" s="20"/>
      <c r="G182" s="20"/>
      <c r="H182" s="94"/>
      <c r="I182" s="95">
        <v>19.801980198019802</v>
      </c>
      <c r="J182" s="96"/>
      <c r="K182" s="96"/>
      <c r="L182" s="96"/>
      <c r="M182" s="2">
        <v>505</v>
      </c>
    </row>
    <row r="183" spans="2:13" ht="12.75">
      <c r="B183" s="9"/>
      <c r="H183" s="5">
        <v>0</v>
      </c>
      <c r="I183" s="24">
        <v>0</v>
      </c>
      <c r="M183" s="2">
        <v>505</v>
      </c>
    </row>
    <row r="184" spans="1:13" ht="12.75">
      <c r="A184" s="13"/>
      <c r="B184" s="410">
        <v>10000</v>
      </c>
      <c r="C184" s="13"/>
      <c r="D184" s="13"/>
      <c r="E184" s="162" t="s">
        <v>752</v>
      </c>
      <c r="F184" s="20"/>
      <c r="G184" s="20"/>
      <c r="H184" s="94"/>
      <c r="I184" s="95">
        <v>19.801980198019802</v>
      </c>
      <c r="J184" s="96"/>
      <c r="K184" s="96"/>
      <c r="L184" s="96"/>
      <c r="M184" s="2">
        <v>505</v>
      </c>
    </row>
    <row r="185" spans="8:13" ht="12.75">
      <c r="H185" s="5">
        <v>0</v>
      </c>
      <c r="I185" s="24">
        <v>0</v>
      </c>
      <c r="M185" s="2">
        <v>505</v>
      </c>
    </row>
    <row r="186" spans="1:13" ht="12.75">
      <c r="A186" s="13"/>
      <c r="B186" s="324">
        <v>121650</v>
      </c>
      <c r="C186" s="13"/>
      <c r="D186" s="13"/>
      <c r="E186" s="13" t="s">
        <v>18</v>
      </c>
      <c r="F186" s="20"/>
      <c r="G186" s="20"/>
      <c r="H186" s="94">
        <v>0</v>
      </c>
      <c r="I186" s="95">
        <v>240.8910891089109</v>
      </c>
      <c r="J186" s="96"/>
      <c r="K186" s="96"/>
      <c r="L186" s="96"/>
      <c r="M186" s="2">
        <v>505</v>
      </c>
    </row>
    <row r="187" spans="2:13" ht="12.75">
      <c r="B187" s="317"/>
      <c r="H187" s="5">
        <v>0</v>
      </c>
      <c r="I187" s="24">
        <v>0</v>
      </c>
      <c r="M187" s="2">
        <v>505</v>
      </c>
    </row>
    <row r="188" spans="1:13" s="96" customFormat="1" ht="12.75">
      <c r="A188" s="13"/>
      <c r="B188" s="324">
        <v>34000</v>
      </c>
      <c r="C188" s="13"/>
      <c r="D188" s="13"/>
      <c r="E188" s="13" t="s">
        <v>1118</v>
      </c>
      <c r="F188" s="20"/>
      <c r="G188" s="20"/>
      <c r="H188" s="94">
        <v>0</v>
      </c>
      <c r="I188" s="95">
        <v>67.32673267326733</v>
      </c>
      <c r="M188" s="2">
        <v>505</v>
      </c>
    </row>
    <row r="189" spans="2:13" ht="12.75">
      <c r="B189" s="317"/>
      <c r="H189" s="5">
        <v>0</v>
      </c>
      <c r="I189" s="24">
        <v>0</v>
      </c>
      <c r="M189" s="2">
        <v>505</v>
      </c>
    </row>
    <row r="190" spans="1:13" ht="12.75">
      <c r="A190" s="106"/>
      <c r="B190" s="324">
        <v>598635</v>
      </c>
      <c r="C190" s="106" t="s">
        <v>666</v>
      </c>
      <c r="D190" s="106"/>
      <c r="E190" s="106"/>
      <c r="F190" s="134"/>
      <c r="G190" s="134"/>
      <c r="H190" s="167">
        <v>0</v>
      </c>
      <c r="I190" s="101">
        <v>1185.4158415841584</v>
      </c>
      <c r="J190" s="108"/>
      <c r="K190" s="108"/>
      <c r="L190" s="108"/>
      <c r="M190" s="2">
        <v>505</v>
      </c>
    </row>
    <row r="191" spans="8:13" ht="12.75">
      <c r="H191" s="5">
        <v>0</v>
      </c>
      <c r="I191" s="24">
        <v>0</v>
      </c>
      <c r="M191" s="2">
        <v>505</v>
      </c>
    </row>
    <row r="192" spans="8:13" ht="12.75">
      <c r="H192" s="5">
        <v>0</v>
      </c>
      <c r="I192" s="24">
        <v>0</v>
      </c>
      <c r="M192" s="2">
        <v>505</v>
      </c>
    </row>
    <row r="193" spans="8:13" ht="12.75">
      <c r="H193" s="5">
        <v>0</v>
      </c>
      <c r="I193" s="24">
        <v>0</v>
      </c>
      <c r="M193" s="2">
        <v>505</v>
      </c>
    </row>
    <row r="194" spans="4:13" ht="12.75">
      <c r="D194" s="14"/>
      <c r="H194" s="5">
        <v>0</v>
      </c>
      <c r="I194" s="24">
        <v>0</v>
      </c>
      <c r="M194" s="2">
        <v>505</v>
      </c>
    </row>
    <row r="195" spans="1:13" ht="13.5" thickBot="1">
      <c r="A195" s="77"/>
      <c r="B195" s="421">
        <v>948240</v>
      </c>
      <c r="C195" s="77"/>
      <c r="D195" s="76" t="s">
        <v>802</v>
      </c>
      <c r="E195" s="142"/>
      <c r="F195" s="142"/>
      <c r="G195" s="78"/>
      <c r="H195" s="143"/>
      <c r="I195" s="144">
        <v>1877.7029702970297</v>
      </c>
      <c r="J195" s="139"/>
      <c r="K195" s="139"/>
      <c r="L195" s="139"/>
      <c r="M195" s="2">
        <v>505</v>
      </c>
    </row>
    <row r="196" spans="2:13" ht="12.75">
      <c r="B196" s="417"/>
      <c r="C196" s="35"/>
      <c r="D196" s="14"/>
      <c r="E196" s="35"/>
      <c r="G196" s="33"/>
      <c r="H196" s="5">
        <v>0</v>
      </c>
      <c r="I196" s="24">
        <v>0</v>
      </c>
      <c r="M196" s="2">
        <v>505</v>
      </c>
    </row>
    <row r="197" spans="2:13" ht="12.75">
      <c r="B197" s="417"/>
      <c r="C197" s="35"/>
      <c r="D197" s="14"/>
      <c r="E197" s="37"/>
      <c r="G197" s="38"/>
      <c r="H197" s="5">
        <v>0</v>
      </c>
      <c r="I197" s="24">
        <v>0</v>
      </c>
      <c r="M197" s="2">
        <v>505</v>
      </c>
    </row>
    <row r="198" spans="1:13" s="92" customFormat="1" ht="12.75">
      <c r="A198" s="88"/>
      <c r="B198" s="414">
        <v>8000</v>
      </c>
      <c r="C198" s="88" t="s">
        <v>803</v>
      </c>
      <c r="D198" s="88"/>
      <c r="E198" s="88" t="s">
        <v>804</v>
      </c>
      <c r="F198" s="168"/>
      <c r="G198" s="90" t="s">
        <v>805</v>
      </c>
      <c r="H198" s="89"/>
      <c r="I198" s="91"/>
      <c r="M198" s="2">
        <v>505</v>
      </c>
    </row>
    <row r="199" spans="2:13" ht="12.75">
      <c r="B199" s="415"/>
      <c r="D199" s="14"/>
      <c r="H199" s="5">
        <v>0</v>
      </c>
      <c r="I199" s="24">
        <v>0</v>
      </c>
      <c r="M199" s="2">
        <v>505</v>
      </c>
    </row>
    <row r="200" spans="1:13" s="92" customFormat="1" ht="12.75">
      <c r="A200" s="88"/>
      <c r="B200" s="414">
        <v>24000</v>
      </c>
      <c r="C200" s="88" t="s">
        <v>803</v>
      </c>
      <c r="D200" s="88"/>
      <c r="E200" s="88" t="s">
        <v>1178</v>
      </c>
      <c r="F200" s="168"/>
      <c r="G200" s="90" t="s">
        <v>1164</v>
      </c>
      <c r="H200" s="89"/>
      <c r="I200" s="91"/>
      <c r="M200" s="2">
        <v>505</v>
      </c>
    </row>
    <row r="201" spans="1:13" s="45" customFormat="1" ht="12.75">
      <c r="A201" s="44"/>
      <c r="B201" s="419"/>
      <c r="C201" s="46"/>
      <c r="D201" s="37"/>
      <c r="E201" s="44"/>
      <c r="F201" s="38"/>
      <c r="G201" s="38"/>
      <c r="H201" s="5">
        <v>0</v>
      </c>
      <c r="I201" s="24">
        <v>0</v>
      </c>
      <c r="M201" s="2">
        <v>505</v>
      </c>
    </row>
    <row r="202" spans="1:13" s="92" customFormat="1" ht="12.75">
      <c r="A202" s="88"/>
      <c r="B202" s="420">
        <v>20000</v>
      </c>
      <c r="C202" s="88" t="s">
        <v>803</v>
      </c>
      <c r="D202" s="88"/>
      <c r="E202" s="88" t="s">
        <v>813</v>
      </c>
      <c r="F202" s="168"/>
      <c r="G202" s="90" t="s">
        <v>805</v>
      </c>
      <c r="H202" s="89"/>
      <c r="I202" s="91"/>
      <c r="M202" s="2">
        <v>505</v>
      </c>
    </row>
    <row r="203" spans="2:13" ht="12.75">
      <c r="B203" s="411"/>
      <c r="D203" s="14"/>
      <c r="H203" s="5">
        <v>0</v>
      </c>
      <c r="I203" s="24">
        <v>0</v>
      </c>
      <c r="M203" s="2">
        <v>505</v>
      </c>
    </row>
    <row r="204" spans="1:13" s="92" customFormat="1" ht="12.75">
      <c r="A204" s="88"/>
      <c r="B204" s="420">
        <v>8500</v>
      </c>
      <c r="C204" s="88" t="s">
        <v>803</v>
      </c>
      <c r="D204" s="88"/>
      <c r="E204" s="88" t="s">
        <v>819</v>
      </c>
      <c r="F204" s="168"/>
      <c r="G204" s="90" t="s">
        <v>805</v>
      </c>
      <c r="H204" s="89"/>
      <c r="I204" s="91"/>
      <c r="M204" s="2">
        <v>505</v>
      </c>
    </row>
    <row r="205" spans="2:13" ht="12.75">
      <c r="B205" s="411"/>
      <c r="H205" s="5">
        <v>0</v>
      </c>
      <c r="I205" s="24">
        <v>0</v>
      </c>
      <c r="M205" s="2">
        <v>505</v>
      </c>
    </row>
    <row r="206" spans="1:13" s="92" customFormat="1" ht="12.75">
      <c r="A206" s="88"/>
      <c r="B206" s="414">
        <v>309000</v>
      </c>
      <c r="C206" s="88" t="s">
        <v>803</v>
      </c>
      <c r="D206" s="88"/>
      <c r="E206" s="88" t="s">
        <v>835</v>
      </c>
      <c r="F206" s="168"/>
      <c r="G206" s="90" t="s">
        <v>1165</v>
      </c>
      <c r="H206" s="89"/>
      <c r="I206" s="91"/>
      <c r="M206" s="2">
        <v>505</v>
      </c>
    </row>
    <row r="207" spans="1:13" s="17" customFormat="1" ht="12.75">
      <c r="A207" s="14"/>
      <c r="B207" s="417"/>
      <c r="C207" s="35"/>
      <c r="D207" s="14"/>
      <c r="E207" s="14"/>
      <c r="F207" s="29"/>
      <c r="G207" s="32"/>
      <c r="H207" s="5">
        <v>0</v>
      </c>
      <c r="I207" s="24">
        <v>0</v>
      </c>
      <c r="K207"/>
      <c r="M207" s="2">
        <v>505</v>
      </c>
    </row>
    <row r="208" spans="1:13" s="96" customFormat="1" ht="12.75">
      <c r="A208" s="13"/>
      <c r="B208" s="416">
        <v>87000</v>
      </c>
      <c r="C208" s="13" t="s">
        <v>806</v>
      </c>
      <c r="D208" s="13"/>
      <c r="E208" s="13" t="s">
        <v>835</v>
      </c>
      <c r="F208" s="20"/>
      <c r="G208" s="20"/>
      <c r="H208" s="94">
        <v>0</v>
      </c>
      <c r="I208" s="95">
        <v>172.27722772277227</v>
      </c>
      <c r="M208" s="2">
        <v>505</v>
      </c>
    </row>
    <row r="209" spans="2:13" ht="12.75">
      <c r="B209" s="415"/>
      <c r="H209" s="5">
        <v>0</v>
      </c>
      <c r="I209" s="24">
        <v>0</v>
      </c>
      <c r="M209" s="2">
        <v>505</v>
      </c>
    </row>
    <row r="210" spans="1:13" s="96" customFormat="1" ht="12.75">
      <c r="A210" s="13"/>
      <c r="B210" s="416">
        <v>162000</v>
      </c>
      <c r="C210" s="13" t="s">
        <v>1097</v>
      </c>
      <c r="D210" s="13"/>
      <c r="E210" s="13"/>
      <c r="F210" s="20"/>
      <c r="G210" s="20"/>
      <c r="H210" s="94">
        <v>0</v>
      </c>
      <c r="I210" s="95">
        <v>320.7920792079208</v>
      </c>
      <c r="M210" s="2">
        <v>505</v>
      </c>
    </row>
    <row r="211" spans="2:13" ht="12.75">
      <c r="B211" s="415"/>
      <c r="H211" s="5">
        <v>0</v>
      </c>
      <c r="I211" s="24">
        <v>0</v>
      </c>
      <c r="M211" s="2">
        <v>505</v>
      </c>
    </row>
    <row r="212" spans="1:13" s="96" customFormat="1" ht="12.75">
      <c r="A212" s="13"/>
      <c r="B212" s="416">
        <v>9000</v>
      </c>
      <c r="C212" s="13"/>
      <c r="D212" s="13"/>
      <c r="E212" s="13" t="s">
        <v>131</v>
      </c>
      <c r="F212" s="20"/>
      <c r="G212" s="20"/>
      <c r="H212" s="94">
        <v>0</v>
      </c>
      <c r="I212" s="95">
        <v>17.821782178217823</v>
      </c>
      <c r="M212" s="2">
        <v>505</v>
      </c>
    </row>
    <row r="213" spans="2:13" ht="12.75">
      <c r="B213" s="415"/>
      <c r="H213" s="5">
        <v>0</v>
      </c>
      <c r="I213" s="24">
        <v>0</v>
      </c>
      <c r="M213" s="2">
        <v>505</v>
      </c>
    </row>
    <row r="214" spans="1:13" s="96" customFormat="1" ht="12.75">
      <c r="A214" s="13"/>
      <c r="B214" s="416">
        <v>47000</v>
      </c>
      <c r="C214" s="13" t="s">
        <v>82</v>
      </c>
      <c r="D214" s="13"/>
      <c r="E214" s="13"/>
      <c r="F214" s="20"/>
      <c r="G214" s="20"/>
      <c r="H214" s="94">
        <v>0</v>
      </c>
      <c r="I214" s="95">
        <v>93.06930693069307</v>
      </c>
      <c r="M214" s="2">
        <v>505</v>
      </c>
    </row>
    <row r="215" spans="2:13" ht="12.75">
      <c r="B215" s="415"/>
      <c r="H215" s="5">
        <v>0</v>
      </c>
      <c r="I215" s="24">
        <v>0</v>
      </c>
      <c r="M215" s="2">
        <v>505</v>
      </c>
    </row>
    <row r="216" spans="1:13" s="96" customFormat="1" ht="12.75">
      <c r="A216" s="13"/>
      <c r="B216" s="416">
        <v>4000</v>
      </c>
      <c r="C216" s="13" t="s">
        <v>84</v>
      </c>
      <c r="D216" s="13"/>
      <c r="E216" s="13"/>
      <c r="F216" s="20"/>
      <c r="G216" s="20"/>
      <c r="H216" s="94">
        <v>0</v>
      </c>
      <c r="I216" s="95">
        <v>7.920792079207921</v>
      </c>
      <c r="M216" s="2">
        <v>505</v>
      </c>
    </row>
    <row r="217" spans="8:13" ht="12.75">
      <c r="H217" s="5">
        <v>0</v>
      </c>
      <c r="I217" s="24">
        <v>0</v>
      </c>
      <c r="M217" s="2">
        <v>505</v>
      </c>
    </row>
    <row r="218" spans="8:13" ht="12.75">
      <c r="H218" s="5">
        <v>0</v>
      </c>
      <c r="I218" s="24">
        <v>0</v>
      </c>
      <c r="M218" s="2">
        <v>505</v>
      </c>
    </row>
    <row r="219" spans="2:13" ht="12.75">
      <c r="B219" s="34"/>
      <c r="C219" s="35"/>
      <c r="D219" s="14"/>
      <c r="E219" s="35"/>
      <c r="G219" s="33"/>
      <c r="I219" s="24"/>
      <c r="M219" s="2">
        <v>505</v>
      </c>
    </row>
    <row r="220" spans="8:13" ht="12.75">
      <c r="H220" s="5">
        <v>0</v>
      </c>
      <c r="I220" s="24">
        <v>0</v>
      </c>
      <c r="M220" s="2">
        <v>505</v>
      </c>
    </row>
    <row r="221" spans="1:13" ht="12.75">
      <c r="A221" s="88"/>
      <c r="B221" s="414">
        <v>125970</v>
      </c>
      <c r="C221" s="88" t="s">
        <v>877</v>
      </c>
      <c r="D221" s="88"/>
      <c r="E221" s="88"/>
      <c r="F221" s="168"/>
      <c r="G221" s="90"/>
      <c r="H221" s="89"/>
      <c r="I221" s="91"/>
      <c r="J221" s="92"/>
      <c r="K221" s="92"/>
      <c r="L221" s="92"/>
      <c r="M221" s="2">
        <v>505</v>
      </c>
    </row>
    <row r="222" spans="2:13" ht="12.75">
      <c r="B222" s="415"/>
      <c r="H222" s="5">
        <v>0</v>
      </c>
      <c r="I222" s="24">
        <v>0</v>
      </c>
      <c r="M222" s="2">
        <v>505</v>
      </c>
    </row>
    <row r="223" spans="2:13" ht="12.75">
      <c r="B223" s="415"/>
      <c r="H223" s="5">
        <v>0</v>
      </c>
      <c r="I223" s="24">
        <v>0</v>
      </c>
      <c r="M223" s="2">
        <v>505</v>
      </c>
    </row>
    <row r="224" spans="1:13" s="96" customFormat="1" ht="12.75">
      <c r="A224" s="13"/>
      <c r="B224" s="416">
        <v>64470</v>
      </c>
      <c r="C224" s="13" t="s">
        <v>878</v>
      </c>
      <c r="D224" s="13"/>
      <c r="E224" s="13"/>
      <c r="F224" s="20"/>
      <c r="G224" s="20"/>
      <c r="H224" s="94">
        <v>0</v>
      </c>
      <c r="I224" s="95">
        <v>127.66336633663366</v>
      </c>
      <c r="M224" s="2">
        <v>505</v>
      </c>
    </row>
    <row r="225" spans="2:13" ht="12.75">
      <c r="B225" s="415"/>
      <c r="H225" s="5">
        <v>0</v>
      </c>
      <c r="I225" s="24">
        <v>0</v>
      </c>
      <c r="M225" s="2">
        <v>505</v>
      </c>
    </row>
    <row r="226" spans="1:14" s="96" customFormat="1" ht="12.75">
      <c r="A226" s="13"/>
      <c r="B226" s="416">
        <v>37500</v>
      </c>
      <c r="C226" s="106" t="s">
        <v>882</v>
      </c>
      <c r="D226" s="13"/>
      <c r="E226" s="170"/>
      <c r="F226" s="20"/>
      <c r="G226" s="20"/>
      <c r="H226" s="94">
        <v>0</v>
      </c>
      <c r="I226" s="95">
        <v>74.25742574257426</v>
      </c>
      <c r="J226" s="170"/>
      <c r="L226" s="170"/>
      <c r="M226" s="2">
        <v>505</v>
      </c>
      <c r="N226" s="171"/>
    </row>
    <row r="227" spans="2:14" ht="12.75">
      <c r="B227" s="415"/>
      <c r="C227" s="35"/>
      <c r="D227" s="14"/>
      <c r="E227" s="40"/>
      <c r="H227" s="5">
        <v>0</v>
      </c>
      <c r="I227" s="24">
        <v>0</v>
      </c>
      <c r="J227" s="39"/>
      <c r="L227" s="39"/>
      <c r="M227" s="2">
        <v>505</v>
      </c>
      <c r="N227" s="41"/>
    </row>
    <row r="228" spans="1:13" s="96" customFormat="1" ht="12.75">
      <c r="A228" s="13"/>
      <c r="B228" s="416">
        <v>10000</v>
      </c>
      <c r="C228" s="13" t="s">
        <v>884</v>
      </c>
      <c r="D228" s="13"/>
      <c r="E228" s="13"/>
      <c r="F228" s="20"/>
      <c r="G228" s="20"/>
      <c r="H228" s="94">
        <v>0</v>
      </c>
      <c r="I228" s="95">
        <v>19.801980198019802</v>
      </c>
      <c r="M228" s="2">
        <v>505</v>
      </c>
    </row>
    <row r="229" spans="2:13" ht="12.75">
      <c r="B229" s="415"/>
      <c r="H229" s="5">
        <v>0</v>
      </c>
      <c r="I229" s="24">
        <v>0</v>
      </c>
      <c r="M229" s="2">
        <v>505</v>
      </c>
    </row>
    <row r="230" spans="1:13" s="96" customFormat="1" ht="12.75">
      <c r="A230" s="13"/>
      <c r="B230" s="416">
        <v>14000</v>
      </c>
      <c r="C230" s="13" t="s">
        <v>81</v>
      </c>
      <c r="D230" s="13"/>
      <c r="E230" s="13"/>
      <c r="F230" s="20"/>
      <c r="G230" s="20"/>
      <c r="H230" s="94">
        <v>0</v>
      </c>
      <c r="I230" s="95">
        <v>27.722772277227723</v>
      </c>
      <c r="M230" s="2">
        <v>505</v>
      </c>
    </row>
    <row r="231" spans="8:13" ht="12.75">
      <c r="H231" s="5">
        <v>0</v>
      </c>
      <c r="I231" s="24">
        <v>0</v>
      </c>
      <c r="M231" s="2">
        <v>505</v>
      </c>
    </row>
    <row r="232" spans="8:13" ht="12.75">
      <c r="H232" s="5">
        <v>0</v>
      </c>
      <c r="I232" s="24">
        <v>0</v>
      </c>
      <c r="M232" s="2">
        <v>505</v>
      </c>
    </row>
    <row r="233" spans="2:13" ht="12.75">
      <c r="B233" s="8"/>
      <c r="H233" s="5">
        <v>0</v>
      </c>
      <c r="I233" s="24">
        <v>0</v>
      </c>
      <c r="M233" s="2">
        <v>505</v>
      </c>
    </row>
    <row r="234" spans="2:13" ht="12.75">
      <c r="B234" s="7"/>
      <c r="H234" s="5">
        <v>0</v>
      </c>
      <c r="I234" s="24">
        <v>0</v>
      </c>
      <c r="M234" s="2">
        <v>505</v>
      </c>
    </row>
    <row r="235" spans="1:13" ht="12.75">
      <c r="A235" s="88"/>
      <c r="B235" s="89">
        <v>402770</v>
      </c>
      <c r="C235" s="88" t="s">
        <v>803</v>
      </c>
      <c r="D235" s="88"/>
      <c r="E235" s="88" t="s">
        <v>1116</v>
      </c>
      <c r="F235" s="168"/>
      <c r="G235" s="110"/>
      <c r="H235" s="94"/>
      <c r="I235" s="95">
        <v>797.5643564356436</v>
      </c>
      <c r="J235" s="92"/>
      <c r="K235" s="92"/>
      <c r="L235" s="92"/>
      <c r="M235" s="2">
        <v>505</v>
      </c>
    </row>
    <row r="236" spans="8:13" ht="12.75">
      <c r="H236" s="5">
        <v>0</v>
      </c>
      <c r="I236" s="24">
        <v>0</v>
      </c>
      <c r="M236" s="2">
        <v>505</v>
      </c>
    </row>
    <row r="237" spans="2:13" ht="12.75">
      <c r="B237" s="9"/>
      <c r="H237" s="5">
        <v>0</v>
      </c>
      <c r="I237" s="24">
        <v>0</v>
      </c>
      <c r="M237" s="2">
        <v>505</v>
      </c>
    </row>
    <row r="238" spans="1:13" s="96" customFormat="1" ht="12.75">
      <c r="A238" s="13"/>
      <c r="B238" s="412">
        <v>80000</v>
      </c>
      <c r="C238" s="13" t="s">
        <v>878</v>
      </c>
      <c r="D238" s="13"/>
      <c r="E238" s="13"/>
      <c r="F238" s="20"/>
      <c r="G238" s="20"/>
      <c r="H238" s="94">
        <v>0</v>
      </c>
      <c r="I238" s="95">
        <v>158.41584158415841</v>
      </c>
      <c r="M238" s="2">
        <v>505</v>
      </c>
    </row>
    <row r="239" spans="2:13" ht="12.75">
      <c r="B239" s="411"/>
      <c r="H239" s="5">
        <v>0</v>
      </c>
      <c r="I239" s="24">
        <v>0</v>
      </c>
      <c r="M239" s="2">
        <v>505</v>
      </c>
    </row>
    <row r="240" spans="1:13" s="118" customFormat="1" ht="12.75">
      <c r="A240" s="112"/>
      <c r="B240" s="413">
        <v>29100</v>
      </c>
      <c r="C240" s="112"/>
      <c r="D240" s="112"/>
      <c r="E240" s="112" t="s">
        <v>131</v>
      </c>
      <c r="F240" s="115"/>
      <c r="G240" s="115"/>
      <c r="H240" s="116">
        <v>0</v>
      </c>
      <c r="I240" s="117">
        <v>57.62376237623762</v>
      </c>
      <c r="M240" s="2">
        <v>505</v>
      </c>
    </row>
    <row r="241" spans="8:13" ht="12.75">
      <c r="H241" s="5">
        <v>0</v>
      </c>
      <c r="I241" s="24">
        <v>0</v>
      </c>
      <c r="M241" s="2">
        <v>505</v>
      </c>
    </row>
    <row r="242" spans="1:13" ht="12.75">
      <c r="A242" s="106"/>
      <c r="B242" s="410">
        <v>293670</v>
      </c>
      <c r="C242" s="106" t="s">
        <v>666</v>
      </c>
      <c r="D242" s="106"/>
      <c r="E242" s="106"/>
      <c r="F242" s="137"/>
      <c r="G242" s="107"/>
      <c r="H242" s="94">
        <v>0</v>
      </c>
      <c r="I242" s="101">
        <v>581.5247524752475</v>
      </c>
      <c r="J242" s="108"/>
      <c r="K242" s="108"/>
      <c r="L242" s="108"/>
      <c r="M242" s="2">
        <v>505</v>
      </c>
    </row>
    <row r="243" spans="2:13" ht="12.75">
      <c r="B243" s="9"/>
      <c r="H243" s="5">
        <v>0</v>
      </c>
      <c r="I243" s="24">
        <v>0</v>
      </c>
      <c r="M243" s="2">
        <v>505</v>
      </c>
    </row>
    <row r="244" spans="1:13" s="96" customFormat="1" ht="12.75">
      <c r="A244" s="13"/>
      <c r="B244" s="410">
        <v>50000</v>
      </c>
      <c r="C244" s="13" t="s">
        <v>914</v>
      </c>
      <c r="D244" s="13"/>
      <c r="E244" s="13"/>
      <c r="F244" s="20"/>
      <c r="G244" s="20"/>
      <c r="H244" s="94">
        <v>0</v>
      </c>
      <c r="I244" s="95">
        <v>99.00990099009901</v>
      </c>
      <c r="M244" s="2">
        <v>505</v>
      </c>
    </row>
    <row r="245" spans="8:13" ht="12.75">
      <c r="H245" s="5">
        <v>0</v>
      </c>
      <c r="I245" s="24">
        <v>0</v>
      </c>
      <c r="M245" s="2">
        <v>505</v>
      </c>
    </row>
    <row r="246" spans="8:13" ht="12.75">
      <c r="H246" s="5">
        <v>0</v>
      </c>
      <c r="I246" s="24">
        <v>0</v>
      </c>
      <c r="M246" s="2">
        <v>505</v>
      </c>
    </row>
    <row r="247" spans="8:13" ht="12.75">
      <c r="H247" s="5">
        <v>0</v>
      </c>
      <c r="I247" s="24">
        <v>0</v>
      </c>
      <c r="M247" s="2">
        <v>505</v>
      </c>
    </row>
    <row r="248" spans="4:13" ht="12.75">
      <c r="D248" s="14"/>
      <c r="H248" s="5">
        <v>0</v>
      </c>
      <c r="I248" s="24">
        <v>0</v>
      </c>
      <c r="M248" s="2">
        <v>505</v>
      </c>
    </row>
    <row r="249" spans="1:13" s="86" customFormat="1" ht="13.5" thickBot="1">
      <c r="A249" s="77"/>
      <c r="B249" s="408">
        <v>948500</v>
      </c>
      <c r="C249" s="77"/>
      <c r="D249" s="76" t="s">
        <v>15</v>
      </c>
      <c r="E249" s="142"/>
      <c r="F249" s="142"/>
      <c r="G249" s="78"/>
      <c r="H249" s="143"/>
      <c r="I249" s="144">
        <v>1878.2178217821781</v>
      </c>
      <c r="J249" s="139"/>
      <c r="K249" s="139"/>
      <c r="L249" s="139"/>
      <c r="M249" s="2">
        <v>505</v>
      </c>
    </row>
    <row r="250" spans="2:13" ht="12.75">
      <c r="B250" s="282"/>
      <c r="C250" s="35"/>
      <c r="D250" s="14"/>
      <c r="E250" s="35"/>
      <c r="G250" s="33"/>
      <c r="H250" s="5">
        <v>0</v>
      </c>
      <c r="I250" s="24">
        <v>0</v>
      </c>
      <c r="M250" s="2">
        <v>505</v>
      </c>
    </row>
    <row r="251" spans="2:13" ht="12.75">
      <c r="B251" s="282"/>
      <c r="C251" s="35"/>
      <c r="D251" s="14"/>
      <c r="E251" s="37"/>
      <c r="G251" s="38"/>
      <c r="H251" s="5">
        <v>0</v>
      </c>
      <c r="I251" s="24">
        <v>0</v>
      </c>
      <c r="M251" s="2">
        <v>505</v>
      </c>
    </row>
    <row r="252" spans="1:13" s="96" customFormat="1" ht="12.75">
      <c r="A252" s="13"/>
      <c r="B252" s="401">
        <v>128000</v>
      </c>
      <c r="C252" s="13" t="s">
        <v>24</v>
      </c>
      <c r="D252" s="13"/>
      <c r="E252" s="13"/>
      <c r="F252" s="20"/>
      <c r="G252" s="20"/>
      <c r="H252" s="94">
        <v>0</v>
      </c>
      <c r="I252" s="95">
        <v>253.46534653465346</v>
      </c>
      <c r="M252" s="2">
        <v>505</v>
      </c>
    </row>
    <row r="253" spans="2:13" ht="12.75">
      <c r="B253" s="276"/>
      <c r="D253" s="14"/>
      <c r="H253" s="5">
        <v>0</v>
      </c>
      <c r="I253" s="24">
        <v>0</v>
      </c>
      <c r="M253" s="2">
        <v>505</v>
      </c>
    </row>
    <row r="254" spans="1:13" s="96" customFormat="1" ht="12.75">
      <c r="A254" s="13"/>
      <c r="B254" s="401">
        <v>20500</v>
      </c>
      <c r="C254" s="13"/>
      <c r="D254" s="13"/>
      <c r="E254" s="13" t="s">
        <v>131</v>
      </c>
      <c r="F254" s="20"/>
      <c r="G254" s="20"/>
      <c r="H254" s="94">
        <v>0</v>
      </c>
      <c r="I254" s="95">
        <v>40.59405940594059</v>
      </c>
      <c r="M254" s="2">
        <v>505</v>
      </c>
    </row>
    <row r="255" spans="2:13" ht="12.75">
      <c r="B255" s="276"/>
      <c r="D255" s="14"/>
      <c r="H255" s="5">
        <v>0</v>
      </c>
      <c r="I255" s="24">
        <v>0</v>
      </c>
      <c r="M255" s="2">
        <v>505</v>
      </c>
    </row>
    <row r="256" spans="1:13" ht="12.75">
      <c r="A256" s="106"/>
      <c r="B256" s="401">
        <v>800000</v>
      </c>
      <c r="C256" s="106" t="s">
        <v>666</v>
      </c>
      <c r="D256" s="106"/>
      <c r="E256" s="134"/>
      <c r="F256" s="134"/>
      <c r="G256" s="134"/>
      <c r="H256" s="113">
        <v>0</v>
      </c>
      <c r="I256" s="101">
        <v>1584.1584158415842</v>
      </c>
      <c r="J256" s="108"/>
      <c r="K256" s="108"/>
      <c r="L256" s="108"/>
      <c r="M256" s="2">
        <v>505</v>
      </c>
    </row>
    <row r="257" spans="1:13" s="45" customFormat="1" ht="12.75">
      <c r="A257" s="44"/>
      <c r="B257" s="133"/>
      <c r="C257" s="46"/>
      <c r="D257" s="37"/>
      <c r="E257" s="44"/>
      <c r="F257" s="38"/>
      <c r="G257" s="38"/>
      <c r="H257" s="5">
        <v>0</v>
      </c>
      <c r="I257" s="24">
        <v>0</v>
      </c>
      <c r="M257" s="2">
        <v>505</v>
      </c>
    </row>
    <row r="258" spans="4:13" ht="12.75">
      <c r="D258" s="14"/>
      <c r="H258" s="5">
        <v>0</v>
      </c>
      <c r="I258" s="24">
        <v>0</v>
      </c>
      <c r="M258" s="2">
        <v>505</v>
      </c>
    </row>
    <row r="259" spans="4:13" ht="12.75">
      <c r="D259" s="14"/>
      <c r="H259" s="5">
        <v>0</v>
      </c>
      <c r="I259" s="24">
        <v>0</v>
      </c>
      <c r="M259" s="2">
        <v>505</v>
      </c>
    </row>
    <row r="260" spans="4:13" ht="12.75">
      <c r="D260" s="14"/>
      <c r="H260" s="5">
        <v>0</v>
      </c>
      <c r="I260" s="24">
        <v>0</v>
      </c>
      <c r="M260" s="2">
        <v>505</v>
      </c>
    </row>
    <row r="261" spans="1:13" ht="13.5" thickBot="1">
      <c r="A261" s="77"/>
      <c r="B261" s="74">
        <v>1521568</v>
      </c>
      <c r="C261" s="77"/>
      <c r="D261" s="76" t="s">
        <v>18</v>
      </c>
      <c r="E261" s="142"/>
      <c r="F261" s="142"/>
      <c r="G261" s="78"/>
      <c r="H261" s="143"/>
      <c r="I261" s="144">
        <v>3013.005940594059</v>
      </c>
      <c r="J261" s="139"/>
      <c r="K261" s="139"/>
      <c r="L261" s="139"/>
      <c r="M261" s="2">
        <v>505</v>
      </c>
    </row>
    <row r="262" spans="4:13" ht="12.75">
      <c r="D262" s="14"/>
      <c r="H262" s="5">
        <v>0</v>
      </c>
      <c r="I262" s="24">
        <v>0</v>
      </c>
      <c r="M262" s="2">
        <v>505</v>
      </c>
    </row>
    <row r="263" spans="4:13" ht="12.75">
      <c r="D263" s="14"/>
      <c r="H263" s="5">
        <v>0</v>
      </c>
      <c r="I263" s="24">
        <v>0</v>
      </c>
      <c r="M263" s="2">
        <v>505</v>
      </c>
    </row>
    <row r="264" spans="1:13" s="96" customFormat="1" ht="12.75">
      <c r="A264" s="13"/>
      <c r="B264" s="407">
        <v>223000</v>
      </c>
      <c r="C264" s="13" t="s">
        <v>24</v>
      </c>
      <c r="D264" s="13"/>
      <c r="E264" s="13"/>
      <c r="F264" s="20"/>
      <c r="G264" s="20"/>
      <c r="H264" s="94">
        <v>0</v>
      </c>
      <c r="I264" s="95">
        <v>441.58415841584156</v>
      </c>
      <c r="M264" s="2">
        <v>505</v>
      </c>
    </row>
    <row r="265" spans="2:13" ht="12.75">
      <c r="B265" s="406"/>
      <c r="H265" s="5">
        <v>0</v>
      </c>
      <c r="I265" s="24">
        <v>0</v>
      </c>
      <c r="M265" s="2">
        <v>505</v>
      </c>
    </row>
    <row r="266" spans="1:13" s="96" customFormat="1" ht="12.75">
      <c r="A266" s="13"/>
      <c r="B266" s="407">
        <v>86200</v>
      </c>
      <c r="C266" s="13"/>
      <c r="D266" s="13"/>
      <c r="E266" s="13" t="s">
        <v>131</v>
      </c>
      <c r="F266" s="20"/>
      <c r="G266" s="20"/>
      <c r="H266" s="94">
        <v>0</v>
      </c>
      <c r="I266" s="95">
        <v>170.69306930693068</v>
      </c>
      <c r="M266" s="2">
        <v>505</v>
      </c>
    </row>
    <row r="267" spans="8:13" ht="12.75">
      <c r="H267" s="5">
        <v>0</v>
      </c>
      <c r="I267" s="24">
        <v>0</v>
      </c>
      <c r="M267" s="2">
        <v>505</v>
      </c>
    </row>
    <row r="268" spans="1:13" s="173" customFormat="1" ht="12.75">
      <c r="A268" s="174"/>
      <c r="B268" s="335">
        <v>138045</v>
      </c>
      <c r="C268" s="174"/>
      <c r="D268" s="174"/>
      <c r="E268" s="174" t="s">
        <v>18</v>
      </c>
      <c r="F268" s="119"/>
      <c r="G268" s="119"/>
      <c r="H268" s="175">
        <v>0</v>
      </c>
      <c r="I268" s="176">
        <v>273.35643564356434</v>
      </c>
      <c r="M268" s="2">
        <v>505</v>
      </c>
    </row>
    <row r="269" spans="2:13" ht="12.75">
      <c r="B269" s="402"/>
      <c r="H269" s="5">
        <v>0</v>
      </c>
      <c r="I269" s="24">
        <v>0</v>
      </c>
      <c r="M269" s="2">
        <v>505</v>
      </c>
    </row>
    <row r="270" spans="1:13" s="96" customFormat="1" ht="12.75">
      <c r="A270" s="13"/>
      <c r="B270" s="335">
        <v>20750</v>
      </c>
      <c r="C270" s="13" t="s">
        <v>1043</v>
      </c>
      <c r="D270" s="13"/>
      <c r="E270" s="13"/>
      <c r="F270" s="20"/>
      <c r="G270" s="20"/>
      <c r="H270" s="94">
        <v>0</v>
      </c>
      <c r="I270" s="95">
        <v>41.08910891089109</v>
      </c>
      <c r="M270" s="2">
        <v>505</v>
      </c>
    </row>
    <row r="271" spans="8:13" ht="12.75">
      <c r="H271" s="5">
        <v>0</v>
      </c>
      <c r="I271" s="24">
        <v>0</v>
      </c>
      <c r="M271" s="2">
        <v>505</v>
      </c>
    </row>
    <row r="272" spans="1:13" s="104" customFormat="1" ht="12.75">
      <c r="A272" s="106"/>
      <c r="B272" s="433">
        <v>28573</v>
      </c>
      <c r="C272" s="106" t="s">
        <v>1048</v>
      </c>
      <c r="D272" s="106"/>
      <c r="E272" s="106"/>
      <c r="F272" s="134"/>
      <c r="G272" s="107"/>
      <c r="H272" s="100">
        <v>0</v>
      </c>
      <c r="I272" s="101">
        <v>56.58019801980198</v>
      </c>
      <c r="J272" s="108"/>
      <c r="K272" s="108"/>
      <c r="L272" s="108"/>
      <c r="M272" s="2">
        <v>505</v>
      </c>
    </row>
    <row r="273" spans="2:13" ht="12.75">
      <c r="B273" s="140"/>
      <c r="H273" s="5">
        <v>0</v>
      </c>
      <c r="I273" s="24">
        <v>0</v>
      </c>
      <c r="M273" s="2">
        <v>505</v>
      </c>
    </row>
    <row r="274" spans="1:13" s="96" customFormat="1" ht="12.75">
      <c r="A274" s="13"/>
      <c r="B274" s="433">
        <v>285480</v>
      </c>
      <c r="C274" s="13"/>
      <c r="D274" s="13"/>
      <c r="E274" s="13" t="s">
        <v>1057</v>
      </c>
      <c r="F274" s="20"/>
      <c r="G274" s="20"/>
      <c r="H274" s="94">
        <v>0</v>
      </c>
      <c r="I274" s="95">
        <v>565.3069306930693</v>
      </c>
      <c r="M274" s="2">
        <v>505</v>
      </c>
    </row>
    <row r="275" spans="2:13" ht="12.75">
      <c r="B275" s="43"/>
      <c r="H275" s="5">
        <v>0</v>
      </c>
      <c r="I275" s="24">
        <v>0</v>
      </c>
      <c r="M275" s="2">
        <v>505</v>
      </c>
    </row>
    <row r="276" spans="1:13" s="86" customFormat="1" ht="12.75">
      <c r="A276" s="106"/>
      <c r="B276" s="401">
        <v>739520</v>
      </c>
      <c r="C276" s="106" t="s">
        <v>666</v>
      </c>
      <c r="D276" s="106"/>
      <c r="E276" s="106"/>
      <c r="F276" s="134"/>
      <c r="G276" s="107"/>
      <c r="H276" s="100">
        <v>0</v>
      </c>
      <c r="I276" s="101">
        <v>1464.3960396039604</v>
      </c>
      <c r="J276" s="108"/>
      <c r="K276" s="108"/>
      <c r="L276" s="108"/>
      <c r="M276" s="2">
        <v>505</v>
      </c>
    </row>
    <row r="277" spans="2:13" ht="12.75">
      <c r="B277" s="43"/>
      <c r="H277" s="5">
        <v>0</v>
      </c>
      <c r="I277" s="24">
        <v>0</v>
      </c>
      <c r="M277" s="2">
        <v>505</v>
      </c>
    </row>
    <row r="278" spans="2:13" ht="12.75">
      <c r="B278" s="43"/>
      <c r="H278" s="5">
        <v>0</v>
      </c>
      <c r="I278" s="24">
        <v>0</v>
      </c>
      <c r="M278" s="2">
        <v>505</v>
      </c>
    </row>
    <row r="279" spans="8:13" ht="12.75">
      <c r="H279" s="5">
        <v>0</v>
      </c>
      <c r="I279" s="24">
        <v>0</v>
      </c>
      <c r="M279" s="2">
        <v>505</v>
      </c>
    </row>
    <row r="280" spans="8:13" ht="12.75">
      <c r="H280" s="5">
        <v>0</v>
      </c>
      <c r="I280" s="24">
        <v>0</v>
      </c>
      <c r="M280" s="2">
        <v>505</v>
      </c>
    </row>
    <row r="281" spans="1:13" ht="13.5" thickBot="1">
      <c r="A281" s="77"/>
      <c r="B281" s="432">
        <v>212205</v>
      </c>
      <c r="C281" s="77"/>
      <c r="D281" s="76" t="s">
        <v>19</v>
      </c>
      <c r="E281" s="142"/>
      <c r="F281" s="177" t="s">
        <v>1069</v>
      </c>
      <c r="G281" s="178"/>
      <c r="H281" s="143"/>
      <c r="I281" s="144">
        <v>420.2079207920792</v>
      </c>
      <c r="J281" s="139"/>
      <c r="K281" s="139"/>
      <c r="L281" s="139"/>
      <c r="M281" s="2">
        <v>505</v>
      </c>
    </row>
    <row r="282" spans="2:13" ht="12.75">
      <c r="B282" s="140"/>
      <c r="H282" s="5">
        <v>0</v>
      </c>
      <c r="I282" s="24">
        <v>0</v>
      </c>
      <c r="M282" s="2">
        <v>505</v>
      </c>
    </row>
    <row r="283" spans="1:13" s="96" customFormat="1" ht="12.75">
      <c r="A283" s="13"/>
      <c r="B283" s="433">
        <v>212205</v>
      </c>
      <c r="C283" s="13"/>
      <c r="D283" s="13"/>
      <c r="E283" s="13" t="s">
        <v>1059</v>
      </c>
      <c r="F283" s="20"/>
      <c r="G283" s="20"/>
      <c r="H283" s="94">
        <v>0</v>
      </c>
      <c r="I283" s="95">
        <v>420.2079207920792</v>
      </c>
      <c r="M283" s="2">
        <v>505</v>
      </c>
    </row>
    <row r="284" spans="2:13" ht="12.75">
      <c r="B284" s="9"/>
      <c r="H284" s="5">
        <v>0</v>
      </c>
      <c r="I284" s="24">
        <v>0</v>
      </c>
      <c r="M284" s="2">
        <v>505</v>
      </c>
    </row>
    <row r="285" spans="8:13" ht="12.75">
      <c r="H285" s="5">
        <v>0</v>
      </c>
      <c r="I285" s="24">
        <v>0</v>
      </c>
      <c r="M285" s="2">
        <v>505</v>
      </c>
    </row>
    <row r="286" spans="8:13" ht="12.75">
      <c r="H286" s="5">
        <v>0</v>
      </c>
      <c r="I286" s="24">
        <v>0</v>
      </c>
      <c r="M286" s="2">
        <v>505</v>
      </c>
    </row>
    <row r="287" spans="1:13" s="190" customFormat="1" ht="13.5" thickBot="1">
      <c r="A287" s="64"/>
      <c r="B287" s="62">
        <v>10236008</v>
      </c>
      <c r="C287" s="76" t="s">
        <v>1070</v>
      </c>
      <c r="D287" s="64"/>
      <c r="E287" s="61"/>
      <c r="F287" s="142"/>
      <c r="G287" s="188"/>
      <c r="H287" s="143"/>
      <c r="I287" s="144"/>
      <c r="J287" s="189"/>
      <c r="K287" s="69"/>
      <c r="L287" s="69"/>
      <c r="M287" s="2">
        <v>505</v>
      </c>
    </row>
    <row r="288" spans="1:13" s="190" customFormat="1" ht="12.75">
      <c r="A288" s="1"/>
      <c r="B288" s="34"/>
      <c r="C288" s="14"/>
      <c r="D288" s="14"/>
      <c r="E288" s="37"/>
      <c r="F288" s="82"/>
      <c r="G288" s="191"/>
      <c r="H288" s="5"/>
      <c r="I288" s="24"/>
      <c r="J288" s="24"/>
      <c r="K288" s="2">
        <v>505</v>
      </c>
      <c r="L288"/>
      <c r="M288" s="2">
        <v>505</v>
      </c>
    </row>
    <row r="289" spans="1:13" s="190" customFormat="1" ht="12.75">
      <c r="A289" s="14"/>
      <c r="B289" s="192" t="s">
        <v>1184</v>
      </c>
      <c r="C289" s="193" t="s">
        <v>1185</v>
      </c>
      <c r="D289" s="193"/>
      <c r="E289" s="193"/>
      <c r="F289" s="194"/>
      <c r="G289" s="195"/>
      <c r="H289" s="196"/>
      <c r="I289" s="197" t="s">
        <v>1186</v>
      </c>
      <c r="J289" s="198"/>
      <c r="K289" s="2">
        <v>505</v>
      </c>
      <c r="L289"/>
      <c r="M289" s="2">
        <v>505</v>
      </c>
    </row>
    <row r="290" spans="1:13" s="96" customFormat="1" ht="12.75">
      <c r="A290" s="199"/>
      <c r="B290" s="200">
        <v>2674570</v>
      </c>
      <c r="C290" s="201" t="s">
        <v>1187</v>
      </c>
      <c r="D290" s="201" t="s">
        <v>1188</v>
      </c>
      <c r="E290" s="201" t="s">
        <v>1224</v>
      </c>
      <c r="F290" s="194"/>
      <c r="G290" s="202"/>
      <c r="H290" s="196">
        <v>-2674570</v>
      </c>
      <c r="I290" s="197">
        <v>5296.178217821782</v>
      </c>
      <c r="J290" s="198"/>
      <c r="K290" s="2">
        <v>505</v>
      </c>
      <c r="L290"/>
      <c r="M290" s="2">
        <v>505</v>
      </c>
    </row>
    <row r="291" spans="1:13" s="211" customFormat="1" ht="12.75">
      <c r="A291" s="203"/>
      <c r="B291" s="204">
        <v>604570</v>
      </c>
      <c r="C291" s="205" t="s">
        <v>1190</v>
      </c>
      <c r="D291" s="205" t="s">
        <v>1188</v>
      </c>
      <c r="E291" s="205" t="s">
        <v>1224</v>
      </c>
      <c r="F291" s="206"/>
      <c r="G291" s="206"/>
      <c r="H291" s="207">
        <v>-3279140</v>
      </c>
      <c r="I291" s="208">
        <v>1197.1683168316831</v>
      </c>
      <c r="J291" s="209"/>
      <c r="K291" s="2">
        <v>505</v>
      </c>
      <c r="L291" s="210"/>
      <c r="M291" s="2">
        <v>505</v>
      </c>
    </row>
    <row r="292" spans="1:13" s="219" customFormat="1" ht="12.75">
      <c r="A292" s="212"/>
      <c r="B292" s="213">
        <v>1280543</v>
      </c>
      <c r="C292" s="214" t="s">
        <v>1191</v>
      </c>
      <c r="D292" s="214" t="s">
        <v>1188</v>
      </c>
      <c r="E292" s="214" t="s">
        <v>1224</v>
      </c>
      <c r="F292" s="215"/>
      <c r="G292" s="215"/>
      <c r="H292" s="216">
        <v>-4559683</v>
      </c>
      <c r="I292" s="217">
        <v>2535.728712871287</v>
      </c>
      <c r="J292" s="218"/>
      <c r="K292" s="2">
        <v>505</v>
      </c>
      <c r="M292" s="2">
        <v>505</v>
      </c>
    </row>
    <row r="293" spans="1:13" s="227" customFormat="1" ht="12.75">
      <c r="A293" s="220"/>
      <c r="B293" s="221">
        <v>2130910</v>
      </c>
      <c r="C293" s="222" t="s">
        <v>1192</v>
      </c>
      <c r="D293" s="222" t="s">
        <v>1188</v>
      </c>
      <c r="E293" s="222" t="s">
        <v>1224</v>
      </c>
      <c r="F293" s="223"/>
      <c r="G293" s="223"/>
      <c r="H293" s="224">
        <v>-6690593</v>
      </c>
      <c r="I293" s="225">
        <v>4219.623762376237</v>
      </c>
      <c r="J293" s="226"/>
      <c r="K293" s="2">
        <v>505</v>
      </c>
      <c r="M293" s="2">
        <v>505</v>
      </c>
    </row>
    <row r="294" spans="1:13" s="234" customFormat="1" ht="12.75">
      <c r="A294" s="228"/>
      <c r="B294" s="229">
        <v>0</v>
      </c>
      <c r="C294" s="230" t="s">
        <v>1193</v>
      </c>
      <c r="D294" s="230" t="s">
        <v>1188</v>
      </c>
      <c r="E294" s="230" t="s">
        <v>1224</v>
      </c>
      <c r="F294" s="231"/>
      <c r="G294" s="231"/>
      <c r="H294" s="216">
        <v>-6690593</v>
      </c>
      <c r="I294" s="232">
        <v>0</v>
      </c>
      <c r="J294" s="233"/>
      <c r="K294" s="2">
        <v>505</v>
      </c>
      <c r="M294" s="2">
        <v>505</v>
      </c>
    </row>
    <row r="295" spans="1:13" s="242" customFormat="1" ht="12.75">
      <c r="A295" s="235"/>
      <c r="B295" s="236">
        <v>0</v>
      </c>
      <c r="C295" s="237" t="s">
        <v>1194</v>
      </c>
      <c r="D295" s="237" t="s">
        <v>1188</v>
      </c>
      <c r="E295" s="237" t="s">
        <v>1224</v>
      </c>
      <c r="F295" s="238"/>
      <c r="G295" s="238"/>
      <c r="H295" s="239">
        <v>-6690593</v>
      </c>
      <c r="I295" s="240">
        <v>0</v>
      </c>
      <c r="J295" s="241"/>
      <c r="K295" s="2">
        <v>505</v>
      </c>
      <c r="M295" s="2">
        <v>505</v>
      </c>
    </row>
    <row r="296" spans="1:13" s="250" customFormat="1" ht="12.75">
      <c r="A296" s="243"/>
      <c r="B296" s="244">
        <v>0</v>
      </c>
      <c r="C296" s="245" t="s">
        <v>1195</v>
      </c>
      <c r="D296" s="245" t="s">
        <v>1188</v>
      </c>
      <c r="E296" s="245" t="s">
        <v>1224</v>
      </c>
      <c r="F296" s="246"/>
      <c r="G296" s="246"/>
      <c r="H296" s="247">
        <v>-6690593</v>
      </c>
      <c r="I296" s="248">
        <v>0</v>
      </c>
      <c r="J296" s="249"/>
      <c r="K296" s="2">
        <v>505</v>
      </c>
      <c r="M296" s="2">
        <v>505</v>
      </c>
    </row>
    <row r="297" spans="1:13" s="257" customFormat="1" ht="12.75">
      <c r="A297" s="125"/>
      <c r="B297" s="252">
        <v>3215415</v>
      </c>
      <c r="C297" s="253" t="s">
        <v>1196</v>
      </c>
      <c r="D297" s="253" t="s">
        <v>1188</v>
      </c>
      <c r="E297" s="253" t="s">
        <v>1224</v>
      </c>
      <c r="F297" s="254"/>
      <c r="G297" s="254"/>
      <c r="H297" s="247">
        <v>-9906008</v>
      </c>
      <c r="I297" s="255">
        <v>6367.158415841584</v>
      </c>
      <c r="J297" s="256"/>
      <c r="K297" s="2">
        <v>505</v>
      </c>
      <c r="M297" s="2">
        <v>505</v>
      </c>
    </row>
    <row r="298" spans="1:13" s="265" customFormat="1" ht="12.75">
      <c r="A298" s="258"/>
      <c r="B298" s="259">
        <v>330000</v>
      </c>
      <c r="C298" s="260" t="s">
        <v>1197</v>
      </c>
      <c r="D298" s="260" t="s">
        <v>1188</v>
      </c>
      <c r="E298" s="260" t="s">
        <v>1189</v>
      </c>
      <c r="F298" s="261"/>
      <c r="G298" s="261"/>
      <c r="H298" s="262">
        <v>-10236008</v>
      </c>
      <c r="I298" s="263">
        <v>653.4653465346535</v>
      </c>
      <c r="J298" s="264"/>
      <c r="K298" s="2">
        <v>505</v>
      </c>
      <c r="M298" s="2">
        <v>505</v>
      </c>
    </row>
    <row r="299" spans="1:13" ht="12.75">
      <c r="A299" s="14"/>
      <c r="B299" s="53">
        <v>10236008</v>
      </c>
      <c r="C299" s="266" t="s">
        <v>1198</v>
      </c>
      <c r="D299" s="267"/>
      <c r="E299" s="267"/>
      <c r="F299" s="194"/>
      <c r="G299" s="268"/>
      <c r="H299" s="251">
        <v>-20472016</v>
      </c>
      <c r="I299" s="255">
        <v>20269.322772277228</v>
      </c>
      <c r="J299" s="269"/>
      <c r="K299" s="2">
        <v>505</v>
      </c>
      <c r="M299" s="2">
        <v>505</v>
      </c>
    </row>
    <row r="300" spans="1:13" ht="12.75">
      <c r="A300" s="14"/>
      <c r="B300" s="154"/>
      <c r="C300" s="270"/>
      <c r="D300" s="271"/>
      <c r="E300" s="271"/>
      <c r="F300" s="164"/>
      <c r="G300" s="272"/>
      <c r="H300" s="273"/>
      <c r="I300" s="198"/>
      <c r="J300" s="269"/>
      <c r="K300" s="42"/>
      <c r="M300" s="2">
        <v>505</v>
      </c>
    </row>
    <row r="301" spans="1:13" ht="12.75">
      <c r="A301" s="14"/>
      <c r="B301" s="154"/>
      <c r="C301" s="270"/>
      <c r="D301" s="271"/>
      <c r="E301" s="271"/>
      <c r="F301" s="164"/>
      <c r="G301" s="272"/>
      <c r="H301" s="273"/>
      <c r="I301" s="198"/>
      <c r="J301" s="269"/>
      <c r="K301" s="2"/>
      <c r="M301" s="2">
        <v>505</v>
      </c>
    </row>
    <row r="302" spans="2:13" ht="12.75">
      <c r="B302" s="43"/>
      <c r="F302" s="71"/>
      <c r="G302" s="71"/>
      <c r="H302" s="274"/>
      <c r="I302" s="198"/>
      <c r="K302" s="2"/>
      <c r="M302" s="2">
        <v>505</v>
      </c>
    </row>
    <row r="303" spans="8:13" ht="12.75">
      <c r="H303" s="5">
        <v>0</v>
      </c>
      <c r="I303" s="24">
        <v>0</v>
      </c>
      <c r="M303" s="2">
        <v>505</v>
      </c>
    </row>
    <row r="304" spans="1:13" s="281" customFormat="1" ht="12.75">
      <c r="A304" s="275"/>
      <c r="B304" s="276">
        <v>-45498577</v>
      </c>
      <c r="C304" s="277" t="s">
        <v>1199</v>
      </c>
      <c r="D304" s="277" t="s">
        <v>1200</v>
      </c>
      <c r="E304" s="275"/>
      <c r="F304" s="278"/>
      <c r="G304" s="278"/>
      <c r="H304" s="274">
        <v>45498577</v>
      </c>
      <c r="I304" s="279">
        <v>-90997.154</v>
      </c>
      <c r="J304" s="280"/>
      <c r="K304" s="2">
        <v>500</v>
      </c>
      <c r="M304" s="2">
        <v>500</v>
      </c>
    </row>
    <row r="305" spans="1:13" s="17" customFormat="1" ht="12.75">
      <c r="A305" s="14"/>
      <c r="B305" s="282">
        <v>2284420</v>
      </c>
      <c r="C305" s="275" t="s">
        <v>1199</v>
      </c>
      <c r="D305" s="275" t="s">
        <v>1201</v>
      </c>
      <c r="E305" s="283"/>
      <c r="F305" s="57"/>
      <c r="G305" s="284"/>
      <c r="H305" s="274">
        <v>43214157</v>
      </c>
      <c r="I305" s="279">
        <v>4568.84</v>
      </c>
      <c r="J305" s="59"/>
      <c r="K305" s="2">
        <v>500</v>
      </c>
      <c r="M305" s="2">
        <v>500</v>
      </c>
    </row>
    <row r="306" spans="1:13" s="17" customFormat="1" ht="12.75">
      <c r="A306" s="14"/>
      <c r="B306" s="282">
        <v>4054070</v>
      </c>
      <c r="C306" s="275" t="s">
        <v>1199</v>
      </c>
      <c r="D306" s="275" t="s">
        <v>1202</v>
      </c>
      <c r="E306" s="283"/>
      <c r="F306" s="57"/>
      <c r="G306" s="284"/>
      <c r="H306" s="274">
        <v>39160087</v>
      </c>
      <c r="I306" s="279">
        <v>8190.040404040404</v>
      </c>
      <c r="J306" s="59"/>
      <c r="K306" s="42">
        <v>495</v>
      </c>
      <c r="M306" s="42">
        <v>495</v>
      </c>
    </row>
    <row r="307" spans="1:13" s="17" customFormat="1" ht="12.75">
      <c r="A307" s="14"/>
      <c r="B307" s="282">
        <v>1909530</v>
      </c>
      <c r="C307" s="275" t="s">
        <v>1199</v>
      </c>
      <c r="D307" s="275" t="s">
        <v>1203</v>
      </c>
      <c r="E307" s="283"/>
      <c r="F307" s="57"/>
      <c r="G307" s="284"/>
      <c r="H307" s="274">
        <v>37250557</v>
      </c>
      <c r="I307" s="279">
        <v>3857.6363636363635</v>
      </c>
      <c r="J307" s="59"/>
      <c r="K307" s="42">
        <v>495</v>
      </c>
      <c r="M307" s="42">
        <v>495</v>
      </c>
    </row>
    <row r="308" spans="1:13" s="17" customFormat="1" ht="12.75">
      <c r="A308" s="14"/>
      <c r="B308" s="282">
        <v>1363300</v>
      </c>
      <c r="C308" s="275" t="s">
        <v>1199</v>
      </c>
      <c r="D308" s="275" t="s">
        <v>1204</v>
      </c>
      <c r="E308" s="283"/>
      <c r="F308" s="57"/>
      <c r="G308" s="284"/>
      <c r="H308" s="274">
        <v>35887257</v>
      </c>
      <c r="I308" s="279">
        <v>2726.6</v>
      </c>
      <c r="J308" s="59"/>
      <c r="K308" s="42">
        <v>500</v>
      </c>
      <c r="M308" s="42">
        <v>500</v>
      </c>
    </row>
    <row r="309" spans="1:13" s="17" customFormat="1" ht="12.75">
      <c r="A309" s="14"/>
      <c r="B309" s="282">
        <v>1926430</v>
      </c>
      <c r="C309" s="275" t="s">
        <v>1199</v>
      </c>
      <c r="D309" s="275" t="s">
        <v>1205</v>
      </c>
      <c r="E309" s="283"/>
      <c r="F309" s="57"/>
      <c r="G309" s="284"/>
      <c r="H309" s="274">
        <v>33960827</v>
      </c>
      <c r="I309" s="279">
        <v>3669.390476190476</v>
      </c>
      <c r="J309" s="59"/>
      <c r="K309" s="42">
        <v>525</v>
      </c>
      <c r="M309" s="42">
        <v>525</v>
      </c>
    </row>
    <row r="310" spans="1:13" s="17" customFormat="1" ht="12.75">
      <c r="A310" s="14"/>
      <c r="B310" s="282">
        <v>1221523</v>
      </c>
      <c r="C310" s="275" t="s">
        <v>1199</v>
      </c>
      <c r="D310" s="275" t="s">
        <v>1206</v>
      </c>
      <c r="E310" s="283"/>
      <c r="F310" s="57"/>
      <c r="G310" s="284"/>
      <c r="H310" s="274">
        <v>32739304</v>
      </c>
      <c r="I310" s="279">
        <v>2326.710476190476</v>
      </c>
      <c r="J310" s="59"/>
      <c r="K310" s="42">
        <v>525</v>
      </c>
      <c r="M310" s="42">
        <v>525</v>
      </c>
    </row>
    <row r="311" spans="1:13" s="17" customFormat="1" ht="12.75">
      <c r="A311" s="14"/>
      <c r="B311" s="282">
        <v>2894380</v>
      </c>
      <c r="C311" s="275" t="s">
        <v>1199</v>
      </c>
      <c r="D311" s="275" t="s">
        <v>1207</v>
      </c>
      <c r="E311" s="283"/>
      <c r="F311" s="57"/>
      <c r="G311" s="284"/>
      <c r="H311" s="274">
        <v>29844924</v>
      </c>
      <c r="I311" s="279">
        <v>5410.056074766355</v>
      </c>
      <c r="J311" s="59"/>
      <c r="K311" s="42">
        <v>535</v>
      </c>
      <c r="M311" s="42">
        <v>535</v>
      </c>
    </row>
    <row r="312" spans="1:13" s="17" customFormat="1" ht="12.75">
      <c r="A312" s="14"/>
      <c r="B312" s="282">
        <v>2659145</v>
      </c>
      <c r="C312" s="275" t="s">
        <v>1199</v>
      </c>
      <c r="D312" s="275" t="s">
        <v>1208</v>
      </c>
      <c r="E312" s="283"/>
      <c r="F312" s="57"/>
      <c r="G312" s="284"/>
      <c r="H312" s="274">
        <v>27185779</v>
      </c>
      <c r="I312" s="279">
        <v>5017.254716981132</v>
      </c>
      <c r="J312" s="59"/>
      <c r="K312" s="42">
        <v>530</v>
      </c>
      <c r="M312" s="42">
        <v>530</v>
      </c>
    </row>
    <row r="313" spans="1:13" s="17" customFormat="1" ht="12.75">
      <c r="A313" s="14"/>
      <c r="B313" s="282">
        <v>3014290</v>
      </c>
      <c r="C313" s="275" t="s">
        <v>1199</v>
      </c>
      <c r="D313" s="275" t="s">
        <v>1209</v>
      </c>
      <c r="E313" s="283"/>
      <c r="F313" s="57"/>
      <c r="G313" s="284"/>
      <c r="H313" s="274">
        <v>24171489</v>
      </c>
      <c r="I313" s="279">
        <v>5796.711538461538</v>
      </c>
      <c r="J313" s="59"/>
      <c r="K313" s="42">
        <v>505</v>
      </c>
      <c r="M313" s="42">
        <v>520</v>
      </c>
    </row>
    <row r="314" spans="1:13" s="17" customFormat="1" ht="12.75">
      <c r="A314" s="14"/>
      <c r="B314" s="282">
        <v>2674570</v>
      </c>
      <c r="C314" s="275" t="s">
        <v>1199</v>
      </c>
      <c r="D314" s="275" t="s">
        <v>1221</v>
      </c>
      <c r="E314" s="283"/>
      <c r="F314" s="57"/>
      <c r="G314" s="284"/>
      <c r="H314" s="274">
        <v>21496919</v>
      </c>
      <c r="I314" s="279">
        <v>5296.178217821782</v>
      </c>
      <c r="J314" s="59"/>
      <c r="K314" s="42">
        <v>505</v>
      </c>
      <c r="M314" s="42">
        <v>505</v>
      </c>
    </row>
    <row r="315" spans="1:13" s="17" customFormat="1" ht="12.75">
      <c r="A315" s="13"/>
      <c r="B315" s="285">
        <v>-21496919</v>
      </c>
      <c r="C315" s="286" t="s">
        <v>1199</v>
      </c>
      <c r="D315" s="286" t="s">
        <v>1225</v>
      </c>
      <c r="E315" s="287"/>
      <c r="F315" s="134"/>
      <c r="G315" s="288"/>
      <c r="H315" s="289">
        <v>64711076</v>
      </c>
      <c r="I315" s="290">
        <v>-42568.15643564356</v>
      </c>
      <c r="J315" s="291"/>
      <c r="K315" s="292">
        <v>520</v>
      </c>
      <c r="L315" s="292"/>
      <c r="M315" s="42">
        <v>505</v>
      </c>
    </row>
    <row r="316" spans="1:13" s="17" customFormat="1" ht="12.75">
      <c r="A316" s="14"/>
      <c r="B316" s="34"/>
      <c r="C316" s="293"/>
      <c r="D316" s="293"/>
      <c r="E316" s="293"/>
      <c r="F316" s="57"/>
      <c r="G316" s="294"/>
      <c r="H316" s="31"/>
      <c r="I316" s="59"/>
      <c r="J316" s="59"/>
      <c r="K316" s="42"/>
      <c r="M316" s="42"/>
    </row>
    <row r="317" spans="1:13" s="17" customFormat="1" ht="12.75">
      <c r="A317" s="14"/>
      <c r="B317" s="34"/>
      <c r="C317" s="293"/>
      <c r="D317" s="293"/>
      <c r="E317" s="293"/>
      <c r="F317" s="57"/>
      <c r="G317" s="294"/>
      <c r="H317" s="31"/>
      <c r="I317" s="59"/>
      <c r="J317" s="59"/>
      <c r="K317" s="42"/>
      <c r="M317" s="2"/>
    </row>
    <row r="318" spans="2:13" ht="12.75">
      <c r="B318" s="43"/>
      <c r="F318" s="82"/>
      <c r="G318" s="71"/>
      <c r="M318" s="2"/>
    </row>
    <row r="319" spans="1:13" s="300" customFormat="1" ht="12.75">
      <c r="A319" s="295"/>
      <c r="B319" s="296">
        <v>-19197023.1</v>
      </c>
      <c r="C319" s="295" t="s">
        <v>1210</v>
      </c>
      <c r="D319" s="295" t="s">
        <v>1200</v>
      </c>
      <c r="E319" s="295"/>
      <c r="F319" s="297"/>
      <c r="G319" s="297"/>
      <c r="H319" s="274">
        <v>19197023.1</v>
      </c>
      <c r="I319" s="279">
        <v>-38394.046200000004</v>
      </c>
      <c r="J319" s="298"/>
      <c r="K319" s="299">
        <v>500</v>
      </c>
      <c r="M319" s="299">
        <v>500</v>
      </c>
    </row>
    <row r="320" spans="1:13" s="300" customFormat="1" ht="12.75">
      <c r="A320" s="295"/>
      <c r="B320" s="296">
        <v>375535</v>
      </c>
      <c r="C320" s="295" t="s">
        <v>1210</v>
      </c>
      <c r="D320" s="203" t="s">
        <v>1211</v>
      </c>
      <c r="E320" s="295"/>
      <c r="F320" s="297"/>
      <c r="G320" s="297"/>
      <c r="H320" s="274">
        <v>18821488.1</v>
      </c>
      <c r="I320" s="279">
        <v>751.07</v>
      </c>
      <c r="J320" s="298"/>
      <c r="K320" s="299">
        <v>500</v>
      </c>
      <c r="M320" s="299">
        <v>500</v>
      </c>
    </row>
    <row r="321" spans="1:13" s="300" customFormat="1" ht="12.75">
      <c r="A321" s="295"/>
      <c r="B321" s="296">
        <v>518000</v>
      </c>
      <c r="C321" s="295" t="s">
        <v>1210</v>
      </c>
      <c r="D321" s="203" t="s">
        <v>1202</v>
      </c>
      <c r="E321" s="295"/>
      <c r="F321" s="297"/>
      <c r="G321" s="297"/>
      <c r="H321" s="274">
        <v>18303488.1</v>
      </c>
      <c r="I321" s="279">
        <v>1046.4646464646464</v>
      </c>
      <c r="J321" s="298"/>
      <c r="K321" s="299">
        <v>495</v>
      </c>
      <c r="M321" s="299">
        <v>495</v>
      </c>
    </row>
    <row r="322" spans="1:13" s="300" customFormat="1" ht="12.75">
      <c r="A322" s="295"/>
      <c r="B322" s="296">
        <v>199400</v>
      </c>
      <c r="C322" s="295" t="s">
        <v>1210</v>
      </c>
      <c r="D322" s="203" t="s">
        <v>1203</v>
      </c>
      <c r="E322" s="295"/>
      <c r="F322" s="297"/>
      <c r="G322" s="297"/>
      <c r="H322" s="274">
        <v>18104088.1</v>
      </c>
      <c r="I322" s="279">
        <v>402.82828282828285</v>
      </c>
      <c r="J322" s="298"/>
      <c r="K322" s="299">
        <v>495</v>
      </c>
      <c r="M322" s="299">
        <v>495</v>
      </c>
    </row>
    <row r="323" spans="1:13" s="300" customFormat="1" ht="12.75">
      <c r="A323" s="295"/>
      <c r="B323" s="296">
        <v>289600</v>
      </c>
      <c r="C323" s="295" t="s">
        <v>1210</v>
      </c>
      <c r="D323" s="203" t="s">
        <v>1204</v>
      </c>
      <c r="E323" s="295"/>
      <c r="F323" s="297"/>
      <c r="G323" s="297"/>
      <c r="H323" s="274">
        <v>17814488.1</v>
      </c>
      <c r="I323" s="279">
        <v>579.2</v>
      </c>
      <c r="J323" s="298"/>
      <c r="K323" s="299">
        <v>500</v>
      </c>
      <c r="M323" s="299">
        <v>500</v>
      </c>
    </row>
    <row r="324" spans="1:13" s="300" customFormat="1" ht="12.75">
      <c r="A324" s="295"/>
      <c r="B324" s="296">
        <v>115900</v>
      </c>
      <c r="C324" s="295" t="s">
        <v>1210</v>
      </c>
      <c r="D324" s="203" t="s">
        <v>1205</v>
      </c>
      <c r="E324" s="295"/>
      <c r="F324" s="297"/>
      <c r="G324" s="297"/>
      <c r="H324" s="274">
        <v>17698588.1</v>
      </c>
      <c r="I324" s="279">
        <v>220.76190476190476</v>
      </c>
      <c r="J324" s="298"/>
      <c r="K324" s="299">
        <v>525</v>
      </c>
      <c r="M324" s="299">
        <v>525</v>
      </c>
    </row>
    <row r="325" spans="1:13" s="300" customFormat="1" ht="12.75">
      <c r="A325" s="295"/>
      <c r="B325" s="296">
        <v>1189218</v>
      </c>
      <c r="C325" s="295" t="s">
        <v>1210</v>
      </c>
      <c r="D325" s="203" t="s">
        <v>1206</v>
      </c>
      <c r="E325" s="295"/>
      <c r="F325" s="297"/>
      <c r="G325" s="297"/>
      <c r="H325" s="274">
        <v>16509370.100000001</v>
      </c>
      <c r="I325" s="279">
        <v>2265.177142857143</v>
      </c>
      <c r="J325" s="298"/>
      <c r="K325" s="299">
        <v>525</v>
      </c>
      <c r="M325" s="299">
        <v>525</v>
      </c>
    </row>
    <row r="326" spans="1:13" s="300" customFormat="1" ht="12.75">
      <c r="A326" s="295"/>
      <c r="B326" s="296">
        <v>246374</v>
      </c>
      <c r="C326" s="295" t="s">
        <v>1210</v>
      </c>
      <c r="D326" s="203" t="s">
        <v>1207</v>
      </c>
      <c r="E326" s="295"/>
      <c r="F326" s="297"/>
      <c r="G326" s="297"/>
      <c r="H326" s="274">
        <v>16262996.100000001</v>
      </c>
      <c r="I326" s="279">
        <v>460.5121495327103</v>
      </c>
      <c r="J326" s="298"/>
      <c r="K326" s="299">
        <v>535</v>
      </c>
      <c r="M326" s="299">
        <v>535</v>
      </c>
    </row>
    <row r="327" spans="1:13" s="300" customFormat="1" ht="12.75">
      <c r="A327" s="295"/>
      <c r="B327" s="296">
        <v>511600</v>
      </c>
      <c r="C327" s="295" t="s">
        <v>1210</v>
      </c>
      <c r="D327" s="203" t="s">
        <v>1208</v>
      </c>
      <c r="E327" s="295"/>
      <c r="F327" s="297"/>
      <c r="G327" s="297"/>
      <c r="H327" s="274">
        <v>15751396.100000001</v>
      </c>
      <c r="I327" s="279">
        <v>965.2830188679245</v>
      </c>
      <c r="J327" s="298"/>
      <c r="K327" s="299">
        <v>530</v>
      </c>
      <c r="M327" s="299">
        <v>530</v>
      </c>
    </row>
    <row r="328" spans="1:13" s="300" customFormat="1" ht="12.75">
      <c r="A328" s="295"/>
      <c r="B328" s="296">
        <v>271002</v>
      </c>
      <c r="C328" s="295" t="s">
        <v>1210</v>
      </c>
      <c r="D328" s="203" t="s">
        <v>1209</v>
      </c>
      <c r="E328" s="295"/>
      <c r="F328" s="297"/>
      <c r="G328" s="297"/>
      <c r="H328" s="274">
        <v>15480394.100000001</v>
      </c>
      <c r="I328" s="279">
        <v>521.1576923076923</v>
      </c>
      <c r="J328" s="298"/>
      <c r="K328" s="299">
        <v>520</v>
      </c>
      <c r="M328" s="299">
        <v>520</v>
      </c>
    </row>
    <row r="329" spans="1:13" s="300" customFormat="1" ht="12.75">
      <c r="A329" s="295"/>
      <c r="B329" s="296">
        <v>604570</v>
      </c>
      <c r="C329" s="295" t="s">
        <v>1210</v>
      </c>
      <c r="D329" s="203" t="s">
        <v>1221</v>
      </c>
      <c r="E329" s="295"/>
      <c r="F329" s="297"/>
      <c r="G329" s="297"/>
      <c r="H329" s="274">
        <v>14875824.100000001</v>
      </c>
      <c r="I329" s="279">
        <v>1197.1683168316831</v>
      </c>
      <c r="J329" s="298"/>
      <c r="K329" s="299">
        <v>505</v>
      </c>
      <c r="M329" s="299">
        <v>505</v>
      </c>
    </row>
    <row r="330" spans="1:13" s="300" customFormat="1" ht="12.75">
      <c r="A330" s="301"/>
      <c r="B330" s="302">
        <v>-14875824.100000001</v>
      </c>
      <c r="C330" s="301" t="s">
        <v>1210</v>
      </c>
      <c r="D330" s="301" t="s">
        <v>1226</v>
      </c>
      <c r="E330" s="301"/>
      <c r="F330" s="303"/>
      <c r="G330" s="303"/>
      <c r="H330" s="289">
        <v>33697312.2</v>
      </c>
      <c r="I330" s="290">
        <v>-29457.077425742576</v>
      </c>
      <c r="J330" s="290"/>
      <c r="K330" s="304">
        <v>505</v>
      </c>
      <c r="L330" s="304"/>
      <c r="M330" s="304">
        <v>505</v>
      </c>
    </row>
    <row r="331" spans="2:13" ht="12.75">
      <c r="B331" s="43"/>
      <c r="F331" s="82"/>
      <c r="G331" s="71"/>
      <c r="M331" s="2"/>
    </row>
    <row r="332" spans="2:13" ht="12.75">
      <c r="B332" s="43"/>
      <c r="F332" s="82"/>
      <c r="G332" s="71"/>
      <c r="M332" s="2"/>
    </row>
    <row r="333" spans="1:13" s="300" customFormat="1" ht="12.75" hidden="1">
      <c r="A333" s="295"/>
      <c r="B333" s="296"/>
      <c r="C333" s="295"/>
      <c r="D333" s="295"/>
      <c r="E333" s="295"/>
      <c r="F333" s="297"/>
      <c r="G333" s="297"/>
      <c r="H333" s="296"/>
      <c r="I333" s="279"/>
      <c r="K333" s="42"/>
      <c r="L333" s="17"/>
      <c r="M333" s="2"/>
    </row>
    <row r="334" spans="1:13" s="300" customFormat="1" ht="12.75" hidden="1">
      <c r="A334" s="295"/>
      <c r="B334" s="296"/>
      <c r="C334" s="295"/>
      <c r="D334" s="295"/>
      <c r="E334" s="295"/>
      <c r="F334" s="297"/>
      <c r="G334" s="297"/>
      <c r="H334" s="296"/>
      <c r="I334" s="279"/>
      <c r="K334" s="42"/>
      <c r="L334" s="17"/>
      <c r="M334" s="2"/>
    </row>
    <row r="335" spans="1:13" ht="12.75" hidden="1">
      <c r="A335" s="14"/>
      <c r="B335" s="9"/>
      <c r="F335" s="71"/>
      <c r="G335" s="71"/>
      <c r="H335" s="296"/>
      <c r="I335" s="24" t="e">
        <v>#DIV/0!</v>
      </c>
      <c r="M335" s="2"/>
    </row>
    <row r="336" spans="1:13" ht="12.75" hidden="1">
      <c r="A336" s="14"/>
      <c r="B336" s="9"/>
      <c r="F336" s="71"/>
      <c r="G336" s="71"/>
      <c r="H336" s="296"/>
      <c r="I336" s="24" t="e">
        <v>#DIV/0!</v>
      </c>
      <c r="M336" s="2"/>
    </row>
    <row r="337" spans="1:13" ht="12.75" hidden="1">
      <c r="A337" s="14"/>
      <c r="B337" s="9"/>
      <c r="F337" s="71"/>
      <c r="G337" s="71"/>
      <c r="H337" s="5">
        <v>0</v>
      </c>
      <c r="I337" s="24" t="e">
        <v>#DIV/0!</v>
      </c>
      <c r="M337" s="2"/>
    </row>
    <row r="338" spans="1:13" ht="12.75" hidden="1">
      <c r="A338" s="14"/>
      <c r="B338" s="9"/>
      <c r="F338" s="71"/>
      <c r="G338" s="71"/>
      <c r="H338" s="5">
        <v>0</v>
      </c>
      <c r="I338" s="24" t="e">
        <v>#DIV/0!</v>
      </c>
      <c r="M338" s="2"/>
    </row>
    <row r="339" spans="1:13" ht="12.75" hidden="1">
      <c r="A339" s="14"/>
      <c r="B339" s="9"/>
      <c r="F339" s="71"/>
      <c r="G339" s="71"/>
      <c r="H339" s="5">
        <v>0</v>
      </c>
      <c r="I339" s="24" t="e">
        <v>#DIV/0!</v>
      </c>
      <c r="M339" s="2"/>
    </row>
    <row r="340" spans="1:13" ht="12.75" hidden="1">
      <c r="A340" s="14"/>
      <c r="B340" s="9"/>
      <c r="F340" s="71"/>
      <c r="G340" s="71"/>
      <c r="H340" s="5">
        <v>0</v>
      </c>
      <c r="I340" s="24" t="e">
        <v>#DIV/0!</v>
      </c>
      <c r="M340" s="2"/>
    </row>
    <row r="341" spans="1:13" ht="12.75" hidden="1">
      <c r="A341" s="14"/>
      <c r="B341" s="9"/>
      <c r="F341" s="71"/>
      <c r="G341" s="71"/>
      <c r="H341" s="5">
        <v>0</v>
      </c>
      <c r="I341" s="24" t="e">
        <v>#DIV/0!</v>
      </c>
      <c r="M341" s="2"/>
    </row>
    <row r="342" spans="1:13" ht="12.75" hidden="1">
      <c r="A342" s="14"/>
      <c r="B342" s="9"/>
      <c r="F342" s="71"/>
      <c r="G342" s="71"/>
      <c r="H342" s="5">
        <v>0</v>
      </c>
      <c r="I342" s="24" t="e">
        <v>#DIV/0!</v>
      </c>
      <c r="M342" s="2"/>
    </row>
    <row r="343" spans="1:13" ht="12.75" hidden="1">
      <c r="A343" s="14"/>
      <c r="B343" s="9"/>
      <c r="F343" s="71"/>
      <c r="G343" s="71"/>
      <c r="H343" s="5">
        <v>0</v>
      </c>
      <c r="I343" s="24" t="e">
        <v>#DIV/0!</v>
      </c>
      <c r="M343" s="2"/>
    </row>
    <row r="344" spans="1:13" ht="12.75" hidden="1">
      <c r="A344" s="14"/>
      <c r="B344" s="9"/>
      <c r="F344" s="71"/>
      <c r="G344" s="71"/>
      <c r="H344" s="5">
        <v>0</v>
      </c>
      <c r="I344" s="24" t="e">
        <v>#DIV/0!</v>
      </c>
      <c r="M344" s="2"/>
    </row>
    <row r="345" spans="1:13" ht="12.75" hidden="1">
      <c r="A345" s="14"/>
      <c r="B345" s="9"/>
      <c r="F345" s="71"/>
      <c r="G345" s="71"/>
      <c r="H345" s="5">
        <v>0</v>
      </c>
      <c r="I345" s="24" t="e">
        <v>#DIV/0!</v>
      </c>
      <c r="M345" s="2"/>
    </row>
    <row r="346" spans="1:13" ht="12.75" hidden="1">
      <c r="A346" s="14"/>
      <c r="B346" s="9"/>
      <c r="F346" s="71"/>
      <c r="G346" s="71"/>
      <c r="H346" s="5">
        <v>0</v>
      </c>
      <c r="I346" s="24" t="e">
        <v>#DIV/0!</v>
      </c>
      <c r="M346" s="2"/>
    </row>
    <row r="347" spans="1:13" ht="12.75" hidden="1">
      <c r="A347" s="14"/>
      <c r="B347" s="9"/>
      <c r="F347" s="71"/>
      <c r="G347" s="71"/>
      <c r="H347" s="5">
        <v>0</v>
      </c>
      <c r="I347" s="24" t="e">
        <v>#DIV/0!</v>
      </c>
      <c r="M347" s="2"/>
    </row>
    <row r="348" spans="1:13" ht="12.75" hidden="1">
      <c r="A348" s="14"/>
      <c r="B348" s="9"/>
      <c r="F348" s="71"/>
      <c r="G348" s="71"/>
      <c r="H348" s="5">
        <v>0</v>
      </c>
      <c r="I348" s="24" t="e">
        <v>#DIV/0!</v>
      </c>
      <c r="M348" s="2"/>
    </row>
    <row r="349" spans="1:13" ht="12.75" hidden="1">
      <c r="A349" s="14"/>
      <c r="F349" s="71"/>
      <c r="G349" s="71"/>
      <c r="H349" s="5">
        <v>0</v>
      </c>
      <c r="I349" s="24" t="e">
        <v>#DIV/0!</v>
      </c>
      <c r="M349" s="2"/>
    </row>
    <row r="350" spans="1:13" ht="12.75" hidden="1">
      <c r="A350" s="14"/>
      <c r="B350" s="7"/>
      <c r="F350" s="71"/>
      <c r="G350" s="71"/>
      <c r="H350" s="5">
        <v>0</v>
      </c>
      <c r="I350" s="24" t="e">
        <v>#DIV/0!</v>
      </c>
      <c r="M350" s="2"/>
    </row>
    <row r="351" spans="1:13" ht="12.75" hidden="1">
      <c r="A351" s="14"/>
      <c r="F351" s="71"/>
      <c r="G351" s="71"/>
      <c r="H351" s="5">
        <v>0</v>
      </c>
      <c r="I351" s="24" t="e">
        <v>#DIV/0!</v>
      </c>
      <c r="M351" s="2"/>
    </row>
    <row r="352" spans="1:13" ht="12.75" hidden="1">
      <c r="A352" s="14"/>
      <c r="F352" s="71"/>
      <c r="G352" s="71"/>
      <c r="H352" s="5">
        <v>0</v>
      </c>
      <c r="I352" s="24" t="e">
        <v>#DIV/0!</v>
      </c>
      <c r="M352" s="2"/>
    </row>
    <row r="353" spans="1:13" ht="12.75" hidden="1">
      <c r="A353" s="14"/>
      <c r="F353" s="71"/>
      <c r="G353" s="71"/>
      <c r="H353" s="5">
        <v>0</v>
      </c>
      <c r="I353" s="24" t="e">
        <v>#DIV/0!</v>
      </c>
      <c r="M353" s="2"/>
    </row>
    <row r="354" spans="1:13" ht="12.75" hidden="1">
      <c r="A354" s="14"/>
      <c r="F354" s="71"/>
      <c r="G354" s="71"/>
      <c r="H354" s="5">
        <v>0</v>
      </c>
      <c r="I354" s="24" t="e">
        <v>#DIV/0!</v>
      </c>
      <c r="M354" s="2"/>
    </row>
    <row r="355" spans="1:13" ht="12.75" hidden="1">
      <c r="A355" s="14"/>
      <c r="F355" s="71"/>
      <c r="G355" s="71"/>
      <c r="H355" s="5">
        <v>0</v>
      </c>
      <c r="I355" s="24" t="e">
        <v>#DIV/0!</v>
      </c>
      <c r="M355" s="2"/>
    </row>
    <row r="356" spans="1:13" ht="12.75" hidden="1">
      <c r="A356" s="14"/>
      <c r="F356" s="71"/>
      <c r="G356" s="71"/>
      <c r="H356" s="5">
        <v>0</v>
      </c>
      <c r="I356" s="24" t="e">
        <v>#DIV/0!</v>
      </c>
      <c r="M356" s="2"/>
    </row>
    <row r="357" spans="1:13" ht="12.75" hidden="1">
      <c r="A357" s="14"/>
      <c r="F357" s="71"/>
      <c r="G357" s="71"/>
      <c r="H357" s="5">
        <v>0</v>
      </c>
      <c r="I357" s="24" t="e">
        <v>#DIV/0!</v>
      </c>
      <c r="M357" s="2"/>
    </row>
    <row r="358" spans="1:13" ht="12.75" hidden="1">
      <c r="A358" s="14"/>
      <c r="F358" s="71"/>
      <c r="G358" s="71"/>
      <c r="H358" s="5">
        <v>0</v>
      </c>
      <c r="I358" s="24" t="e">
        <v>#DIV/0!</v>
      </c>
      <c r="M358" s="2"/>
    </row>
    <row r="359" spans="1:13" ht="12.75" hidden="1">
      <c r="A359" s="14"/>
      <c r="F359" s="71"/>
      <c r="G359" s="71"/>
      <c r="H359" s="5">
        <v>0</v>
      </c>
      <c r="I359" s="24" t="e">
        <v>#DIV/0!</v>
      </c>
      <c r="M359" s="2"/>
    </row>
    <row r="360" spans="1:13" ht="12.75" hidden="1">
      <c r="A360" s="14"/>
      <c r="F360" s="71"/>
      <c r="G360" s="71"/>
      <c r="H360" s="5">
        <v>0</v>
      </c>
      <c r="I360" s="24" t="e">
        <v>#DIV/0!</v>
      </c>
      <c r="M360" s="2"/>
    </row>
    <row r="361" spans="1:13" ht="12.75" hidden="1">
      <c r="A361" s="14"/>
      <c r="F361" s="71"/>
      <c r="G361" s="71"/>
      <c r="H361" s="5">
        <v>0</v>
      </c>
      <c r="I361" s="24" t="e">
        <v>#DIV/0!</v>
      </c>
      <c r="M361" s="2"/>
    </row>
    <row r="362" spans="1:13" ht="12.75" hidden="1">
      <c r="A362" s="14"/>
      <c r="F362" s="71"/>
      <c r="G362" s="71"/>
      <c r="H362" s="5">
        <v>0</v>
      </c>
      <c r="I362" s="24" t="e">
        <v>#DIV/0!</v>
      </c>
      <c r="M362" s="2"/>
    </row>
    <row r="363" spans="1:13" ht="12.75" hidden="1">
      <c r="A363" s="14"/>
      <c r="F363" s="71"/>
      <c r="G363" s="71"/>
      <c r="H363" s="5">
        <v>0</v>
      </c>
      <c r="I363" s="24" t="e">
        <v>#DIV/0!</v>
      </c>
      <c r="M363" s="2"/>
    </row>
    <row r="364" spans="1:13" ht="12.75" hidden="1">
      <c r="A364" s="14"/>
      <c r="F364" s="71"/>
      <c r="G364" s="71"/>
      <c r="H364" s="5">
        <v>0</v>
      </c>
      <c r="I364" s="24" t="e">
        <v>#DIV/0!</v>
      </c>
      <c r="M364" s="2"/>
    </row>
    <row r="365" spans="1:13" ht="12.75" hidden="1">
      <c r="A365" s="14"/>
      <c r="F365" s="71"/>
      <c r="G365" s="71"/>
      <c r="H365" s="5">
        <v>0</v>
      </c>
      <c r="I365" s="24" t="e">
        <v>#DIV/0!</v>
      </c>
      <c r="M365" s="2"/>
    </row>
    <row r="366" spans="1:13" ht="12.75" hidden="1">
      <c r="A366" s="14"/>
      <c r="F366" s="71"/>
      <c r="G366" s="71"/>
      <c r="H366" s="5">
        <v>0</v>
      </c>
      <c r="I366" s="24" t="e">
        <v>#DIV/0!</v>
      </c>
      <c r="M366" s="2"/>
    </row>
    <row r="367" spans="1:13" ht="12.75" hidden="1">
      <c r="A367" s="14"/>
      <c r="F367" s="71"/>
      <c r="G367" s="71"/>
      <c r="H367" s="5">
        <v>0</v>
      </c>
      <c r="I367" s="24" t="e">
        <v>#DIV/0!</v>
      </c>
      <c r="M367" s="2"/>
    </row>
    <row r="368" spans="1:13" ht="12.75" hidden="1">
      <c r="A368" s="14"/>
      <c r="F368" s="71"/>
      <c r="G368" s="71"/>
      <c r="H368" s="5">
        <v>0</v>
      </c>
      <c r="I368" s="24" t="e">
        <v>#DIV/0!</v>
      </c>
      <c r="M368" s="2"/>
    </row>
    <row r="369" spans="1:13" ht="12.75" hidden="1">
      <c r="A369" s="14"/>
      <c r="F369" s="71"/>
      <c r="G369" s="71"/>
      <c r="H369" s="5">
        <v>0</v>
      </c>
      <c r="I369" s="24" t="e">
        <v>#DIV/0!</v>
      </c>
      <c r="M369" s="2"/>
    </row>
    <row r="370" spans="1:13" ht="12.75" hidden="1">
      <c r="A370" s="14"/>
      <c r="F370" s="71"/>
      <c r="G370" s="71"/>
      <c r="H370" s="5">
        <v>0</v>
      </c>
      <c r="I370" s="24" t="e">
        <v>#DIV/0!</v>
      </c>
      <c r="M370" s="2"/>
    </row>
    <row r="371" spans="1:13" ht="12.75" hidden="1">
      <c r="A371" s="14"/>
      <c r="F371" s="71"/>
      <c r="G371" s="71"/>
      <c r="H371" s="5">
        <v>0</v>
      </c>
      <c r="I371" s="24" t="e">
        <v>#DIV/0!</v>
      </c>
      <c r="M371" s="2"/>
    </row>
    <row r="372" spans="1:13" ht="12.75" hidden="1">
      <c r="A372" s="14"/>
      <c r="F372" s="71"/>
      <c r="G372" s="71"/>
      <c r="H372" s="5">
        <v>0</v>
      </c>
      <c r="I372" s="24" t="e">
        <v>#DIV/0!</v>
      </c>
      <c r="M372" s="2"/>
    </row>
    <row r="373" spans="1:13" ht="12.75" hidden="1">
      <c r="A373" s="14"/>
      <c r="F373" s="71"/>
      <c r="G373" s="71"/>
      <c r="H373" s="5">
        <v>0</v>
      </c>
      <c r="I373" s="24" t="e">
        <v>#DIV/0!</v>
      </c>
      <c r="M373" s="2"/>
    </row>
    <row r="374" spans="1:13" ht="12.75" hidden="1">
      <c r="A374" s="14"/>
      <c r="F374" s="71"/>
      <c r="G374" s="71"/>
      <c r="H374" s="5">
        <v>0</v>
      </c>
      <c r="I374" s="24" t="e">
        <v>#DIV/0!</v>
      </c>
      <c r="M374" s="2"/>
    </row>
    <row r="375" spans="1:13" ht="12.75" hidden="1">
      <c r="A375" s="14"/>
      <c r="F375" s="71"/>
      <c r="G375" s="71"/>
      <c r="H375" s="5">
        <v>0</v>
      </c>
      <c r="I375" s="24" t="e">
        <v>#DIV/0!</v>
      </c>
      <c r="M375" s="2"/>
    </row>
    <row r="376" spans="1:13" ht="12.75" hidden="1">
      <c r="A376" s="14"/>
      <c r="F376" s="71"/>
      <c r="G376" s="71"/>
      <c r="H376" s="5">
        <v>0</v>
      </c>
      <c r="I376" s="24" t="e">
        <v>#DIV/0!</v>
      </c>
      <c r="M376" s="2"/>
    </row>
    <row r="377" spans="1:13" ht="12.75" hidden="1">
      <c r="A377" s="14"/>
      <c r="F377" s="71"/>
      <c r="G377" s="71"/>
      <c r="H377" s="5">
        <v>0</v>
      </c>
      <c r="I377" s="24" t="e">
        <v>#DIV/0!</v>
      </c>
      <c r="M377" s="2"/>
    </row>
    <row r="378" spans="1:13" ht="12.75" hidden="1">
      <c r="A378" s="14"/>
      <c r="F378" s="71"/>
      <c r="G378" s="71"/>
      <c r="H378" s="5">
        <v>0</v>
      </c>
      <c r="I378" s="24" t="e">
        <v>#DIV/0!</v>
      </c>
      <c r="M378" s="2"/>
    </row>
    <row r="379" spans="1:13" ht="12.75" hidden="1">
      <c r="A379" s="14"/>
      <c r="F379" s="71"/>
      <c r="G379" s="71"/>
      <c r="H379" s="5">
        <v>0</v>
      </c>
      <c r="I379" s="24" t="e">
        <v>#DIV/0!</v>
      </c>
      <c r="M379" s="2"/>
    </row>
    <row r="380" spans="1:13" ht="12.75" hidden="1">
      <c r="A380" s="14"/>
      <c r="F380" s="71"/>
      <c r="G380" s="71"/>
      <c r="H380" s="5">
        <v>0</v>
      </c>
      <c r="I380" s="24" t="e">
        <v>#DIV/0!</v>
      </c>
      <c r="M380" s="2"/>
    </row>
    <row r="381" spans="1:13" ht="12.75" hidden="1">
      <c r="A381" s="14"/>
      <c r="F381" s="71"/>
      <c r="G381" s="71"/>
      <c r="H381" s="5">
        <v>0</v>
      </c>
      <c r="I381" s="24" t="e">
        <v>#DIV/0!</v>
      </c>
      <c r="M381" s="2"/>
    </row>
    <row r="382" spans="1:13" ht="12.75" hidden="1">
      <c r="A382" s="14"/>
      <c r="F382" s="71"/>
      <c r="G382" s="71"/>
      <c r="H382" s="5">
        <v>0</v>
      </c>
      <c r="I382" s="24" t="e">
        <v>#DIV/0!</v>
      </c>
      <c r="M382" s="2"/>
    </row>
    <row r="383" spans="1:13" ht="12.75" hidden="1">
      <c r="A383" s="14"/>
      <c r="F383" s="71"/>
      <c r="G383" s="71"/>
      <c r="H383" s="5">
        <v>0</v>
      </c>
      <c r="I383" s="24" t="e">
        <v>#DIV/0!</v>
      </c>
      <c r="M383" s="2"/>
    </row>
    <row r="384" spans="1:13" ht="12.75" hidden="1">
      <c r="A384" s="14"/>
      <c r="F384" s="71"/>
      <c r="G384" s="71"/>
      <c r="H384" s="5">
        <v>0</v>
      </c>
      <c r="I384" s="24" t="e">
        <v>#DIV/0!</v>
      </c>
      <c r="M384" s="2"/>
    </row>
    <row r="385" spans="1:13" ht="12.75" hidden="1">
      <c r="A385" s="14"/>
      <c r="F385" s="71"/>
      <c r="G385" s="71"/>
      <c r="H385" s="5">
        <v>0</v>
      </c>
      <c r="I385" s="24" t="e">
        <v>#DIV/0!</v>
      </c>
      <c r="M385" s="2"/>
    </row>
    <row r="386" spans="1:13" ht="12.75" hidden="1">
      <c r="A386" s="14"/>
      <c r="F386" s="71"/>
      <c r="G386" s="71"/>
      <c r="H386" s="5">
        <v>0</v>
      </c>
      <c r="I386" s="24" t="e">
        <v>#DIV/0!</v>
      </c>
      <c r="M386" s="2"/>
    </row>
    <row r="387" spans="1:13" ht="12.75" hidden="1">
      <c r="A387" s="14"/>
      <c r="F387" s="71"/>
      <c r="G387" s="71"/>
      <c r="H387" s="5">
        <v>0</v>
      </c>
      <c r="I387" s="24" t="e">
        <v>#DIV/0!</v>
      </c>
      <c r="M387" s="2"/>
    </row>
    <row r="388" spans="1:13" ht="12.75" hidden="1">
      <c r="A388" s="14"/>
      <c r="F388" s="71"/>
      <c r="G388" s="71"/>
      <c r="H388" s="5">
        <v>0</v>
      </c>
      <c r="I388" s="24" t="e">
        <v>#DIV/0!</v>
      </c>
      <c r="M388" s="2"/>
    </row>
    <row r="389" spans="1:13" ht="12.75" hidden="1">
      <c r="A389" s="14"/>
      <c r="F389" s="71"/>
      <c r="G389" s="71"/>
      <c r="H389" s="5">
        <v>0</v>
      </c>
      <c r="I389" s="24" t="e">
        <v>#DIV/0!</v>
      </c>
      <c r="M389" s="2"/>
    </row>
    <row r="390" spans="1:13" ht="12.75" hidden="1">
      <c r="A390" s="14"/>
      <c r="F390" s="71"/>
      <c r="G390" s="71"/>
      <c r="H390" s="5">
        <v>0</v>
      </c>
      <c r="I390" s="24" t="e">
        <v>#DIV/0!</v>
      </c>
      <c r="M390" s="2"/>
    </row>
    <row r="391" spans="1:13" ht="12.75" hidden="1">
      <c r="A391" s="14"/>
      <c r="F391" s="71"/>
      <c r="G391" s="71"/>
      <c r="H391" s="5">
        <v>0</v>
      </c>
      <c r="I391" s="24" t="e">
        <v>#DIV/0!</v>
      </c>
      <c r="M391" s="2"/>
    </row>
    <row r="392" spans="1:13" ht="12.75" hidden="1">
      <c r="A392" s="14"/>
      <c r="F392" s="71"/>
      <c r="G392" s="71"/>
      <c r="H392" s="5">
        <v>0</v>
      </c>
      <c r="I392" s="24" t="e">
        <v>#DIV/0!</v>
      </c>
      <c r="M392" s="2"/>
    </row>
    <row r="393" spans="1:13" ht="12.75" hidden="1">
      <c r="A393" s="14"/>
      <c r="F393" s="71"/>
      <c r="G393" s="71"/>
      <c r="H393" s="5">
        <v>0</v>
      </c>
      <c r="I393" s="24" t="e">
        <v>#DIV/0!</v>
      </c>
      <c r="M393" s="2"/>
    </row>
    <row r="394" spans="1:13" ht="12.75" hidden="1">
      <c r="A394" s="14"/>
      <c r="F394" s="71"/>
      <c r="G394" s="71"/>
      <c r="H394" s="5">
        <v>0</v>
      </c>
      <c r="I394" s="24" t="e">
        <v>#DIV/0!</v>
      </c>
      <c r="M394" s="2"/>
    </row>
    <row r="395" spans="1:13" ht="12.75" hidden="1">
      <c r="A395" s="14"/>
      <c r="F395" s="71"/>
      <c r="G395" s="71"/>
      <c r="H395" s="5">
        <v>0</v>
      </c>
      <c r="I395" s="24" t="e">
        <v>#DIV/0!</v>
      </c>
      <c r="M395" s="2"/>
    </row>
    <row r="396" spans="1:13" ht="12.75" hidden="1">
      <c r="A396" s="14"/>
      <c r="F396" s="71"/>
      <c r="G396" s="71"/>
      <c r="H396" s="5">
        <v>0</v>
      </c>
      <c r="I396" s="24" t="e">
        <v>#DIV/0!</v>
      </c>
      <c r="M396" s="2"/>
    </row>
    <row r="397" spans="1:13" ht="12.75" hidden="1">
      <c r="A397" s="14"/>
      <c r="F397" s="71"/>
      <c r="G397" s="71"/>
      <c r="H397" s="5">
        <v>0</v>
      </c>
      <c r="I397" s="24" t="e">
        <v>#DIV/0!</v>
      </c>
      <c r="M397" s="2"/>
    </row>
    <row r="398" spans="1:13" ht="12.75" hidden="1">
      <c r="A398" s="14"/>
      <c r="F398" s="71"/>
      <c r="G398" s="71"/>
      <c r="H398" s="5">
        <v>0</v>
      </c>
      <c r="I398" s="24" t="e">
        <v>#DIV/0!</v>
      </c>
      <c r="M398" s="2"/>
    </row>
    <row r="399" spans="1:13" ht="12.75" hidden="1">
      <c r="A399" s="14"/>
      <c r="F399" s="71"/>
      <c r="G399" s="71"/>
      <c r="H399" s="5">
        <v>0</v>
      </c>
      <c r="I399" s="24" t="e">
        <v>#DIV/0!</v>
      </c>
      <c r="M399" s="2"/>
    </row>
    <row r="400" spans="1:13" ht="12.75" hidden="1">
      <c r="A400" s="14"/>
      <c r="F400" s="71"/>
      <c r="G400" s="71"/>
      <c r="H400" s="5">
        <v>0</v>
      </c>
      <c r="I400" s="24" t="e">
        <v>#DIV/0!</v>
      </c>
      <c r="M400" s="2"/>
    </row>
    <row r="401" spans="1:13" ht="12.75" hidden="1">
      <c r="A401" s="14"/>
      <c r="F401" s="71"/>
      <c r="G401" s="71"/>
      <c r="H401" s="5">
        <v>0</v>
      </c>
      <c r="I401" s="24" t="e">
        <v>#DIV/0!</v>
      </c>
      <c r="M401" s="2"/>
    </row>
    <row r="402" spans="1:13" ht="12.75" hidden="1">
      <c r="A402" s="14"/>
      <c r="F402" s="71"/>
      <c r="G402" s="71"/>
      <c r="H402" s="5">
        <v>0</v>
      </c>
      <c r="I402" s="24" t="e">
        <v>#DIV/0!</v>
      </c>
      <c r="M402" s="2"/>
    </row>
    <row r="403" spans="1:13" ht="12.75" hidden="1">
      <c r="A403" s="14"/>
      <c r="F403" s="71"/>
      <c r="G403" s="71"/>
      <c r="H403" s="5">
        <v>0</v>
      </c>
      <c r="I403" s="24" t="e">
        <v>#DIV/0!</v>
      </c>
      <c r="M403" s="2"/>
    </row>
    <row r="404" spans="1:13" ht="12.75" hidden="1">
      <c r="A404" s="14"/>
      <c r="F404" s="71"/>
      <c r="G404" s="71"/>
      <c r="H404" s="5">
        <v>0</v>
      </c>
      <c r="I404" s="24" t="e">
        <v>#DIV/0!</v>
      </c>
      <c r="M404" s="2"/>
    </row>
    <row r="405" spans="1:13" ht="12.75" hidden="1">
      <c r="A405" s="14"/>
      <c r="F405" s="71"/>
      <c r="G405" s="71"/>
      <c r="H405" s="5">
        <v>0</v>
      </c>
      <c r="I405" s="24" t="e">
        <v>#DIV/0!</v>
      </c>
      <c r="M405" s="2"/>
    </row>
    <row r="406" spans="1:13" ht="12.75" hidden="1">
      <c r="A406" s="14"/>
      <c r="F406" s="71"/>
      <c r="G406" s="71"/>
      <c r="H406" s="5">
        <v>0</v>
      </c>
      <c r="I406" s="24" t="e">
        <v>#DIV/0!</v>
      </c>
      <c r="M406" s="2"/>
    </row>
    <row r="407" spans="1:13" ht="12.75" hidden="1">
      <c r="A407" s="14"/>
      <c r="F407" s="71"/>
      <c r="G407" s="71"/>
      <c r="H407" s="5">
        <v>0</v>
      </c>
      <c r="I407" s="24" t="e">
        <v>#DIV/0!</v>
      </c>
      <c r="M407" s="2"/>
    </row>
    <row r="408" spans="1:13" ht="12.75" hidden="1">
      <c r="A408" s="14"/>
      <c r="F408" s="71"/>
      <c r="G408" s="71"/>
      <c r="H408" s="5">
        <v>0</v>
      </c>
      <c r="I408" s="24" t="e">
        <v>#DIV/0!</v>
      </c>
      <c r="M408" s="2"/>
    </row>
    <row r="409" spans="1:13" ht="12.75" hidden="1">
      <c r="A409" s="14"/>
      <c r="F409" s="71"/>
      <c r="G409" s="71"/>
      <c r="H409" s="5">
        <v>0</v>
      </c>
      <c r="I409" s="24" t="e">
        <v>#DIV/0!</v>
      </c>
      <c r="M409" s="2"/>
    </row>
    <row r="410" spans="1:13" ht="12.75" hidden="1">
      <c r="A410" s="14"/>
      <c r="F410" s="71"/>
      <c r="G410" s="71"/>
      <c r="H410" s="5">
        <v>0</v>
      </c>
      <c r="I410" s="24" t="e">
        <v>#DIV/0!</v>
      </c>
      <c r="M410" s="2"/>
    </row>
    <row r="411" spans="1:13" ht="12.75" hidden="1">
      <c r="A411" s="14"/>
      <c r="F411" s="71"/>
      <c r="G411" s="71"/>
      <c r="H411" s="5">
        <v>0</v>
      </c>
      <c r="I411" s="24" t="e">
        <v>#DIV/0!</v>
      </c>
      <c r="M411" s="2"/>
    </row>
    <row r="412" spans="1:13" ht="12.75" hidden="1">
      <c r="A412" s="14"/>
      <c r="F412" s="71"/>
      <c r="G412" s="71"/>
      <c r="H412" s="5">
        <v>0</v>
      </c>
      <c r="I412" s="24" t="e">
        <v>#DIV/0!</v>
      </c>
      <c r="M412" s="2"/>
    </row>
    <row r="413" spans="1:13" ht="12.75" hidden="1">
      <c r="A413" s="14"/>
      <c r="F413" s="71"/>
      <c r="G413" s="71"/>
      <c r="H413" s="5">
        <v>0</v>
      </c>
      <c r="I413" s="24" t="e">
        <v>#DIV/0!</v>
      </c>
      <c r="M413" s="2"/>
    </row>
    <row r="414" spans="1:13" ht="12.75" hidden="1">
      <c r="A414" s="14"/>
      <c r="F414" s="71"/>
      <c r="G414" s="71"/>
      <c r="H414" s="5">
        <v>0</v>
      </c>
      <c r="I414" s="24" t="e">
        <v>#DIV/0!</v>
      </c>
      <c r="M414" s="2"/>
    </row>
    <row r="415" spans="1:13" ht="12.75" hidden="1">
      <c r="A415" s="14"/>
      <c r="F415" s="71"/>
      <c r="G415" s="71"/>
      <c r="H415" s="5">
        <v>0</v>
      </c>
      <c r="I415" s="24" t="e">
        <v>#DIV/0!</v>
      </c>
      <c r="M415" s="2"/>
    </row>
    <row r="416" spans="1:13" ht="12.75" hidden="1">
      <c r="A416" s="14"/>
      <c r="F416" s="71"/>
      <c r="G416" s="71"/>
      <c r="H416" s="5">
        <v>0</v>
      </c>
      <c r="I416" s="24" t="e">
        <v>#DIV/0!</v>
      </c>
      <c r="M416" s="2"/>
    </row>
    <row r="417" spans="1:13" ht="12.75" hidden="1">
      <c r="A417" s="14"/>
      <c r="F417" s="71"/>
      <c r="G417" s="71"/>
      <c r="H417" s="5">
        <v>0</v>
      </c>
      <c r="I417" s="24" t="e">
        <v>#DIV/0!</v>
      </c>
      <c r="M417" s="2"/>
    </row>
    <row r="418" spans="1:13" ht="12.75" hidden="1">
      <c r="A418" s="14"/>
      <c r="F418" s="71"/>
      <c r="G418" s="71"/>
      <c r="H418" s="5">
        <v>0</v>
      </c>
      <c r="I418" s="24" t="e">
        <v>#DIV/0!</v>
      </c>
      <c r="M418" s="2"/>
    </row>
    <row r="419" spans="1:13" ht="12.75" hidden="1">
      <c r="A419" s="14"/>
      <c r="F419" s="71"/>
      <c r="G419" s="71"/>
      <c r="H419" s="5">
        <v>0</v>
      </c>
      <c r="I419" s="24" t="e">
        <v>#DIV/0!</v>
      </c>
      <c r="M419" s="2"/>
    </row>
    <row r="420" spans="1:13" ht="12.75" hidden="1">
      <c r="A420" s="14"/>
      <c r="F420" s="71"/>
      <c r="G420" s="71"/>
      <c r="H420" s="5">
        <v>0</v>
      </c>
      <c r="I420" s="24" t="e">
        <v>#DIV/0!</v>
      </c>
      <c r="M420" s="2"/>
    </row>
    <row r="421" spans="1:13" ht="12.75" hidden="1">
      <c r="A421" s="14"/>
      <c r="F421" s="71"/>
      <c r="G421" s="71"/>
      <c r="H421" s="5">
        <v>0</v>
      </c>
      <c r="I421" s="24" t="e">
        <v>#DIV/0!</v>
      </c>
      <c r="M421" s="2"/>
    </row>
    <row r="422" spans="1:13" ht="12.75" hidden="1">
      <c r="A422" s="14"/>
      <c r="F422" s="71"/>
      <c r="G422" s="71"/>
      <c r="H422" s="5">
        <v>0</v>
      </c>
      <c r="I422" s="24" t="e">
        <v>#DIV/0!</v>
      </c>
      <c r="M422" s="2"/>
    </row>
    <row r="423" spans="1:13" ht="12.75" hidden="1">
      <c r="A423" s="14"/>
      <c r="F423" s="71"/>
      <c r="G423" s="71"/>
      <c r="H423" s="5">
        <v>0</v>
      </c>
      <c r="I423" s="24" t="e">
        <v>#DIV/0!</v>
      </c>
      <c r="M423" s="2"/>
    </row>
    <row r="424" spans="1:13" ht="12.75" hidden="1">
      <c r="A424" s="14"/>
      <c r="F424" s="71"/>
      <c r="G424" s="71"/>
      <c r="H424" s="5">
        <v>0</v>
      </c>
      <c r="I424" s="24" t="e">
        <v>#DIV/0!</v>
      </c>
      <c r="M424" s="2"/>
    </row>
    <row r="425" spans="1:13" ht="12.75" hidden="1">
      <c r="A425" s="14"/>
      <c r="F425" s="71"/>
      <c r="G425" s="71"/>
      <c r="H425" s="5">
        <v>0</v>
      </c>
      <c r="I425" s="24" t="e">
        <v>#DIV/0!</v>
      </c>
      <c r="M425" s="2"/>
    </row>
    <row r="426" spans="1:13" ht="12.75" hidden="1">
      <c r="A426" s="14"/>
      <c r="F426" s="71"/>
      <c r="G426" s="71"/>
      <c r="H426" s="5">
        <v>0</v>
      </c>
      <c r="I426" s="24" t="e">
        <v>#DIV/0!</v>
      </c>
      <c r="M426" s="2"/>
    </row>
    <row r="427" spans="1:13" ht="12.75" hidden="1">
      <c r="A427" s="14"/>
      <c r="F427" s="71"/>
      <c r="G427" s="71"/>
      <c r="H427" s="5">
        <v>0</v>
      </c>
      <c r="I427" s="24" t="e">
        <v>#DIV/0!</v>
      </c>
      <c r="M427" s="2"/>
    </row>
    <row r="428" spans="1:13" ht="12.75" hidden="1">
      <c r="A428" s="14"/>
      <c r="F428" s="71"/>
      <c r="G428" s="71"/>
      <c r="H428" s="5">
        <v>0</v>
      </c>
      <c r="I428" s="24" t="e">
        <v>#DIV/0!</v>
      </c>
      <c r="M428" s="2"/>
    </row>
    <row r="429" spans="1:13" ht="12.75" hidden="1">
      <c r="A429" s="14"/>
      <c r="F429" s="71"/>
      <c r="G429" s="71"/>
      <c r="H429" s="5">
        <v>0</v>
      </c>
      <c r="I429" s="24" t="e">
        <v>#DIV/0!</v>
      </c>
      <c r="M429" s="2"/>
    </row>
    <row r="430" spans="1:13" ht="12.75" hidden="1">
      <c r="A430" s="14"/>
      <c r="F430" s="71"/>
      <c r="G430" s="71"/>
      <c r="H430" s="5">
        <v>0</v>
      </c>
      <c r="I430" s="24" t="e">
        <v>#DIV/0!</v>
      </c>
      <c r="M430" s="2"/>
    </row>
    <row r="431" spans="1:13" ht="12.75" hidden="1">
      <c r="A431" s="14"/>
      <c r="F431" s="71"/>
      <c r="G431" s="71"/>
      <c r="H431" s="5">
        <v>0</v>
      </c>
      <c r="I431" s="24" t="e">
        <v>#DIV/0!</v>
      </c>
      <c r="M431" s="2"/>
    </row>
    <row r="432" spans="1:13" ht="12.75" hidden="1">
      <c r="A432" s="14"/>
      <c r="F432" s="71"/>
      <c r="G432" s="71"/>
      <c r="H432" s="5">
        <v>0</v>
      </c>
      <c r="I432" s="24" t="e">
        <v>#DIV/0!</v>
      </c>
      <c r="M432" s="2"/>
    </row>
    <row r="433" spans="1:13" ht="12.75" hidden="1">
      <c r="A433" s="14"/>
      <c r="F433" s="71"/>
      <c r="G433" s="71"/>
      <c r="H433" s="5">
        <v>0</v>
      </c>
      <c r="I433" s="24" t="e">
        <v>#DIV/0!</v>
      </c>
      <c r="M433" s="2"/>
    </row>
    <row r="434" spans="1:13" ht="12.75" hidden="1">
      <c r="A434" s="14"/>
      <c r="F434" s="71"/>
      <c r="G434" s="71"/>
      <c r="H434" s="5">
        <v>0</v>
      </c>
      <c r="I434" s="24" t="e">
        <v>#DIV/0!</v>
      </c>
      <c r="M434" s="2"/>
    </row>
    <row r="435" spans="1:13" ht="12.75" hidden="1">
      <c r="A435" s="14"/>
      <c r="F435" s="71"/>
      <c r="G435" s="71"/>
      <c r="H435" s="5">
        <v>0</v>
      </c>
      <c r="I435" s="24" t="e">
        <v>#DIV/0!</v>
      </c>
      <c r="M435" s="2"/>
    </row>
    <row r="436" spans="1:13" ht="12.75" hidden="1">
      <c r="A436" s="14"/>
      <c r="F436" s="71"/>
      <c r="G436" s="71"/>
      <c r="H436" s="5">
        <v>0</v>
      </c>
      <c r="I436" s="24" t="e">
        <v>#DIV/0!</v>
      </c>
      <c r="M436" s="2"/>
    </row>
    <row r="437" spans="1:13" ht="12.75" hidden="1">
      <c r="A437" s="14"/>
      <c r="F437" s="71"/>
      <c r="G437" s="71"/>
      <c r="H437" s="5">
        <v>0</v>
      </c>
      <c r="I437" s="24" t="e">
        <v>#DIV/0!</v>
      </c>
      <c r="M437" s="2"/>
    </row>
    <row r="438" spans="1:13" ht="12.75" hidden="1">
      <c r="A438" s="14"/>
      <c r="F438" s="71"/>
      <c r="G438" s="71"/>
      <c r="H438" s="5">
        <v>0</v>
      </c>
      <c r="I438" s="24" t="e">
        <v>#DIV/0!</v>
      </c>
      <c r="M438" s="2"/>
    </row>
    <row r="439" spans="1:13" ht="12.75" hidden="1">
      <c r="A439" s="14"/>
      <c r="F439" s="71"/>
      <c r="G439" s="71"/>
      <c r="H439" s="5">
        <v>0</v>
      </c>
      <c r="I439" s="24" t="e">
        <v>#DIV/0!</v>
      </c>
      <c r="M439" s="2"/>
    </row>
    <row r="440" spans="1:13" ht="12.75" hidden="1">
      <c r="A440" s="14"/>
      <c r="F440" s="71"/>
      <c r="G440" s="71"/>
      <c r="H440" s="5">
        <v>0</v>
      </c>
      <c r="I440" s="24" t="e">
        <v>#DIV/0!</v>
      </c>
      <c r="M440" s="2"/>
    </row>
    <row r="441" spans="1:13" ht="12.75" hidden="1">
      <c r="A441" s="14"/>
      <c r="F441" s="71"/>
      <c r="G441" s="71"/>
      <c r="H441" s="5">
        <v>0</v>
      </c>
      <c r="I441" s="24" t="e">
        <v>#DIV/0!</v>
      </c>
      <c r="M441" s="2"/>
    </row>
    <row r="442" spans="1:13" ht="12.75" hidden="1">
      <c r="A442" s="14"/>
      <c r="F442" s="71"/>
      <c r="G442" s="71"/>
      <c r="H442" s="5">
        <v>0</v>
      </c>
      <c r="I442" s="24" t="e">
        <v>#DIV/0!</v>
      </c>
      <c r="M442" s="2"/>
    </row>
    <row r="443" spans="1:13" ht="12.75" hidden="1">
      <c r="A443" s="14"/>
      <c r="F443" s="71"/>
      <c r="G443" s="71"/>
      <c r="H443" s="5">
        <v>0</v>
      </c>
      <c r="I443" s="24" t="e">
        <v>#DIV/0!</v>
      </c>
      <c r="M443" s="2"/>
    </row>
    <row r="444" spans="1:13" ht="12.75" hidden="1">
      <c r="A444" s="14"/>
      <c r="F444" s="71"/>
      <c r="G444" s="71"/>
      <c r="H444" s="5">
        <v>0</v>
      </c>
      <c r="I444" s="24" t="e">
        <v>#DIV/0!</v>
      </c>
      <c r="M444" s="2"/>
    </row>
    <row r="445" spans="1:13" ht="12.75" hidden="1">
      <c r="A445" s="14"/>
      <c r="F445" s="71"/>
      <c r="G445" s="71"/>
      <c r="H445" s="5">
        <v>0</v>
      </c>
      <c r="I445" s="24" t="e">
        <v>#DIV/0!</v>
      </c>
      <c r="M445" s="2"/>
    </row>
    <row r="446" spans="1:13" ht="12.75" hidden="1">
      <c r="A446" s="14"/>
      <c r="F446" s="71"/>
      <c r="G446" s="71"/>
      <c r="H446" s="5">
        <v>0</v>
      </c>
      <c r="I446" s="24" t="e">
        <v>#DIV/0!</v>
      </c>
      <c r="M446" s="2"/>
    </row>
    <row r="447" spans="1:13" ht="12.75" hidden="1">
      <c r="A447" s="14"/>
      <c r="F447" s="71"/>
      <c r="G447" s="71"/>
      <c r="H447" s="5">
        <v>0</v>
      </c>
      <c r="I447" s="24" t="e">
        <v>#DIV/0!</v>
      </c>
      <c r="M447" s="2"/>
    </row>
    <row r="448" spans="1:13" ht="12.75" hidden="1">
      <c r="A448" s="14"/>
      <c r="F448" s="71"/>
      <c r="G448" s="71"/>
      <c r="H448" s="5">
        <v>0</v>
      </c>
      <c r="I448" s="24" t="e">
        <v>#DIV/0!</v>
      </c>
      <c r="M448" s="2"/>
    </row>
    <row r="449" spans="1:13" ht="12.75" hidden="1">
      <c r="A449" s="14"/>
      <c r="F449" s="71"/>
      <c r="G449" s="71"/>
      <c r="H449" s="5">
        <v>0</v>
      </c>
      <c r="I449" s="24" t="e">
        <v>#DIV/0!</v>
      </c>
      <c r="M449" s="2"/>
    </row>
    <row r="450" spans="1:13" ht="12.75" hidden="1">
      <c r="A450" s="14"/>
      <c r="F450" s="71"/>
      <c r="G450" s="71"/>
      <c r="H450" s="5">
        <v>0</v>
      </c>
      <c r="I450" s="24" t="e">
        <v>#DIV/0!</v>
      </c>
      <c r="M450" s="2"/>
    </row>
    <row r="451" spans="1:13" ht="12.75" hidden="1">
      <c r="A451" s="14"/>
      <c r="F451" s="71"/>
      <c r="G451" s="71"/>
      <c r="H451" s="5">
        <v>0</v>
      </c>
      <c r="I451" s="24" t="e">
        <v>#DIV/0!</v>
      </c>
      <c r="M451" s="2"/>
    </row>
    <row r="452" spans="1:13" ht="12.75" hidden="1">
      <c r="A452" s="14"/>
      <c r="F452" s="71"/>
      <c r="G452" s="71"/>
      <c r="H452" s="5">
        <v>0</v>
      </c>
      <c r="I452" s="24" t="e">
        <v>#DIV/0!</v>
      </c>
      <c r="M452" s="2"/>
    </row>
    <row r="453" spans="1:13" ht="12.75" hidden="1">
      <c r="A453" s="14"/>
      <c r="F453" s="71"/>
      <c r="G453" s="71"/>
      <c r="H453" s="5">
        <v>0</v>
      </c>
      <c r="I453" s="24" t="e">
        <v>#DIV/0!</v>
      </c>
      <c r="M453" s="2"/>
    </row>
    <row r="454" spans="1:13" ht="12.75" hidden="1">
      <c r="A454" s="14"/>
      <c r="F454" s="71"/>
      <c r="G454" s="71"/>
      <c r="H454" s="5">
        <v>0</v>
      </c>
      <c r="I454" s="24" t="e">
        <v>#DIV/0!</v>
      </c>
      <c r="M454" s="2"/>
    </row>
    <row r="455" spans="1:13" ht="12.75" hidden="1">
      <c r="A455" s="14"/>
      <c r="F455" s="71"/>
      <c r="G455" s="71"/>
      <c r="H455" s="5">
        <v>0</v>
      </c>
      <c r="I455" s="24" t="e">
        <v>#DIV/0!</v>
      </c>
      <c r="M455" s="2"/>
    </row>
    <row r="456" spans="1:13" ht="12.75" hidden="1">
      <c r="A456" s="14"/>
      <c r="F456" s="71"/>
      <c r="G456" s="71"/>
      <c r="H456" s="5">
        <v>0</v>
      </c>
      <c r="I456" s="24" t="e">
        <v>#DIV/0!</v>
      </c>
      <c r="M456" s="2"/>
    </row>
    <row r="457" spans="1:13" ht="12.75" hidden="1">
      <c r="A457" s="14"/>
      <c r="F457" s="71"/>
      <c r="G457" s="71"/>
      <c r="H457" s="5">
        <v>0</v>
      </c>
      <c r="I457" s="24" t="e">
        <v>#DIV/0!</v>
      </c>
      <c r="M457" s="2"/>
    </row>
    <row r="458" spans="1:13" ht="12.75" hidden="1">
      <c r="A458" s="14"/>
      <c r="F458" s="71"/>
      <c r="G458" s="71"/>
      <c r="H458" s="5">
        <v>0</v>
      </c>
      <c r="I458" s="24" t="e">
        <v>#DIV/0!</v>
      </c>
      <c r="M458" s="2"/>
    </row>
    <row r="459" spans="1:13" ht="12.75" hidden="1">
      <c r="A459" s="14"/>
      <c r="F459" s="71"/>
      <c r="G459" s="71"/>
      <c r="H459" s="5">
        <v>0</v>
      </c>
      <c r="I459" s="24" t="e">
        <v>#DIV/0!</v>
      </c>
      <c r="M459" s="2"/>
    </row>
    <row r="460" spans="1:13" ht="12.75" hidden="1">
      <c r="A460" s="14"/>
      <c r="F460" s="71"/>
      <c r="G460" s="71"/>
      <c r="H460" s="5">
        <v>0</v>
      </c>
      <c r="I460" s="24" t="e">
        <v>#DIV/0!</v>
      </c>
      <c r="M460" s="2"/>
    </row>
    <row r="461" spans="1:13" ht="12.75" hidden="1">
      <c r="A461" s="14"/>
      <c r="F461" s="71"/>
      <c r="G461" s="71"/>
      <c r="H461" s="5">
        <v>0</v>
      </c>
      <c r="I461" s="24" t="e">
        <v>#DIV/0!</v>
      </c>
      <c r="M461" s="2"/>
    </row>
    <row r="462" spans="1:13" ht="12.75" hidden="1">
      <c r="A462" s="14"/>
      <c r="F462" s="71"/>
      <c r="G462" s="71"/>
      <c r="H462" s="5">
        <v>0</v>
      </c>
      <c r="I462" s="24" t="e">
        <v>#DIV/0!</v>
      </c>
      <c r="M462" s="2"/>
    </row>
    <row r="463" spans="1:13" ht="12.75" hidden="1">
      <c r="A463" s="14"/>
      <c r="F463" s="71"/>
      <c r="G463" s="71"/>
      <c r="H463" s="5">
        <v>0</v>
      </c>
      <c r="I463" s="24" t="e">
        <v>#DIV/0!</v>
      </c>
      <c r="M463" s="2"/>
    </row>
    <row r="464" spans="1:13" ht="12.75" hidden="1">
      <c r="A464" s="14"/>
      <c r="F464" s="71"/>
      <c r="G464" s="71"/>
      <c r="H464" s="5">
        <v>0</v>
      </c>
      <c r="I464" s="24" t="e">
        <v>#DIV/0!</v>
      </c>
      <c r="M464" s="2"/>
    </row>
    <row r="465" spans="1:13" ht="12.75" hidden="1">
      <c r="A465" s="14"/>
      <c r="F465" s="71"/>
      <c r="G465" s="71"/>
      <c r="H465" s="5">
        <v>0</v>
      </c>
      <c r="I465" s="24" t="e">
        <v>#DIV/0!</v>
      </c>
      <c r="M465" s="2"/>
    </row>
    <row r="466" spans="1:13" ht="12.75" hidden="1">
      <c r="A466" s="14"/>
      <c r="F466" s="71"/>
      <c r="G466" s="71"/>
      <c r="H466" s="5">
        <v>0</v>
      </c>
      <c r="I466" s="24" t="e">
        <v>#DIV/0!</v>
      </c>
      <c r="M466" s="2"/>
    </row>
    <row r="467" spans="1:13" ht="12.75" hidden="1">
      <c r="A467" s="14"/>
      <c r="F467" s="71"/>
      <c r="G467" s="71"/>
      <c r="H467" s="5">
        <v>0</v>
      </c>
      <c r="I467" s="24" t="e">
        <v>#DIV/0!</v>
      </c>
      <c r="M467" s="2"/>
    </row>
    <row r="468" spans="1:13" ht="12.75" hidden="1">
      <c r="A468" s="14"/>
      <c r="F468" s="71"/>
      <c r="G468" s="71"/>
      <c r="H468" s="5">
        <v>0</v>
      </c>
      <c r="I468" s="24" t="e">
        <v>#DIV/0!</v>
      </c>
      <c r="M468" s="2"/>
    </row>
    <row r="469" spans="1:13" ht="12.75" hidden="1">
      <c r="A469" s="14"/>
      <c r="F469" s="71"/>
      <c r="G469" s="71"/>
      <c r="H469" s="5">
        <v>0</v>
      </c>
      <c r="I469" s="24" t="e">
        <v>#DIV/0!</v>
      </c>
      <c r="M469" s="2"/>
    </row>
    <row r="470" spans="1:13" ht="12.75" hidden="1">
      <c r="A470" s="14"/>
      <c r="F470" s="71"/>
      <c r="G470" s="71"/>
      <c r="H470" s="5">
        <v>0</v>
      </c>
      <c r="I470" s="24" t="e">
        <v>#DIV/0!</v>
      </c>
      <c r="M470" s="2"/>
    </row>
    <row r="471" spans="1:13" ht="12.75" hidden="1">
      <c r="A471" s="14"/>
      <c r="F471" s="71"/>
      <c r="G471" s="71"/>
      <c r="H471" s="5">
        <v>0</v>
      </c>
      <c r="I471" s="24" t="e">
        <v>#DIV/0!</v>
      </c>
      <c r="M471" s="2"/>
    </row>
    <row r="472" spans="1:13" ht="12.75" hidden="1">
      <c r="A472" s="14"/>
      <c r="F472" s="71"/>
      <c r="G472" s="71"/>
      <c r="H472" s="5">
        <v>0</v>
      </c>
      <c r="I472" s="24" t="e">
        <v>#DIV/0!</v>
      </c>
      <c r="M472" s="2"/>
    </row>
    <row r="473" spans="1:13" ht="12.75" hidden="1">
      <c r="A473" s="14"/>
      <c r="F473" s="71"/>
      <c r="G473" s="71"/>
      <c r="H473" s="5">
        <v>0</v>
      </c>
      <c r="I473" s="24" t="e">
        <v>#DIV/0!</v>
      </c>
      <c r="M473" s="2"/>
    </row>
    <row r="474" spans="1:13" ht="12.75" hidden="1">
      <c r="A474" s="14"/>
      <c r="F474" s="71"/>
      <c r="G474" s="71"/>
      <c r="H474" s="5">
        <v>0</v>
      </c>
      <c r="I474" s="24" t="e">
        <v>#DIV/0!</v>
      </c>
      <c r="M474" s="2"/>
    </row>
    <row r="475" spans="1:13" ht="12.75" hidden="1">
      <c r="A475" s="14"/>
      <c r="F475" s="71"/>
      <c r="G475" s="71"/>
      <c r="H475" s="5">
        <v>0</v>
      </c>
      <c r="I475" s="24" t="e">
        <v>#DIV/0!</v>
      </c>
      <c r="M475" s="2"/>
    </row>
    <row r="476" spans="1:13" ht="12.75" hidden="1">
      <c r="A476" s="14"/>
      <c r="F476" s="71"/>
      <c r="G476" s="71"/>
      <c r="H476" s="5">
        <v>0</v>
      </c>
      <c r="I476" s="24" t="e">
        <v>#DIV/0!</v>
      </c>
      <c r="M476" s="2"/>
    </row>
    <row r="477" spans="1:13" ht="12.75" hidden="1">
      <c r="A477" s="14"/>
      <c r="F477" s="71"/>
      <c r="G477" s="71"/>
      <c r="H477" s="5">
        <v>0</v>
      </c>
      <c r="I477" s="24" t="e">
        <v>#DIV/0!</v>
      </c>
      <c r="M477" s="2"/>
    </row>
    <row r="478" spans="1:13" ht="12.75" hidden="1">
      <c r="A478" s="14"/>
      <c r="F478" s="71"/>
      <c r="G478" s="71"/>
      <c r="H478" s="5">
        <v>0</v>
      </c>
      <c r="I478" s="24" t="e">
        <v>#DIV/0!</v>
      </c>
      <c r="M478" s="2"/>
    </row>
    <row r="479" spans="1:13" ht="12.75" hidden="1">
      <c r="A479" s="14"/>
      <c r="F479" s="71"/>
      <c r="G479" s="71"/>
      <c r="H479" s="5">
        <v>0</v>
      </c>
      <c r="I479" s="24" t="e">
        <v>#DIV/0!</v>
      </c>
      <c r="M479" s="2"/>
    </row>
    <row r="480" spans="1:13" ht="12.75" hidden="1">
      <c r="A480" s="14"/>
      <c r="F480" s="71"/>
      <c r="G480" s="71"/>
      <c r="H480" s="5">
        <v>0</v>
      </c>
      <c r="I480" s="24" t="e">
        <v>#DIV/0!</v>
      </c>
      <c r="M480" s="2"/>
    </row>
    <row r="481" spans="1:13" ht="12.75" hidden="1">
      <c r="A481" s="14"/>
      <c r="F481" s="71"/>
      <c r="G481" s="71"/>
      <c r="H481" s="5">
        <v>0</v>
      </c>
      <c r="I481" s="24" t="e">
        <v>#DIV/0!</v>
      </c>
      <c r="M481" s="2"/>
    </row>
    <row r="482" spans="1:13" ht="12.75" hidden="1">
      <c r="A482" s="14"/>
      <c r="F482" s="71"/>
      <c r="G482" s="71"/>
      <c r="H482" s="5">
        <v>0</v>
      </c>
      <c r="I482" s="24" t="e">
        <v>#DIV/0!</v>
      </c>
      <c r="M482" s="2"/>
    </row>
    <row r="483" spans="1:13" ht="12.75" hidden="1">
      <c r="A483" s="14"/>
      <c r="F483" s="71"/>
      <c r="G483" s="71"/>
      <c r="H483" s="5">
        <v>0</v>
      </c>
      <c r="I483" s="24" t="e">
        <v>#DIV/0!</v>
      </c>
      <c r="M483" s="2"/>
    </row>
    <row r="484" spans="1:13" ht="12.75" hidden="1">
      <c r="A484" s="14"/>
      <c r="F484" s="71"/>
      <c r="G484" s="71"/>
      <c r="H484" s="5">
        <v>0</v>
      </c>
      <c r="I484" s="24" t="e">
        <v>#DIV/0!</v>
      </c>
      <c r="M484" s="2"/>
    </row>
    <row r="485" spans="1:13" ht="12.75" hidden="1">
      <c r="A485" s="14"/>
      <c r="F485" s="71"/>
      <c r="G485" s="71"/>
      <c r="H485" s="5">
        <v>0</v>
      </c>
      <c r="I485" s="24" t="e">
        <v>#DIV/0!</v>
      </c>
      <c r="M485" s="2"/>
    </row>
    <row r="486" spans="1:13" ht="12.75" hidden="1">
      <c r="A486" s="14"/>
      <c r="F486" s="71"/>
      <c r="G486" s="71"/>
      <c r="H486" s="5">
        <v>0</v>
      </c>
      <c r="I486" s="24" t="e">
        <v>#DIV/0!</v>
      </c>
      <c r="M486" s="2"/>
    </row>
    <row r="487" spans="1:13" ht="12.75" hidden="1">
      <c r="A487" s="14"/>
      <c r="F487" s="71"/>
      <c r="G487" s="71"/>
      <c r="H487" s="5">
        <v>0</v>
      </c>
      <c r="I487" s="24" t="e">
        <v>#DIV/0!</v>
      </c>
      <c r="M487" s="2"/>
    </row>
    <row r="488" spans="1:13" ht="12.75" hidden="1">
      <c r="A488" s="14"/>
      <c r="F488" s="71"/>
      <c r="G488" s="71"/>
      <c r="H488" s="5">
        <v>0</v>
      </c>
      <c r="I488" s="24" t="e">
        <v>#DIV/0!</v>
      </c>
      <c r="M488" s="2"/>
    </row>
    <row r="489" spans="1:13" ht="12.75" hidden="1">
      <c r="A489" s="14"/>
      <c r="F489" s="71"/>
      <c r="G489" s="71"/>
      <c r="H489" s="5">
        <v>0</v>
      </c>
      <c r="I489" s="24" t="e">
        <v>#DIV/0!</v>
      </c>
      <c r="M489" s="2"/>
    </row>
    <row r="490" spans="1:13" ht="12.75" hidden="1">
      <c r="A490" s="14"/>
      <c r="F490" s="71"/>
      <c r="G490" s="71"/>
      <c r="H490" s="5">
        <v>0</v>
      </c>
      <c r="I490" s="24" t="e">
        <v>#DIV/0!</v>
      </c>
      <c r="M490" s="2"/>
    </row>
    <row r="491" spans="1:13" ht="12.75" hidden="1">
      <c r="A491" s="14"/>
      <c r="F491" s="71"/>
      <c r="G491" s="71"/>
      <c r="H491" s="5">
        <v>0</v>
      </c>
      <c r="I491" s="24" t="e">
        <v>#DIV/0!</v>
      </c>
      <c r="M491" s="2"/>
    </row>
    <row r="492" spans="1:13" ht="12.75" hidden="1">
      <c r="A492" s="14"/>
      <c r="F492" s="71"/>
      <c r="G492" s="71"/>
      <c r="H492" s="5">
        <v>0</v>
      </c>
      <c r="I492" s="24" t="e">
        <v>#DIV/0!</v>
      </c>
      <c r="M492" s="2"/>
    </row>
    <row r="493" spans="1:13" ht="12.75" hidden="1">
      <c r="A493" s="14"/>
      <c r="F493" s="71"/>
      <c r="G493" s="71"/>
      <c r="H493" s="5">
        <v>0</v>
      </c>
      <c r="I493" s="24" t="e">
        <v>#DIV/0!</v>
      </c>
      <c r="M493" s="2"/>
    </row>
    <row r="494" spans="1:13" ht="12.75" hidden="1">
      <c r="A494" s="14"/>
      <c r="F494" s="71"/>
      <c r="G494" s="71"/>
      <c r="H494" s="5">
        <v>0</v>
      </c>
      <c r="I494" s="24" t="e">
        <v>#DIV/0!</v>
      </c>
      <c r="M494" s="2"/>
    </row>
    <row r="495" spans="1:13" ht="12.75" hidden="1">
      <c r="A495" s="14"/>
      <c r="F495" s="71"/>
      <c r="G495" s="71"/>
      <c r="H495" s="5">
        <v>0</v>
      </c>
      <c r="I495" s="24" t="e">
        <v>#DIV/0!</v>
      </c>
      <c r="M495" s="2"/>
    </row>
    <row r="496" spans="1:13" ht="12.75" hidden="1">
      <c r="A496" s="14"/>
      <c r="F496" s="71"/>
      <c r="G496" s="71"/>
      <c r="H496" s="5">
        <v>0</v>
      </c>
      <c r="I496" s="24" t="e">
        <v>#DIV/0!</v>
      </c>
      <c r="M496" s="2"/>
    </row>
    <row r="497" spans="1:13" ht="12.75" hidden="1">
      <c r="A497" s="14"/>
      <c r="F497" s="71"/>
      <c r="G497" s="71"/>
      <c r="H497" s="5">
        <v>0</v>
      </c>
      <c r="I497" s="24" t="e">
        <v>#DIV/0!</v>
      </c>
      <c r="M497" s="2"/>
    </row>
    <row r="498" spans="1:13" ht="12.75" hidden="1">
      <c r="A498" s="14"/>
      <c r="F498" s="71"/>
      <c r="G498" s="71"/>
      <c r="H498" s="5">
        <v>0</v>
      </c>
      <c r="I498" s="24" t="e">
        <v>#DIV/0!</v>
      </c>
      <c r="M498" s="2"/>
    </row>
    <row r="499" spans="1:13" ht="12.75" hidden="1">
      <c r="A499" s="14"/>
      <c r="F499" s="71"/>
      <c r="G499" s="71"/>
      <c r="H499" s="5">
        <v>0</v>
      </c>
      <c r="I499" s="24" t="e">
        <v>#DIV/0!</v>
      </c>
      <c r="M499" s="2"/>
    </row>
    <row r="500" spans="1:13" ht="12.75" hidden="1">
      <c r="A500" s="14"/>
      <c r="F500" s="71"/>
      <c r="G500" s="71"/>
      <c r="H500" s="5">
        <v>0</v>
      </c>
      <c r="I500" s="24" t="e">
        <v>#DIV/0!</v>
      </c>
      <c r="M500" s="2"/>
    </row>
    <row r="501" spans="1:13" ht="12.75" hidden="1">
      <c r="A501" s="14"/>
      <c r="F501" s="71"/>
      <c r="G501" s="71"/>
      <c r="H501" s="5">
        <v>0</v>
      </c>
      <c r="I501" s="24" t="e">
        <v>#DIV/0!</v>
      </c>
      <c r="M501" s="2"/>
    </row>
    <row r="502" spans="1:13" ht="12.75" hidden="1">
      <c r="A502" s="14"/>
      <c r="F502" s="71"/>
      <c r="G502" s="71"/>
      <c r="H502" s="5">
        <v>0</v>
      </c>
      <c r="I502" s="24" t="e">
        <v>#DIV/0!</v>
      </c>
      <c r="M502" s="2"/>
    </row>
    <row r="503" spans="1:13" ht="12.75" hidden="1">
      <c r="A503" s="14"/>
      <c r="F503" s="71"/>
      <c r="G503" s="71"/>
      <c r="H503" s="5">
        <v>0</v>
      </c>
      <c r="I503" s="24" t="e">
        <v>#DIV/0!</v>
      </c>
      <c r="M503" s="2"/>
    </row>
    <row r="504" spans="1:13" ht="12.75" hidden="1">
      <c r="A504" s="14"/>
      <c r="F504" s="71"/>
      <c r="G504" s="71"/>
      <c r="H504" s="5">
        <v>0</v>
      </c>
      <c r="I504" s="24" t="e">
        <v>#DIV/0!</v>
      </c>
      <c r="M504" s="2"/>
    </row>
    <row r="505" spans="1:13" ht="12.75" hidden="1">
      <c r="A505" s="14"/>
      <c r="F505" s="71"/>
      <c r="G505" s="71"/>
      <c r="H505" s="5">
        <v>0</v>
      </c>
      <c r="I505" s="24" t="e">
        <v>#DIV/0!</v>
      </c>
      <c r="M505" s="2"/>
    </row>
    <row r="506" spans="1:13" ht="12.75" hidden="1">
      <c r="A506" s="14"/>
      <c r="F506" s="71"/>
      <c r="G506" s="71"/>
      <c r="H506" s="5">
        <v>0</v>
      </c>
      <c r="I506" s="24" t="e">
        <v>#DIV/0!</v>
      </c>
      <c r="M506" s="2"/>
    </row>
    <row r="507" spans="1:13" ht="12.75" hidden="1">
      <c r="A507" s="14"/>
      <c r="F507" s="71"/>
      <c r="G507" s="71"/>
      <c r="H507" s="5">
        <v>0</v>
      </c>
      <c r="I507" s="24" t="e">
        <v>#DIV/0!</v>
      </c>
      <c r="M507" s="2"/>
    </row>
    <row r="508" spans="1:13" ht="12.75" hidden="1">
      <c r="A508" s="14"/>
      <c r="F508" s="71"/>
      <c r="G508" s="71"/>
      <c r="H508" s="5">
        <v>0</v>
      </c>
      <c r="I508" s="24" t="e">
        <v>#DIV/0!</v>
      </c>
      <c r="M508" s="2"/>
    </row>
    <row r="509" spans="1:13" ht="12.75" hidden="1">
      <c r="A509" s="14"/>
      <c r="F509" s="71"/>
      <c r="G509" s="71"/>
      <c r="H509" s="5">
        <v>0</v>
      </c>
      <c r="I509" s="24" t="e">
        <v>#DIV/0!</v>
      </c>
      <c r="M509" s="2"/>
    </row>
    <row r="510" spans="1:13" ht="12.75" hidden="1">
      <c r="A510" s="14"/>
      <c r="F510" s="71"/>
      <c r="G510" s="71"/>
      <c r="H510" s="5">
        <v>0</v>
      </c>
      <c r="I510" s="24" t="e">
        <v>#DIV/0!</v>
      </c>
      <c r="M510" s="2"/>
    </row>
    <row r="511" spans="1:13" ht="12.75" hidden="1">
      <c r="A511" s="14"/>
      <c r="F511" s="71"/>
      <c r="G511" s="71"/>
      <c r="H511" s="5">
        <v>0</v>
      </c>
      <c r="I511" s="24" t="e">
        <v>#DIV/0!</v>
      </c>
      <c r="M511" s="2"/>
    </row>
    <row r="512" spans="1:13" ht="12.75" hidden="1">
      <c r="A512" s="14"/>
      <c r="F512" s="71"/>
      <c r="G512" s="71"/>
      <c r="H512" s="5">
        <v>0</v>
      </c>
      <c r="I512" s="24" t="e">
        <v>#DIV/0!</v>
      </c>
      <c r="M512" s="2"/>
    </row>
    <row r="513" spans="1:13" ht="12.75" hidden="1">
      <c r="A513" s="14"/>
      <c r="F513" s="71"/>
      <c r="G513" s="71"/>
      <c r="H513" s="5">
        <v>0</v>
      </c>
      <c r="I513" s="24" t="e">
        <v>#DIV/0!</v>
      </c>
      <c r="M513" s="2"/>
    </row>
    <row r="514" spans="1:13" ht="12.75" hidden="1">
      <c r="A514" s="14"/>
      <c r="F514" s="71"/>
      <c r="G514" s="71"/>
      <c r="H514" s="5">
        <v>0</v>
      </c>
      <c r="I514" s="24" t="e">
        <v>#DIV/0!</v>
      </c>
      <c r="M514" s="2"/>
    </row>
    <row r="515" spans="1:13" ht="12.75" hidden="1">
      <c r="A515" s="14"/>
      <c r="F515" s="71"/>
      <c r="G515" s="71"/>
      <c r="H515" s="5">
        <v>0</v>
      </c>
      <c r="I515" s="24" t="e">
        <v>#DIV/0!</v>
      </c>
      <c r="M515" s="2"/>
    </row>
    <row r="516" spans="1:13" ht="12.75" hidden="1">
      <c r="A516" s="14"/>
      <c r="F516" s="71"/>
      <c r="G516" s="71"/>
      <c r="H516" s="5">
        <v>0</v>
      </c>
      <c r="I516" s="24" t="e">
        <v>#DIV/0!</v>
      </c>
      <c r="M516" s="2"/>
    </row>
    <row r="517" spans="1:13" ht="12.75" hidden="1">
      <c r="A517" s="14"/>
      <c r="F517" s="71"/>
      <c r="G517" s="71"/>
      <c r="H517" s="5">
        <v>0</v>
      </c>
      <c r="I517" s="24" t="e">
        <v>#DIV/0!</v>
      </c>
      <c r="M517" s="2"/>
    </row>
    <row r="518" spans="1:13" ht="12.75" hidden="1">
      <c r="A518" s="14"/>
      <c r="F518" s="71"/>
      <c r="G518" s="71"/>
      <c r="M518" s="2"/>
    </row>
    <row r="519" spans="1:13" ht="12.75" hidden="1">
      <c r="A519" s="14"/>
      <c r="F519" s="71"/>
      <c r="G519" s="71"/>
      <c r="M519" s="2"/>
    </row>
    <row r="520" spans="1:13" ht="12.75" hidden="1">
      <c r="A520" s="14"/>
      <c r="F520" s="71"/>
      <c r="G520" s="71"/>
      <c r="M520" s="2"/>
    </row>
    <row r="521" spans="1:13" ht="12.75" hidden="1">
      <c r="A521" s="14"/>
      <c r="F521" s="71"/>
      <c r="G521" s="71"/>
      <c r="M521" s="2"/>
    </row>
    <row r="522" spans="1:13" ht="12.75" hidden="1">
      <c r="A522" s="14"/>
      <c r="F522" s="71"/>
      <c r="G522" s="71"/>
      <c r="M522" s="2"/>
    </row>
    <row r="523" spans="1:13" ht="12.75" hidden="1">
      <c r="A523" s="14"/>
      <c r="F523" s="71"/>
      <c r="G523" s="71"/>
      <c r="M523" s="2"/>
    </row>
    <row r="524" spans="1:13" ht="12.75" hidden="1">
      <c r="A524" s="14"/>
      <c r="F524" s="71"/>
      <c r="G524" s="71"/>
      <c r="M524" s="2"/>
    </row>
    <row r="525" spans="1:13" ht="12.75" hidden="1">
      <c r="A525" s="14"/>
      <c r="F525" s="71"/>
      <c r="G525" s="71"/>
      <c r="M525" s="2"/>
    </row>
    <row r="526" spans="1:13" ht="12.75" hidden="1">
      <c r="A526" s="14"/>
      <c r="F526" s="71"/>
      <c r="G526" s="71"/>
      <c r="M526" s="2"/>
    </row>
    <row r="527" spans="1:13" ht="12.75" hidden="1">
      <c r="A527" s="14"/>
      <c r="F527" s="71"/>
      <c r="G527" s="71"/>
      <c r="M527" s="2"/>
    </row>
    <row r="528" spans="1:13" ht="12.75" hidden="1">
      <c r="A528" s="14"/>
      <c r="F528" s="71"/>
      <c r="G528" s="71"/>
      <c r="M528" s="2"/>
    </row>
    <row r="529" spans="1:13" ht="12.75" hidden="1">
      <c r="A529" s="14"/>
      <c r="F529" s="71"/>
      <c r="G529" s="71"/>
      <c r="M529" s="2"/>
    </row>
    <row r="530" spans="1:13" ht="12.75" hidden="1">
      <c r="A530" s="14"/>
      <c r="F530" s="71"/>
      <c r="G530" s="71"/>
      <c r="M530" s="2"/>
    </row>
    <row r="531" spans="1:13" ht="12.75" hidden="1">
      <c r="A531" s="14"/>
      <c r="F531" s="71"/>
      <c r="G531" s="71"/>
      <c r="M531" s="2"/>
    </row>
    <row r="532" spans="1:13" ht="12.75" hidden="1">
      <c r="A532" s="14"/>
      <c r="F532" s="71"/>
      <c r="G532" s="71"/>
      <c r="M532" s="2"/>
    </row>
    <row r="533" spans="1:13" ht="12.75" hidden="1">
      <c r="A533" s="14"/>
      <c r="F533" s="71"/>
      <c r="G533" s="71"/>
      <c r="M533" s="2"/>
    </row>
    <row r="534" spans="1:13" ht="12.75" hidden="1">
      <c r="A534" s="14"/>
      <c r="F534" s="71"/>
      <c r="G534" s="71"/>
      <c r="M534" s="2"/>
    </row>
    <row r="535" spans="1:13" ht="12.75" hidden="1">
      <c r="A535" s="14"/>
      <c r="F535" s="71"/>
      <c r="G535" s="71"/>
      <c r="M535" s="2"/>
    </row>
    <row r="536" spans="1:13" ht="12.75" hidden="1">
      <c r="A536" s="14"/>
      <c r="F536" s="71"/>
      <c r="G536" s="71"/>
      <c r="M536" s="2"/>
    </row>
    <row r="537" spans="1:13" ht="12.75" hidden="1">
      <c r="A537" s="14"/>
      <c r="F537" s="71"/>
      <c r="G537" s="71"/>
      <c r="M537" s="2"/>
    </row>
    <row r="538" spans="1:13" ht="12.75" hidden="1">
      <c r="A538" s="14"/>
      <c r="F538" s="71"/>
      <c r="G538" s="71"/>
      <c r="M538" s="2"/>
    </row>
    <row r="539" spans="1:13" ht="12.75" hidden="1">
      <c r="A539" s="14"/>
      <c r="F539" s="71"/>
      <c r="G539" s="71"/>
      <c r="M539" s="2"/>
    </row>
    <row r="540" spans="1:13" ht="12.75" hidden="1">
      <c r="A540" s="14"/>
      <c r="F540" s="71"/>
      <c r="G540" s="71"/>
      <c r="M540" s="2"/>
    </row>
    <row r="541" spans="1:13" ht="12.75" hidden="1">
      <c r="A541" s="14"/>
      <c r="F541" s="71"/>
      <c r="G541" s="71"/>
      <c r="M541" s="2"/>
    </row>
    <row r="542" spans="1:13" ht="12.75" hidden="1">
      <c r="A542" s="14"/>
      <c r="F542" s="71"/>
      <c r="G542" s="71"/>
      <c r="M542" s="2"/>
    </row>
    <row r="543" spans="1:13" ht="12.75" hidden="1">
      <c r="A543" s="14"/>
      <c r="F543" s="71"/>
      <c r="G543" s="71"/>
      <c r="M543" s="2"/>
    </row>
    <row r="544" spans="1:13" ht="12.75" hidden="1">
      <c r="A544" s="14"/>
      <c r="F544" s="71"/>
      <c r="G544" s="71"/>
      <c r="M544" s="2"/>
    </row>
    <row r="545" spans="1:13" ht="12.75" hidden="1">
      <c r="A545" s="14"/>
      <c r="F545" s="71"/>
      <c r="G545" s="71"/>
      <c r="M545" s="2"/>
    </row>
    <row r="546" spans="1:13" ht="12.75" hidden="1">
      <c r="A546" s="14"/>
      <c r="F546" s="71"/>
      <c r="G546" s="71"/>
      <c r="M546" s="2"/>
    </row>
    <row r="547" spans="1:13" ht="12.75" hidden="1">
      <c r="A547" s="14"/>
      <c r="F547" s="71"/>
      <c r="G547" s="71"/>
      <c r="M547" s="2"/>
    </row>
    <row r="548" spans="1:13" ht="12.75" hidden="1">
      <c r="A548" s="14"/>
      <c r="F548" s="71"/>
      <c r="G548" s="71"/>
      <c r="M548" s="2"/>
    </row>
    <row r="549" spans="1:13" ht="12.75" hidden="1">
      <c r="A549" s="14"/>
      <c r="F549" s="71"/>
      <c r="G549" s="71"/>
      <c r="M549" s="2"/>
    </row>
    <row r="550" spans="1:13" ht="12.75" hidden="1">
      <c r="A550" s="14"/>
      <c r="F550" s="71"/>
      <c r="G550" s="71"/>
      <c r="M550" s="2"/>
    </row>
    <row r="551" spans="1:13" ht="12.75" hidden="1">
      <c r="A551" s="14"/>
      <c r="F551" s="71"/>
      <c r="G551" s="71"/>
      <c r="M551" s="2"/>
    </row>
    <row r="552" spans="1:13" ht="12.75" hidden="1">
      <c r="A552" s="14"/>
      <c r="F552" s="71"/>
      <c r="G552" s="71"/>
      <c r="M552" s="2"/>
    </row>
    <row r="553" spans="1:13" ht="12.75" hidden="1">
      <c r="A553" s="14"/>
      <c r="F553" s="71"/>
      <c r="G553" s="71"/>
      <c r="M553" s="2"/>
    </row>
    <row r="554" spans="1:13" ht="12.75" hidden="1">
      <c r="A554" s="14"/>
      <c r="F554" s="71"/>
      <c r="G554" s="71"/>
      <c r="M554" s="2"/>
    </row>
    <row r="555" spans="1:13" ht="12.75" hidden="1">
      <c r="A555" s="14"/>
      <c r="F555" s="71"/>
      <c r="G555" s="71"/>
      <c r="M555" s="2"/>
    </row>
    <row r="556" spans="1:13" ht="12.75" hidden="1">
      <c r="A556" s="14"/>
      <c r="F556" s="71"/>
      <c r="G556" s="71"/>
      <c r="M556" s="2"/>
    </row>
    <row r="557" spans="1:13" ht="12.75" hidden="1">
      <c r="A557" s="14"/>
      <c r="F557" s="71"/>
      <c r="G557" s="71"/>
      <c r="M557" s="2"/>
    </row>
    <row r="558" spans="1:13" ht="12.75" hidden="1">
      <c r="A558" s="14"/>
      <c r="F558" s="71"/>
      <c r="G558" s="71"/>
      <c r="M558" s="2"/>
    </row>
    <row r="559" spans="1:13" ht="12.75" hidden="1">
      <c r="A559" s="14"/>
      <c r="F559" s="71"/>
      <c r="G559" s="71"/>
      <c r="M559" s="2"/>
    </row>
    <row r="560" spans="1:13" ht="12.75" hidden="1">
      <c r="A560" s="14"/>
      <c r="F560" s="71"/>
      <c r="G560" s="71"/>
      <c r="M560" s="2"/>
    </row>
    <row r="561" spans="1:13" ht="12.75" hidden="1">
      <c r="A561" s="14"/>
      <c r="F561" s="71"/>
      <c r="G561" s="71"/>
      <c r="M561" s="2"/>
    </row>
    <row r="562" spans="1:13" ht="12.75" hidden="1">
      <c r="A562" s="14"/>
      <c r="F562" s="71"/>
      <c r="G562" s="71"/>
      <c r="M562" s="2"/>
    </row>
    <row r="563" spans="1:13" ht="12.75" hidden="1">
      <c r="A563" s="14"/>
      <c r="F563" s="71"/>
      <c r="G563" s="71"/>
      <c r="M563" s="2"/>
    </row>
    <row r="564" spans="1:13" ht="12.75" hidden="1">
      <c r="A564" s="14"/>
      <c r="F564" s="71"/>
      <c r="G564" s="71"/>
      <c r="M564" s="2"/>
    </row>
    <row r="565" spans="1:13" ht="12.75" hidden="1">
      <c r="A565" s="14"/>
      <c r="F565" s="71"/>
      <c r="G565" s="71"/>
      <c r="M565" s="2"/>
    </row>
    <row r="566" spans="1:13" ht="12.75" hidden="1">
      <c r="A566" s="14"/>
      <c r="F566" s="71"/>
      <c r="G566" s="71"/>
      <c r="M566" s="2"/>
    </row>
    <row r="567" spans="1:13" ht="12.75" hidden="1">
      <c r="A567" s="14"/>
      <c r="F567" s="71"/>
      <c r="G567" s="71"/>
      <c r="M567" s="2"/>
    </row>
    <row r="568" spans="1:13" ht="12.75" hidden="1">
      <c r="A568" s="14"/>
      <c r="F568" s="71"/>
      <c r="G568" s="71"/>
      <c r="M568" s="2"/>
    </row>
    <row r="569" spans="1:13" ht="12.75" hidden="1">
      <c r="A569" s="14"/>
      <c r="F569" s="71"/>
      <c r="G569" s="71"/>
      <c r="M569" s="2"/>
    </row>
    <row r="570" spans="1:13" ht="12.75" hidden="1">
      <c r="A570" s="14"/>
      <c r="F570" s="71"/>
      <c r="G570" s="71"/>
      <c r="M570" s="2"/>
    </row>
    <row r="571" spans="1:13" ht="12.75" hidden="1">
      <c r="A571" s="14"/>
      <c r="F571" s="71"/>
      <c r="G571" s="71"/>
      <c r="M571" s="2"/>
    </row>
    <row r="572" spans="1:13" ht="12.75" hidden="1">
      <c r="A572" s="14"/>
      <c r="F572" s="71"/>
      <c r="G572" s="71"/>
      <c r="M572" s="2"/>
    </row>
    <row r="573" spans="1:13" ht="12.75" hidden="1">
      <c r="A573" s="14"/>
      <c r="F573" s="71"/>
      <c r="G573" s="71"/>
      <c r="M573" s="2"/>
    </row>
    <row r="574" spans="1:13" ht="12.75" hidden="1">
      <c r="A574" s="14"/>
      <c r="F574" s="71"/>
      <c r="G574" s="71"/>
      <c r="M574" s="2"/>
    </row>
    <row r="575" spans="1:13" ht="12.75" hidden="1">
      <c r="A575" s="14"/>
      <c r="F575" s="71"/>
      <c r="G575" s="71"/>
      <c r="M575" s="2"/>
    </row>
    <row r="576" spans="1:13" ht="12.75" hidden="1">
      <c r="A576" s="14"/>
      <c r="F576" s="71"/>
      <c r="G576" s="71"/>
      <c r="M576" s="2"/>
    </row>
    <row r="577" spans="1:13" ht="12.75" hidden="1">
      <c r="A577" s="14"/>
      <c r="F577" s="71"/>
      <c r="G577" s="71"/>
      <c r="M577" s="2"/>
    </row>
    <row r="578" spans="1:13" ht="12.75" hidden="1">
      <c r="A578" s="14"/>
      <c r="F578" s="71"/>
      <c r="G578" s="71"/>
      <c r="M578" s="2"/>
    </row>
    <row r="579" spans="1:13" ht="12.75" hidden="1">
      <c r="A579" s="14"/>
      <c r="F579" s="71"/>
      <c r="G579" s="71"/>
      <c r="M579" s="2"/>
    </row>
    <row r="580" spans="1:13" ht="12.75" hidden="1">
      <c r="A580" s="14"/>
      <c r="F580" s="71"/>
      <c r="G580" s="71"/>
      <c r="M580" s="2"/>
    </row>
    <row r="581" spans="1:13" ht="12.75" hidden="1">
      <c r="A581" s="14"/>
      <c r="F581" s="71"/>
      <c r="G581" s="71"/>
      <c r="M581" s="2"/>
    </row>
    <row r="582" spans="1:13" ht="12.75" hidden="1">
      <c r="A582" s="14"/>
      <c r="F582" s="71"/>
      <c r="G582" s="71"/>
      <c r="M582" s="2"/>
    </row>
    <row r="583" spans="1:13" ht="12.75" hidden="1">
      <c r="A583" s="14"/>
      <c r="F583" s="71"/>
      <c r="G583" s="71"/>
      <c r="M583" s="2"/>
    </row>
    <row r="584" spans="1:13" ht="12.75" hidden="1">
      <c r="A584" s="14"/>
      <c r="F584" s="71"/>
      <c r="G584" s="71"/>
      <c r="M584" s="2"/>
    </row>
    <row r="585" spans="1:13" ht="12.75" hidden="1">
      <c r="A585" s="14"/>
      <c r="F585" s="71"/>
      <c r="G585" s="71"/>
      <c r="M585" s="2"/>
    </row>
    <row r="586" spans="1:13" ht="12.75" hidden="1">
      <c r="A586" s="14"/>
      <c r="F586" s="71"/>
      <c r="G586" s="71"/>
      <c r="M586" s="2"/>
    </row>
    <row r="587" spans="1:13" s="300" customFormat="1" ht="12.75" hidden="1">
      <c r="A587" s="295"/>
      <c r="B587" s="296"/>
      <c r="C587" s="295"/>
      <c r="D587" s="295"/>
      <c r="E587" s="295"/>
      <c r="F587" s="297"/>
      <c r="G587" s="297"/>
      <c r="H587" s="296"/>
      <c r="I587" s="279"/>
      <c r="K587" s="42"/>
      <c r="L587" s="17"/>
      <c r="M587" s="2"/>
    </row>
    <row r="588" spans="1:13" s="300" customFormat="1" ht="12.75" hidden="1">
      <c r="A588" s="295"/>
      <c r="B588" s="296"/>
      <c r="C588" s="295"/>
      <c r="D588" s="295"/>
      <c r="E588" s="295"/>
      <c r="F588" s="297"/>
      <c r="G588" s="297"/>
      <c r="H588" s="296"/>
      <c r="I588" s="279"/>
      <c r="K588" s="42"/>
      <c r="L588" s="17"/>
      <c r="M588" s="2"/>
    </row>
    <row r="589" spans="2:13" ht="12.75" hidden="1">
      <c r="B589" s="9"/>
      <c r="F589" s="71"/>
      <c r="G589" s="71"/>
      <c r="H589" s="296"/>
      <c r="I589" s="24" t="e">
        <v>#DIV/0!</v>
      </c>
      <c r="M589" s="2"/>
    </row>
    <row r="590" spans="2:13" ht="12.75" hidden="1">
      <c r="B590" s="9"/>
      <c r="F590" s="71"/>
      <c r="G590" s="71"/>
      <c r="H590" s="296"/>
      <c r="I590" s="24" t="e">
        <v>#DIV/0!</v>
      </c>
      <c r="M590" s="2"/>
    </row>
    <row r="591" spans="2:13" ht="12.75" hidden="1">
      <c r="B591" s="9"/>
      <c r="F591" s="71"/>
      <c r="G591" s="71"/>
      <c r="H591" s="5">
        <v>0</v>
      </c>
      <c r="I591" s="24" t="e">
        <v>#DIV/0!</v>
      </c>
      <c r="M591" s="2"/>
    </row>
    <row r="592" spans="2:13" ht="12.75" hidden="1">
      <c r="B592" s="9"/>
      <c r="F592" s="71"/>
      <c r="G592" s="71"/>
      <c r="H592" s="5">
        <v>0</v>
      </c>
      <c r="I592" s="24" t="e">
        <v>#DIV/0!</v>
      </c>
      <c r="M592" s="2"/>
    </row>
    <row r="593" spans="2:13" ht="12.75" hidden="1">
      <c r="B593" s="9"/>
      <c r="F593" s="71"/>
      <c r="G593" s="71"/>
      <c r="H593" s="5">
        <v>0</v>
      </c>
      <c r="I593" s="24" t="e">
        <v>#DIV/0!</v>
      </c>
      <c r="M593" s="2"/>
    </row>
    <row r="594" spans="2:13" ht="12.75" hidden="1">
      <c r="B594" s="9"/>
      <c r="F594" s="71"/>
      <c r="G594" s="71"/>
      <c r="H594" s="5">
        <v>0</v>
      </c>
      <c r="I594" s="24" t="e">
        <v>#DIV/0!</v>
      </c>
      <c r="M594" s="2"/>
    </row>
    <row r="595" spans="2:13" ht="12.75" hidden="1">
      <c r="B595" s="9"/>
      <c r="F595" s="71"/>
      <c r="G595" s="71"/>
      <c r="H595" s="5">
        <v>0</v>
      </c>
      <c r="I595" s="24" t="e">
        <v>#DIV/0!</v>
      </c>
      <c r="M595" s="2"/>
    </row>
    <row r="596" spans="2:13" ht="12.75" hidden="1">
      <c r="B596" s="9"/>
      <c r="F596" s="71"/>
      <c r="G596" s="71"/>
      <c r="H596" s="5">
        <v>0</v>
      </c>
      <c r="I596" s="24" t="e">
        <v>#DIV/0!</v>
      </c>
      <c r="M596" s="2"/>
    </row>
    <row r="597" spans="2:13" ht="12.75" hidden="1">
      <c r="B597" s="9"/>
      <c r="F597" s="71"/>
      <c r="G597" s="71"/>
      <c r="H597" s="5">
        <v>0</v>
      </c>
      <c r="I597" s="24" t="e">
        <v>#DIV/0!</v>
      </c>
      <c r="M597" s="2"/>
    </row>
    <row r="598" spans="2:13" ht="12.75" hidden="1">
      <c r="B598" s="9"/>
      <c r="F598" s="71"/>
      <c r="G598" s="71"/>
      <c r="H598" s="5">
        <v>0</v>
      </c>
      <c r="I598" s="24" t="e">
        <v>#DIV/0!</v>
      </c>
      <c r="M598" s="2"/>
    </row>
    <row r="599" spans="2:13" ht="12.75" hidden="1">
      <c r="B599" s="9"/>
      <c r="F599" s="71"/>
      <c r="G599" s="71"/>
      <c r="H599" s="5">
        <v>0</v>
      </c>
      <c r="I599" s="24" t="e">
        <v>#DIV/0!</v>
      </c>
      <c r="M599" s="2"/>
    </row>
    <row r="600" spans="2:13" ht="12.75" hidden="1">
      <c r="B600" s="9"/>
      <c r="F600" s="71"/>
      <c r="G600" s="71"/>
      <c r="H600" s="5">
        <v>0</v>
      </c>
      <c r="I600" s="24" t="e">
        <v>#DIV/0!</v>
      </c>
      <c r="M600" s="2"/>
    </row>
    <row r="601" spans="2:13" ht="12.75" hidden="1">
      <c r="B601" s="9"/>
      <c r="F601" s="71"/>
      <c r="G601" s="71"/>
      <c r="H601" s="5">
        <v>0</v>
      </c>
      <c r="I601" s="24" t="e">
        <v>#DIV/0!</v>
      </c>
      <c r="M601" s="2"/>
    </row>
    <row r="602" spans="2:13" ht="12.75" hidden="1">
      <c r="B602" s="9"/>
      <c r="F602" s="71"/>
      <c r="G602" s="71"/>
      <c r="H602" s="5">
        <v>0</v>
      </c>
      <c r="I602" s="24" t="e">
        <v>#DIV/0!</v>
      </c>
      <c r="M602" s="2"/>
    </row>
    <row r="603" spans="6:13" ht="12.75" hidden="1">
      <c r="F603" s="71"/>
      <c r="G603" s="71"/>
      <c r="H603" s="5">
        <v>0</v>
      </c>
      <c r="I603" s="24" t="e">
        <v>#DIV/0!</v>
      </c>
      <c r="M603" s="2"/>
    </row>
    <row r="604" spans="2:13" ht="12.75" hidden="1">
      <c r="B604" s="7"/>
      <c r="F604" s="71"/>
      <c r="G604" s="71"/>
      <c r="H604" s="5">
        <v>0</v>
      </c>
      <c r="I604" s="24" t="e">
        <v>#DIV/0!</v>
      </c>
      <c r="M604" s="2"/>
    </row>
    <row r="605" spans="6:13" ht="12.75" hidden="1">
      <c r="F605" s="71"/>
      <c r="G605" s="71"/>
      <c r="H605" s="5">
        <v>0</v>
      </c>
      <c r="I605" s="24" t="e">
        <v>#DIV/0!</v>
      </c>
      <c r="M605" s="2"/>
    </row>
    <row r="606" spans="6:13" ht="12.75" hidden="1">
      <c r="F606" s="71"/>
      <c r="G606" s="71"/>
      <c r="H606" s="5">
        <v>0</v>
      </c>
      <c r="I606" s="24" t="e">
        <v>#DIV/0!</v>
      </c>
      <c r="M606" s="2"/>
    </row>
    <row r="607" spans="6:13" ht="12.75" hidden="1">
      <c r="F607" s="71"/>
      <c r="G607" s="71"/>
      <c r="H607" s="5">
        <v>0</v>
      </c>
      <c r="I607" s="24" t="e">
        <v>#DIV/0!</v>
      </c>
      <c r="M607" s="2"/>
    </row>
    <row r="608" spans="6:13" ht="12.75" hidden="1">
      <c r="F608" s="71"/>
      <c r="G608" s="71"/>
      <c r="H608" s="5">
        <v>0</v>
      </c>
      <c r="I608" s="24" t="e">
        <v>#DIV/0!</v>
      </c>
      <c r="M608" s="2"/>
    </row>
    <row r="609" spans="6:13" ht="12.75" hidden="1">
      <c r="F609" s="71"/>
      <c r="G609" s="71"/>
      <c r="H609" s="5">
        <v>0</v>
      </c>
      <c r="I609" s="24" t="e">
        <v>#DIV/0!</v>
      </c>
      <c r="M609" s="2"/>
    </row>
    <row r="610" spans="6:13" ht="12.75" hidden="1">
      <c r="F610" s="71"/>
      <c r="G610" s="71"/>
      <c r="H610" s="5">
        <v>0</v>
      </c>
      <c r="I610" s="24" t="e">
        <v>#DIV/0!</v>
      </c>
      <c r="M610" s="2"/>
    </row>
    <row r="611" spans="6:13" ht="12.75" hidden="1">
      <c r="F611" s="71"/>
      <c r="G611" s="71"/>
      <c r="H611" s="5">
        <v>0</v>
      </c>
      <c r="I611" s="24" t="e">
        <v>#DIV/0!</v>
      </c>
      <c r="M611" s="2"/>
    </row>
    <row r="612" spans="6:13" ht="12.75" hidden="1">
      <c r="F612" s="71"/>
      <c r="G612" s="71"/>
      <c r="H612" s="5">
        <v>0</v>
      </c>
      <c r="I612" s="24" t="e">
        <v>#DIV/0!</v>
      </c>
      <c r="M612" s="2"/>
    </row>
    <row r="613" spans="6:13" ht="12.75" hidden="1">
      <c r="F613" s="71"/>
      <c r="G613" s="71"/>
      <c r="H613" s="5">
        <v>0</v>
      </c>
      <c r="I613" s="24" t="e">
        <v>#DIV/0!</v>
      </c>
      <c r="M613" s="2"/>
    </row>
    <row r="614" spans="6:13" ht="12.75" hidden="1">
      <c r="F614" s="71"/>
      <c r="G614" s="71"/>
      <c r="H614" s="5">
        <v>0</v>
      </c>
      <c r="I614" s="24" t="e">
        <v>#DIV/0!</v>
      </c>
      <c r="M614" s="2"/>
    </row>
    <row r="615" spans="6:13" ht="12.75" hidden="1">
      <c r="F615" s="71"/>
      <c r="G615" s="71"/>
      <c r="H615" s="5">
        <v>0</v>
      </c>
      <c r="I615" s="24" t="e">
        <v>#DIV/0!</v>
      </c>
      <c r="M615" s="2"/>
    </row>
    <row r="616" spans="6:13" ht="12.75" hidden="1">
      <c r="F616" s="71"/>
      <c r="G616" s="71"/>
      <c r="H616" s="5">
        <v>0</v>
      </c>
      <c r="I616" s="24" t="e">
        <v>#DIV/0!</v>
      </c>
      <c r="M616" s="2"/>
    </row>
    <row r="617" spans="6:13" ht="12.75" hidden="1">
      <c r="F617" s="71"/>
      <c r="G617" s="71"/>
      <c r="H617" s="5">
        <v>0</v>
      </c>
      <c r="I617" s="24" t="e">
        <v>#DIV/0!</v>
      </c>
      <c r="M617" s="2"/>
    </row>
    <row r="618" spans="6:13" ht="12.75" hidden="1">
      <c r="F618" s="71"/>
      <c r="G618" s="71"/>
      <c r="H618" s="5">
        <v>0</v>
      </c>
      <c r="I618" s="24" t="e">
        <v>#DIV/0!</v>
      </c>
      <c r="M618" s="2"/>
    </row>
    <row r="619" spans="6:13" ht="12.75" hidden="1">
      <c r="F619" s="71"/>
      <c r="G619" s="71"/>
      <c r="H619" s="5">
        <v>0</v>
      </c>
      <c r="I619" s="24" t="e">
        <v>#DIV/0!</v>
      </c>
      <c r="M619" s="2"/>
    </row>
    <row r="620" spans="6:13" ht="12.75" hidden="1">
      <c r="F620" s="71"/>
      <c r="G620" s="71"/>
      <c r="H620" s="5">
        <v>0</v>
      </c>
      <c r="I620" s="24" t="e">
        <v>#DIV/0!</v>
      </c>
      <c r="M620" s="2"/>
    </row>
    <row r="621" spans="6:13" ht="12.75" hidden="1">
      <c r="F621" s="71"/>
      <c r="G621" s="71"/>
      <c r="H621" s="5">
        <v>0</v>
      </c>
      <c r="I621" s="24" t="e">
        <v>#DIV/0!</v>
      </c>
      <c r="M621" s="2"/>
    </row>
    <row r="622" spans="6:13" ht="12.75" hidden="1">
      <c r="F622" s="71"/>
      <c r="G622" s="71"/>
      <c r="H622" s="5">
        <v>0</v>
      </c>
      <c r="I622" s="24" t="e">
        <v>#DIV/0!</v>
      </c>
      <c r="M622" s="2"/>
    </row>
    <row r="623" spans="6:13" ht="12.75" hidden="1">
      <c r="F623" s="71"/>
      <c r="G623" s="71"/>
      <c r="H623" s="5">
        <v>0</v>
      </c>
      <c r="I623" s="24" t="e">
        <v>#DIV/0!</v>
      </c>
      <c r="M623" s="2"/>
    </row>
    <row r="624" spans="6:13" ht="12.75" hidden="1">
      <c r="F624" s="71"/>
      <c r="G624" s="71"/>
      <c r="H624" s="5">
        <v>0</v>
      </c>
      <c r="I624" s="24" t="e">
        <v>#DIV/0!</v>
      </c>
      <c r="M624" s="2"/>
    </row>
    <row r="625" spans="6:13" ht="12.75" hidden="1">
      <c r="F625" s="71"/>
      <c r="G625" s="71"/>
      <c r="H625" s="5">
        <v>0</v>
      </c>
      <c r="I625" s="24" t="e">
        <v>#DIV/0!</v>
      </c>
      <c r="M625" s="2"/>
    </row>
    <row r="626" spans="6:13" ht="12.75" hidden="1">
      <c r="F626" s="71"/>
      <c r="G626" s="71"/>
      <c r="H626" s="5">
        <v>0</v>
      </c>
      <c r="I626" s="24" t="e">
        <v>#DIV/0!</v>
      </c>
      <c r="M626" s="2"/>
    </row>
    <row r="627" spans="6:13" ht="12.75" hidden="1">
      <c r="F627" s="71"/>
      <c r="G627" s="71"/>
      <c r="H627" s="5">
        <v>0</v>
      </c>
      <c r="I627" s="24" t="e">
        <v>#DIV/0!</v>
      </c>
      <c r="M627" s="2"/>
    </row>
    <row r="628" spans="6:13" ht="12.75" hidden="1">
      <c r="F628" s="71"/>
      <c r="G628" s="71"/>
      <c r="H628" s="5">
        <v>0</v>
      </c>
      <c r="I628" s="24" t="e">
        <v>#DIV/0!</v>
      </c>
      <c r="M628" s="2"/>
    </row>
    <row r="629" spans="6:13" ht="12.75" hidden="1">
      <c r="F629" s="71"/>
      <c r="G629" s="71"/>
      <c r="H629" s="5">
        <v>0</v>
      </c>
      <c r="I629" s="24" t="e">
        <v>#DIV/0!</v>
      </c>
      <c r="M629" s="2"/>
    </row>
    <row r="630" spans="6:13" ht="12.75" hidden="1">
      <c r="F630" s="71"/>
      <c r="G630" s="71"/>
      <c r="H630" s="5">
        <v>0</v>
      </c>
      <c r="I630" s="24" t="e">
        <v>#DIV/0!</v>
      </c>
      <c r="M630" s="2"/>
    </row>
    <row r="631" spans="6:13" ht="12.75" hidden="1">
      <c r="F631" s="71"/>
      <c r="G631" s="71"/>
      <c r="H631" s="5">
        <v>0</v>
      </c>
      <c r="I631" s="24" t="e">
        <v>#DIV/0!</v>
      </c>
      <c r="M631" s="2"/>
    </row>
    <row r="632" spans="6:13" ht="12.75" hidden="1">
      <c r="F632" s="71"/>
      <c r="G632" s="71"/>
      <c r="H632" s="5">
        <v>0</v>
      </c>
      <c r="I632" s="24" t="e">
        <v>#DIV/0!</v>
      </c>
      <c r="M632" s="2"/>
    </row>
    <row r="633" spans="6:13" ht="12.75" hidden="1">
      <c r="F633" s="71"/>
      <c r="G633" s="71"/>
      <c r="H633" s="5">
        <v>0</v>
      </c>
      <c r="I633" s="24" t="e">
        <v>#DIV/0!</v>
      </c>
      <c r="M633" s="2"/>
    </row>
    <row r="634" spans="6:13" ht="12.75" hidden="1">
      <c r="F634" s="71"/>
      <c r="G634" s="71"/>
      <c r="H634" s="5">
        <v>0</v>
      </c>
      <c r="I634" s="24" t="e">
        <v>#DIV/0!</v>
      </c>
      <c r="M634" s="2"/>
    </row>
    <row r="635" spans="6:13" ht="12.75" hidden="1">
      <c r="F635" s="71"/>
      <c r="G635" s="71"/>
      <c r="H635" s="5">
        <v>0</v>
      </c>
      <c r="I635" s="24" t="e">
        <v>#DIV/0!</v>
      </c>
      <c r="M635" s="2"/>
    </row>
    <row r="636" spans="6:13" ht="12.75" hidden="1">
      <c r="F636" s="71"/>
      <c r="G636" s="71"/>
      <c r="H636" s="5">
        <v>0</v>
      </c>
      <c r="I636" s="24" t="e">
        <v>#DIV/0!</v>
      </c>
      <c r="M636" s="2"/>
    </row>
    <row r="637" spans="6:13" ht="12.75" hidden="1">
      <c r="F637" s="71"/>
      <c r="G637" s="71"/>
      <c r="H637" s="5">
        <v>0</v>
      </c>
      <c r="I637" s="24" t="e">
        <v>#DIV/0!</v>
      </c>
      <c r="M637" s="2"/>
    </row>
    <row r="638" spans="6:13" ht="12.75" hidden="1">
      <c r="F638" s="71"/>
      <c r="G638" s="71"/>
      <c r="H638" s="5">
        <v>0</v>
      </c>
      <c r="I638" s="24" t="e">
        <v>#DIV/0!</v>
      </c>
      <c r="M638" s="2"/>
    </row>
    <row r="639" spans="6:13" ht="12.75" hidden="1">
      <c r="F639" s="71"/>
      <c r="G639" s="71"/>
      <c r="H639" s="5">
        <v>0</v>
      </c>
      <c r="I639" s="24" t="e">
        <v>#DIV/0!</v>
      </c>
      <c r="M639" s="2"/>
    </row>
    <row r="640" spans="6:13" ht="12.75" hidden="1">
      <c r="F640" s="71"/>
      <c r="G640" s="71"/>
      <c r="H640" s="5">
        <v>0</v>
      </c>
      <c r="I640" s="24" t="e">
        <v>#DIV/0!</v>
      </c>
      <c r="M640" s="2"/>
    </row>
    <row r="641" spans="6:13" ht="12.75" hidden="1">
      <c r="F641" s="71"/>
      <c r="G641" s="71"/>
      <c r="H641" s="5">
        <v>0</v>
      </c>
      <c r="I641" s="24" t="e">
        <v>#DIV/0!</v>
      </c>
      <c r="M641" s="2"/>
    </row>
    <row r="642" spans="6:13" ht="12.75" hidden="1">
      <c r="F642" s="71"/>
      <c r="G642" s="71"/>
      <c r="H642" s="5">
        <v>0</v>
      </c>
      <c r="I642" s="24" t="e">
        <v>#DIV/0!</v>
      </c>
      <c r="M642" s="2"/>
    </row>
    <row r="643" spans="6:13" ht="12.75" hidden="1">
      <c r="F643" s="71"/>
      <c r="G643" s="71"/>
      <c r="H643" s="5">
        <v>0</v>
      </c>
      <c r="I643" s="24" t="e">
        <v>#DIV/0!</v>
      </c>
      <c r="M643" s="2"/>
    </row>
    <row r="644" spans="6:13" ht="12.75" hidden="1">
      <c r="F644" s="71"/>
      <c r="G644" s="71"/>
      <c r="H644" s="5">
        <v>0</v>
      </c>
      <c r="I644" s="24" t="e">
        <v>#DIV/0!</v>
      </c>
      <c r="M644" s="2"/>
    </row>
    <row r="645" spans="6:13" ht="12.75" hidden="1">
      <c r="F645" s="71"/>
      <c r="G645" s="71"/>
      <c r="H645" s="5">
        <v>0</v>
      </c>
      <c r="I645" s="24" t="e">
        <v>#DIV/0!</v>
      </c>
      <c r="M645" s="2"/>
    </row>
    <row r="646" spans="6:13" ht="12.75" hidden="1">
      <c r="F646" s="71"/>
      <c r="G646" s="71"/>
      <c r="H646" s="5">
        <v>0</v>
      </c>
      <c r="I646" s="24" t="e">
        <v>#DIV/0!</v>
      </c>
      <c r="M646" s="2"/>
    </row>
    <row r="647" spans="6:13" ht="12.75" hidden="1">
      <c r="F647" s="71"/>
      <c r="G647" s="71"/>
      <c r="H647" s="5">
        <v>0</v>
      </c>
      <c r="I647" s="24" t="e">
        <v>#DIV/0!</v>
      </c>
      <c r="M647" s="2"/>
    </row>
    <row r="648" spans="6:13" ht="12.75" hidden="1">
      <c r="F648" s="71"/>
      <c r="G648" s="71"/>
      <c r="H648" s="5">
        <v>0</v>
      </c>
      <c r="I648" s="24" t="e">
        <v>#DIV/0!</v>
      </c>
      <c r="M648" s="2"/>
    </row>
    <row r="649" spans="6:13" ht="12.75" hidden="1">
      <c r="F649" s="71"/>
      <c r="G649" s="71"/>
      <c r="H649" s="5">
        <v>0</v>
      </c>
      <c r="I649" s="24" t="e">
        <v>#DIV/0!</v>
      </c>
      <c r="M649" s="2"/>
    </row>
    <row r="650" spans="6:13" ht="12.75" hidden="1">
      <c r="F650" s="71"/>
      <c r="G650" s="71"/>
      <c r="H650" s="5">
        <v>0</v>
      </c>
      <c r="I650" s="24" t="e">
        <v>#DIV/0!</v>
      </c>
      <c r="M650" s="2"/>
    </row>
    <row r="651" spans="6:13" ht="12.75" hidden="1">
      <c r="F651" s="71"/>
      <c r="G651" s="71"/>
      <c r="H651" s="5">
        <v>0</v>
      </c>
      <c r="I651" s="24" t="e">
        <v>#DIV/0!</v>
      </c>
      <c r="M651" s="2"/>
    </row>
    <row r="652" spans="6:13" ht="12.75" hidden="1">
      <c r="F652" s="71"/>
      <c r="G652" s="71"/>
      <c r="H652" s="5">
        <v>0</v>
      </c>
      <c r="I652" s="24" t="e">
        <v>#DIV/0!</v>
      </c>
      <c r="M652" s="2"/>
    </row>
    <row r="653" spans="6:13" ht="12.75" hidden="1">
      <c r="F653" s="71"/>
      <c r="G653" s="71"/>
      <c r="H653" s="5">
        <v>0</v>
      </c>
      <c r="I653" s="24" t="e">
        <v>#DIV/0!</v>
      </c>
      <c r="M653" s="2"/>
    </row>
    <row r="654" spans="6:13" ht="12.75" hidden="1">
      <c r="F654" s="71"/>
      <c r="G654" s="71"/>
      <c r="H654" s="5">
        <v>0</v>
      </c>
      <c r="I654" s="24" t="e">
        <v>#DIV/0!</v>
      </c>
      <c r="M654" s="2"/>
    </row>
    <row r="655" spans="6:13" ht="12.75" hidden="1">
      <c r="F655" s="71"/>
      <c r="G655" s="71"/>
      <c r="H655" s="5">
        <v>0</v>
      </c>
      <c r="I655" s="24" t="e">
        <v>#DIV/0!</v>
      </c>
      <c r="M655" s="2"/>
    </row>
    <row r="656" spans="6:13" ht="12.75" hidden="1">
      <c r="F656" s="71"/>
      <c r="G656" s="71"/>
      <c r="H656" s="5">
        <v>0</v>
      </c>
      <c r="I656" s="24" t="e">
        <v>#DIV/0!</v>
      </c>
      <c r="M656" s="2"/>
    </row>
    <row r="657" spans="6:13" ht="12.75" hidden="1">
      <c r="F657" s="71"/>
      <c r="G657" s="71"/>
      <c r="H657" s="5">
        <v>0</v>
      </c>
      <c r="I657" s="24" t="e">
        <v>#DIV/0!</v>
      </c>
      <c r="M657" s="2"/>
    </row>
    <row r="658" spans="6:13" ht="12.75" hidden="1">
      <c r="F658" s="71"/>
      <c r="G658" s="71"/>
      <c r="H658" s="5">
        <v>0</v>
      </c>
      <c r="I658" s="24" t="e">
        <v>#DIV/0!</v>
      </c>
      <c r="M658" s="2"/>
    </row>
    <row r="659" spans="6:13" ht="12.75" hidden="1">
      <c r="F659" s="71"/>
      <c r="G659" s="71"/>
      <c r="H659" s="5">
        <v>0</v>
      </c>
      <c r="I659" s="24" t="e">
        <v>#DIV/0!</v>
      </c>
      <c r="M659" s="2"/>
    </row>
    <row r="660" spans="6:13" ht="12.75" hidden="1">
      <c r="F660" s="71"/>
      <c r="G660" s="71"/>
      <c r="H660" s="5">
        <v>0</v>
      </c>
      <c r="I660" s="24" t="e">
        <v>#DIV/0!</v>
      </c>
      <c r="M660" s="2"/>
    </row>
    <row r="661" spans="6:13" ht="12.75" hidden="1">
      <c r="F661" s="71"/>
      <c r="G661" s="71"/>
      <c r="H661" s="5">
        <v>0</v>
      </c>
      <c r="I661" s="24" t="e">
        <v>#DIV/0!</v>
      </c>
      <c r="M661" s="2"/>
    </row>
    <row r="662" spans="6:13" ht="12.75" hidden="1">
      <c r="F662" s="71"/>
      <c r="G662" s="71"/>
      <c r="H662" s="5">
        <v>0</v>
      </c>
      <c r="I662" s="24" t="e">
        <v>#DIV/0!</v>
      </c>
      <c r="M662" s="2"/>
    </row>
    <row r="663" spans="6:13" ht="12.75" hidden="1">
      <c r="F663" s="71"/>
      <c r="G663" s="71"/>
      <c r="H663" s="5">
        <v>0</v>
      </c>
      <c r="I663" s="24" t="e">
        <v>#DIV/0!</v>
      </c>
      <c r="M663" s="2"/>
    </row>
    <row r="664" spans="6:13" ht="12.75" hidden="1">
      <c r="F664" s="71"/>
      <c r="G664" s="71"/>
      <c r="H664" s="5">
        <v>0</v>
      </c>
      <c r="I664" s="24" t="e">
        <v>#DIV/0!</v>
      </c>
      <c r="M664" s="2"/>
    </row>
    <row r="665" spans="6:13" ht="12.75" hidden="1">
      <c r="F665" s="71"/>
      <c r="G665" s="71"/>
      <c r="H665" s="5">
        <v>0</v>
      </c>
      <c r="I665" s="24" t="e">
        <v>#DIV/0!</v>
      </c>
      <c r="M665" s="2"/>
    </row>
    <row r="666" spans="6:13" ht="12.75" hidden="1">
      <c r="F666" s="71"/>
      <c r="G666" s="71"/>
      <c r="H666" s="5">
        <v>0</v>
      </c>
      <c r="I666" s="24" t="e">
        <v>#DIV/0!</v>
      </c>
      <c r="M666" s="2"/>
    </row>
    <row r="667" spans="6:13" ht="12.75" hidden="1">
      <c r="F667" s="71"/>
      <c r="G667" s="71"/>
      <c r="H667" s="5">
        <v>0</v>
      </c>
      <c r="I667" s="24" t="e">
        <v>#DIV/0!</v>
      </c>
      <c r="M667" s="2"/>
    </row>
    <row r="668" spans="6:13" ht="12.75" hidden="1">
      <c r="F668" s="71"/>
      <c r="G668" s="71"/>
      <c r="H668" s="5">
        <v>0</v>
      </c>
      <c r="I668" s="24" t="e">
        <v>#DIV/0!</v>
      </c>
      <c r="M668" s="2"/>
    </row>
    <row r="669" spans="6:13" ht="12.75" hidden="1">
      <c r="F669" s="71"/>
      <c r="G669" s="71"/>
      <c r="H669" s="5">
        <v>0</v>
      </c>
      <c r="I669" s="24" t="e">
        <v>#DIV/0!</v>
      </c>
      <c r="M669" s="2"/>
    </row>
    <row r="670" spans="6:13" ht="12.75" hidden="1">
      <c r="F670" s="71"/>
      <c r="G670" s="71"/>
      <c r="H670" s="5">
        <v>0</v>
      </c>
      <c r="I670" s="24" t="e">
        <v>#DIV/0!</v>
      </c>
      <c r="M670" s="2"/>
    </row>
    <row r="671" spans="6:13" ht="12.75" hidden="1">
      <c r="F671" s="71"/>
      <c r="G671" s="71"/>
      <c r="H671" s="5">
        <v>0</v>
      </c>
      <c r="I671" s="24" t="e">
        <v>#DIV/0!</v>
      </c>
      <c r="M671" s="2"/>
    </row>
    <row r="672" spans="6:13" ht="12.75" hidden="1">
      <c r="F672" s="71"/>
      <c r="G672" s="71"/>
      <c r="H672" s="5">
        <v>0</v>
      </c>
      <c r="I672" s="24" t="e">
        <v>#DIV/0!</v>
      </c>
      <c r="M672" s="2"/>
    </row>
    <row r="673" spans="6:13" ht="12.75" hidden="1">
      <c r="F673" s="71"/>
      <c r="G673" s="71"/>
      <c r="H673" s="5">
        <v>0</v>
      </c>
      <c r="I673" s="24" t="e">
        <v>#DIV/0!</v>
      </c>
      <c r="M673" s="2"/>
    </row>
    <row r="674" spans="6:13" ht="12.75" hidden="1">
      <c r="F674" s="71"/>
      <c r="G674" s="71"/>
      <c r="H674" s="5">
        <v>0</v>
      </c>
      <c r="I674" s="24" t="e">
        <v>#DIV/0!</v>
      </c>
      <c r="M674" s="2"/>
    </row>
    <row r="675" spans="6:13" ht="12.75" hidden="1">
      <c r="F675" s="71"/>
      <c r="G675" s="71"/>
      <c r="H675" s="5">
        <v>0</v>
      </c>
      <c r="I675" s="24" t="e">
        <v>#DIV/0!</v>
      </c>
      <c r="M675" s="2"/>
    </row>
    <row r="676" spans="6:13" ht="12.75" hidden="1">
      <c r="F676" s="71"/>
      <c r="G676" s="71"/>
      <c r="H676" s="5">
        <v>0</v>
      </c>
      <c r="I676" s="24" t="e">
        <v>#DIV/0!</v>
      </c>
      <c r="M676" s="2"/>
    </row>
    <row r="677" spans="6:13" ht="12.75" hidden="1">
      <c r="F677" s="71"/>
      <c r="G677" s="71"/>
      <c r="H677" s="5">
        <v>0</v>
      </c>
      <c r="I677" s="24" t="e">
        <v>#DIV/0!</v>
      </c>
      <c r="M677" s="2"/>
    </row>
    <row r="678" spans="6:13" ht="12.75" hidden="1">
      <c r="F678" s="71"/>
      <c r="G678" s="71"/>
      <c r="H678" s="5">
        <v>0</v>
      </c>
      <c r="I678" s="24" t="e">
        <v>#DIV/0!</v>
      </c>
      <c r="M678" s="2"/>
    </row>
    <row r="679" spans="6:13" ht="12.75" hidden="1">
      <c r="F679" s="71"/>
      <c r="G679" s="71"/>
      <c r="H679" s="5">
        <v>0</v>
      </c>
      <c r="I679" s="24" t="e">
        <v>#DIV/0!</v>
      </c>
      <c r="M679" s="2"/>
    </row>
    <row r="680" spans="6:13" ht="12.75" hidden="1">
      <c r="F680" s="71"/>
      <c r="G680" s="71"/>
      <c r="H680" s="5">
        <v>0</v>
      </c>
      <c r="I680" s="24" t="e">
        <v>#DIV/0!</v>
      </c>
      <c r="M680" s="2"/>
    </row>
    <row r="681" spans="6:13" ht="12.75" hidden="1">
      <c r="F681" s="71"/>
      <c r="G681" s="71"/>
      <c r="H681" s="5">
        <v>0</v>
      </c>
      <c r="I681" s="24" t="e">
        <v>#DIV/0!</v>
      </c>
      <c r="M681" s="2"/>
    </row>
    <row r="682" spans="6:13" ht="12.75" hidden="1">
      <c r="F682" s="71"/>
      <c r="G682" s="71"/>
      <c r="H682" s="5">
        <v>0</v>
      </c>
      <c r="I682" s="24" t="e">
        <v>#DIV/0!</v>
      </c>
      <c r="M682" s="2"/>
    </row>
    <row r="683" spans="6:13" ht="12.75" hidden="1">
      <c r="F683" s="71"/>
      <c r="G683" s="71"/>
      <c r="H683" s="5">
        <v>0</v>
      </c>
      <c r="I683" s="24" t="e">
        <v>#DIV/0!</v>
      </c>
      <c r="M683" s="2"/>
    </row>
    <row r="684" spans="6:13" ht="12.75" hidden="1">
      <c r="F684" s="71"/>
      <c r="G684" s="71"/>
      <c r="H684" s="5">
        <v>0</v>
      </c>
      <c r="I684" s="24" t="e">
        <v>#DIV/0!</v>
      </c>
      <c r="M684" s="2"/>
    </row>
    <row r="685" spans="6:13" ht="12.75" hidden="1">
      <c r="F685" s="71"/>
      <c r="G685" s="71"/>
      <c r="H685" s="5">
        <v>0</v>
      </c>
      <c r="I685" s="24" t="e">
        <v>#DIV/0!</v>
      </c>
      <c r="M685" s="2"/>
    </row>
    <row r="686" spans="6:13" ht="12.75" hidden="1">
      <c r="F686" s="71"/>
      <c r="G686" s="71"/>
      <c r="H686" s="5">
        <v>0</v>
      </c>
      <c r="I686" s="24" t="e">
        <v>#DIV/0!</v>
      </c>
      <c r="M686" s="2"/>
    </row>
    <row r="687" spans="6:13" ht="12.75" hidden="1">
      <c r="F687" s="71"/>
      <c r="G687" s="71"/>
      <c r="H687" s="5">
        <v>0</v>
      </c>
      <c r="I687" s="24" t="e">
        <v>#DIV/0!</v>
      </c>
      <c r="M687" s="2"/>
    </row>
    <row r="688" spans="6:13" ht="12.75" hidden="1">
      <c r="F688" s="71"/>
      <c r="G688" s="71"/>
      <c r="H688" s="5">
        <v>0</v>
      </c>
      <c r="I688" s="24" t="e">
        <v>#DIV/0!</v>
      </c>
      <c r="M688" s="2"/>
    </row>
    <row r="689" spans="6:13" ht="12.75" hidden="1">
      <c r="F689" s="71"/>
      <c r="G689" s="71"/>
      <c r="H689" s="5">
        <v>0</v>
      </c>
      <c r="I689" s="24" t="e">
        <v>#DIV/0!</v>
      </c>
      <c r="M689" s="2"/>
    </row>
    <row r="690" spans="6:13" ht="12.75" hidden="1">
      <c r="F690" s="71"/>
      <c r="G690" s="71"/>
      <c r="H690" s="5">
        <v>0</v>
      </c>
      <c r="I690" s="24" t="e">
        <v>#DIV/0!</v>
      </c>
      <c r="M690" s="2"/>
    </row>
    <row r="691" spans="6:13" ht="12.75" hidden="1">
      <c r="F691" s="71"/>
      <c r="G691" s="71"/>
      <c r="H691" s="5">
        <v>0</v>
      </c>
      <c r="I691" s="24" t="e">
        <v>#DIV/0!</v>
      </c>
      <c r="M691" s="2"/>
    </row>
    <row r="692" spans="6:13" ht="12.75" hidden="1">
      <c r="F692" s="71"/>
      <c r="G692" s="71"/>
      <c r="H692" s="5">
        <v>0</v>
      </c>
      <c r="I692" s="24" t="e">
        <v>#DIV/0!</v>
      </c>
      <c r="M692" s="2"/>
    </row>
    <row r="693" spans="6:13" ht="12.75" hidden="1">
      <c r="F693" s="71"/>
      <c r="G693" s="71"/>
      <c r="H693" s="5">
        <v>0</v>
      </c>
      <c r="I693" s="24" t="e">
        <v>#DIV/0!</v>
      </c>
      <c r="M693" s="2"/>
    </row>
    <row r="694" spans="6:13" ht="12.75" hidden="1">
      <c r="F694" s="71"/>
      <c r="G694" s="71"/>
      <c r="H694" s="5">
        <v>0</v>
      </c>
      <c r="I694" s="24" t="e">
        <v>#DIV/0!</v>
      </c>
      <c r="M694" s="2"/>
    </row>
    <row r="695" spans="6:13" ht="12.75" hidden="1">
      <c r="F695" s="71"/>
      <c r="G695" s="71"/>
      <c r="H695" s="5">
        <v>0</v>
      </c>
      <c r="I695" s="24" t="e">
        <v>#DIV/0!</v>
      </c>
      <c r="M695" s="2"/>
    </row>
    <row r="696" spans="6:13" ht="12.75" hidden="1">
      <c r="F696" s="71"/>
      <c r="G696" s="71"/>
      <c r="H696" s="5">
        <v>0</v>
      </c>
      <c r="I696" s="24" t="e">
        <v>#DIV/0!</v>
      </c>
      <c r="M696" s="2"/>
    </row>
    <row r="697" spans="6:13" ht="12.75" hidden="1">
      <c r="F697" s="71"/>
      <c r="G697" s="71"/>
      <c r="H697" s="5">
        <v>0</v>
      </c>
      <c r="I697" s="24" t="e">
        <v>#DIV/0!</v>
      </c>
      <c r="M697" s="2"/>
    </row>
    <row r="698" spans="6:13" ht="12.75" hidden="1">
      <c r="F698" s="71"/>
      <c r="G698" s="71"/>
      <c r="H698" s="5">
        <v>0</v>
      </c>
      <c r="I698" s="24" t="e">
        <v>#DIV/0!</v>
      </c>
      <c r="M698" s="2"/>
    </row>
    <row r="699" spans="6:13" ht="12.75" hidden="1">
      <c r="F699" s="71"/>
      <c r="G699" s="71"/>
      <c r="H699" s="5">
        <v>0</v>
      </c>
      <c r="I699" s="24" t="e">
        <v>#DIV/0!</v>
      </c>
      <c r="M699" s="2"/>
    </row>
    <row r="700" spans="6:13" ht="12.75" hidden="1">
      <c r="F700" s="71"/>
      <c r="G700" s="71"/>
      <c r="H700" s="5">
        <v>0</v>
      </c>
      <c r="I700" s="24" t="e">
        <v>#DIV/0!</v>
      </c>
      <c r="M700" s="2"/>
    </row>
    <row r="701" spans="6:13" ht="12.75" hidden="1">
      <c r="F701" s="71"/>
      <c r="G701" s="71"/>
      <c r="H701" s="5">
        <v>0</v>
      </c>
      <c r="I701" s="24" t="e">
        <v>#DIV/0!</v>
      </c>
      <c r="M701" s="2"/>
    </row>
    <row r="702" spans="6:13" ht="12.75" hidden="1">
      <c r="F702" s="71"/>
      <c r="G702" s="71"/>
      <c r="H702" s="5">
        <v>0</v>
      </c>
      <c r="I702" s="24" t="e">
        <v>#DIV/0!</v>
      </c>
      <c r="M702" s="2"/>
    </row>
    <row r="703" spans="6:13" ht="12.75" hidden="1">
      <c r="F703" s="71"/>
      <c r="G703" s="71"/>
      <c r="H703" s="5">
        <v>0</v>
      </c>
      <c r="I703" s="24" t="e">
        <v>#DIV/0!</v>
      </c>
      <c r="M703" s="2"/>
    </row>
    <row r="704" spans="6:13" ht="12.75" hidden="1">
      <c r="F704" s="71"/>
      <c r="G704" s="71"/>
      <c r="H704" s="5">
        <v>0</v>
      </c>
      <c r="I704" s="24" t="e">
        <v>#DIV/0!</v>
      </c>
      <c r="M704" s="2"/>
    </row>
    <row r="705" spans="6:13" ht="12.75" hidden="1">
      <c r="F705" s="71"/>
      <c r="G705" s="71"/>
      <c r="H705" s="5">
        <v>0</v>
      </c>
      <c r="I705" s="24" t="e">
        <v>#DIV/0!</v>
      </c>
      <c r="M705" s="2"/>
    </row>
    <row r="706" spans="6:13" ht="12.75" hidden="1">
      <c r="F706" s="71"/>
      <c r="G706" s="71"/>
      <c r="H706" s="5">
        <v>0</v>
      </c>
      <c r="I706" s="24" t="e">
        <v>#DIV/0!</v>
      </c>
      <c r="M706" s="2"/>
    </row>
    <row r="707" spans="6:13" ht="12.75" hidden="1">
      <c r="F707" s="71"/>
      <c r="G707" s="71"/>
      <c r="H707" s="5">
        <v>0</v>
      </c>
      <c r="I707" s="24" t="e">
        <v>#DIV/0!</v>
      </c>
      <c r="M707" s="2"/>
    </row>
    <row r="708" spans="6:13" ht="12.75" hidden="1">
      <c r="F708" s="71"/>
      <c r="G708" s="71"/>
      <c r="H708" s="5">
        <v>0</v>
      </c>
      <c r="I708" s="24" t="e">
        <v>#DIV/0!</v>
      </c>
      <c r="M708" s="2"/>
    </row>
    <row r="709" spans="6:13" ht="12.75" hidden="1">
      <c r="F709" s="71"/>
      <c r="G709" s="71"/>
      <c r="H709" s="5">
        <v>0</v>
      </c>
      <c r="I709" s="24" t="e">
        <v>#DIV/0!</v>
      </c>
      <c r="M709" s="2"/>
    </row>
    <row r="710" spans="6:13" ht="12.75" hidden="1">
      <c r="F710" s="71"/>
      <c r="G710" s="71"/>
      <c r="H710" s="5">
        <v>0</v>
      </c>
      <c r="I710" s="24" t="e">
        <v>#DIV/0!</v>
      </c>
      <c r="M710" s="2"/>
    </row>
    <row r="711" spans="6:13" ht="12.75" hidden="1">
      <c r="F711" s="71"/>
      <c r="G711" s="71"/>
      <c r="H711" s="5">
        <v>0</v>
      </c>
      <c r="I711" s="24" t="e">
        <v>#DIV/0!</v>
      </c>
      <c r="M711" s="2"/>
    </row>
    <row r="712" spans="6:13" ht="12.75" hidden="1">
      <c r="F712" s="71"/>
      <c r="G712" s="71"/>
      <c r="H712" s="5">
        <v>0</v>
      </c>
      <c r="I712" s="24" t="e">
        <v>#DIV/0!</v>
      </c>
      <c r="M712" s="2"/>
    </row>
    <row r="713" spans="6:13" ht="12.75" hidden="1">
      <c r="F713" s="71"/>
      <c r="G713" s="71"/>
      <c r="H713" s="5">
        <v>0</v>
      </c>
      <c r="I713" s="24" t="e">
        <v>#DIV/0!</v>
      </c>
      <c r="M713" s="2"/>
    </row>
    <row r="714" spans="6:13" ht="12.75" hidden="1">
      <c r="F714" s="71"/>
      <c r="G714" s="71"/>
      <c r="H714" s="5">
        <v>0</v>
      </c>
      <c r="I714" s="24" t="e">
        <v>#DIV/0!</v>
      </c>
      <c r="M714" s="2"/>
    </row>
    <row r="715" spans="6:13" ht="12.75" hidden="1">
      <c r="F715" s="71"/>
      <c r="G715" s="71"/>
      <c r="H715" s="5">
        <v>0</v>
      </c>
      <c r="I715" s="24" t="e">
        <v>#DIV/0!</v>
      </c>
      <c r="M715" s="2"/>
    </row>
    <row r="716" spans="6:13" ht="12.75" hidden="1">
      <c r="F716" s="71"/>
      <c r="G716" s="71"/>
      <c r="H716" s="5">
        <v>0</v>
      </c>
      <c r="I716" s="24" t="e">
        <v>#DIV/0!</v>
      </c>
      <c r="M716" s="2"/>
    </row>
    <row r="717" spans="6:13" ht="12.75" hidden="1">
      <c r="F717" s="71"/>
      <c r="G717" s="71"/>
      <c r="H717" s="5">
        <v>0</v>
      </c>
      <c r="I717" s="24" t="e">
        <v>#DIV/0!</v>
      </c>
      <c r="M717" s="2"/>
    </row>
    <row r="718" spans="6:13" ht="12.75" hidden="1">
      <c r="F718" s="71"/>
      <c r="G718" s="71"/>
      <c r="H718" s="5">
        <v>0</v>
      </c>
      <c r="I718" s="24" t="e">
        <v>#DIV/0!</v>
      </c>
      <c r="M718" s="2"/>
    </row>
    <row r="719" spans="6:13" ht="12.75" hidden="1">
      <c r="F719" s="71"/>
      <c r="G719" s="71"/>
      <c r="H719" s="5">
        <v>0</v>
      </c>
      <c r="I719" s="24" t="e">
        <v>#DIV/0!</v>
      </c>
      <c r="M719" s="2"/>
    </row>
    <row r="720" spans="6:13" ht="12.75" hidden="1">
      <c r="F720" s="71"/>
      <c r="G720" s="71"/>
      <c r="H720" s="5">
        <v>0</v>
      </c>
      <c r="I720" s="24" t="e">
        <v>#DIV/0!</v>
      </c>
      <c r="M720" s="2"/>
    </row>
    <row r="721" spans="6:13" ht="12.75" hidden="1">
      <c r="F721" s="71"/>
      <c r="G721" s="71"/>
      <c r="H721" s="5">
        <v>0</v>
      </c>
      <c r="I721" s="24" t="e">
        <v>#DIV/0!</v>
      </c>
      <c r="M721" s="2"/>
    </row>
    <row r="722" spans="6:13" ht="12.75" hidden="1">
      <c r="F722" s="71"/>
      <c r="G722" s="71"/>
      <c r="H722" s="5">
        <v>0</v>
      </c>
      <c r="I722" s="24" t="e">
        <v>#DIV/0!</v>
      </c>
      <c r="M722" s="2"/>
    </row>
    <row r="723" spans="6:13" ht="12.75" hidden="1">
      <c r="F723" s="71"/>
      <c r="G723" s="71"/>
      <c r="H723" s="5">
        <v>0</v>
      </c>
      <c r="I723" s="24" t="e">
        <v>#DIV/0!</v>
      </c>
      <c r="M723" s="2"/>
    </row>
    <row r="724" spans="6:13" ht="12.75" hidden="1">
      <c r="F724" s="71"/>
      <c r="G724" s="71"/>
      <c r="H724" s="5">
        <v>0</v>
      </c>
      <c r="I724" s="24" t="e">
        <v>#DIV/0!</v>
      </c>
      <c r="M724" s="2"/>
    </row>
    <row r="725" spans="6:13" ht="12.75" hidden="1">
      <c r="F725" s="71"/>
      <c r="G725" s="71"/>
      <c r="H725" s="5">
        <v>0</v>
      </c>
      <c r="I725" s="24" t="e">
        <v>#DIV/0!</v>
      </c>
      <c r="M725" s="2"/>
    </row>
    <row r="726" spans="6:13" ht="12.75" hidden="1">
      <c r="F726" s="71"/>
      <c r="G726" s="71"/>
      <c r="H726" s="5">
        <v>0</v>
      </c>
      <c r="I726" s="24" t="e">
        <v>#DIV/0!</v>
      </c>
      <c r="M726" s="2"/>
    </row>
    <row r="727" spans="6:13" ht="12.75" hidden="1">
      <c r="F727" s="71"/>
      <c r="G727" s="71"/>
      <c r="H727" s="5">
        <v>0</v>
      </c>
      <c r="I727" s="24" t="e">
        <v>#DIV/0!</v>
      </c>
      <c r="M727" s="2"/>
    </row>
    <row r="728" spans="6:13" ht="12.75" hidden="1">
      <c r="F728" s="71"/>
      <c r="G728" s="71"/>
      <c r="H728" s="5">
        <v>0</v>
      </c>
      <c r="I728" s="24" t="e">
        <v>#DIV/0!</v>
      </c>
      <c r="M728" s="2"/>
    </row>
    <row r="729" spans="6:13" ht="12.75" hidden="1">
      <c r="F729" s="71"/>
      <c r="G729" s="71"/>
      <c r="H729" s="5">
        <v>0</v>
      </c>
      <c r="I729" s="24" t="e">
        <v>#DIV/0!</v>
      </c>
      <c r="M729" s="2"/>
    </row>
    <row r="730" spans="6:13" ht="12.75" hidden="1">
      <c r="F730" s="71"/>
      <c r="G730" s="71"/>
      <c r="H730" s="5">
        <v>0</v>
      </c>
      <c r="I730" s="24" t="e">
        <v>#DIV/0!</v>
      </c>
      <c r="M730" s="2"/>
    </row>
    <row r="731" spans="6:13" ht="12.75" hidden="1">
      <c r="F731" s="71"/>
      <c r="G731" s="71"/>
      <c r="H731" s="5">
        <v>0</v>
      </c>
      <c r="I731" s="24" t="e">
        <v>#DIV/0!</v>
      </c>
      <c r="M731" s="2"/>
    </row>
    <row r="732" spans="6:13" ht="12.75" hidden="1">
      <c r="F732" s="71"/>
      <c r="G732" s="71"/>
      <c r="H732" s="5">
        <v>0</v>
      </c>
      <c r="I732" s="24" t="e">
        <v>#DIV/0!</v>
      </c>
      <c r="M732" s="2"/>
    </row>
    <row r="733" spans="6:13" ht="12.75" hidden="1">
      <c r="F733" s="71"/>
      <c r="G733" s="71"/>
      <c r="H733" s="5">
        <v>0</v>
      </c>
      <c r="I733" s="24" t="e">
        <v>#DIV/0!</v>
      </c>
      <c r="M733" s="2"/>
    </row>
    <row r="734" spans="6:13" ht="12.75" hidden="1">
      <c r="F734" s="71"/>
      <c r="G734" s="71"/>
      <c r="H734" s="5">
        <v>0</v>
      </c>
      <c r="I734" s="24" t="e">
        <v>#DIV/0!</v>
      </c>
      <c r="M734" s="2"/>
    </row>
    <row r="735" spans="6:13" ht="12.75" hidden="1">
      <c r="F735" s="71"/>
      <c r="G735" s="71"/>
      <c r="H735" s="5">
        <v>0</v>
      </c>
      <c r="I735" s="24" t="e">
        <v>#DIV/0!</v>
      </c>
      <c r="M735" s="2"/>
    </row>
    <row r="736" spans="6:13" ht="12.75" hidden="1">
      <c r="F736" s="71"/>
      <c r="G736" s="71"/>
      <c r="H736" s="5">
        <v>0</v>
      </c>
      <c r="I736" s="24" t="e">
        <v>#DIV/0!</v>
      </c>
      <c r="M736" s="2"/>
    </row>
    <row r="737" spans="6:13" ht="12.75" hidden="1">
      <c r="F737" s="71"/>
      <c r="G737" s="71"/>
      <c r="H737" s="5">
        <v>0</v>
      </c>
      <c r="I737" s="24" t="e">
        <v>#DIV/0!</v>
      </c>
      <c r="M737" s="2"/>
    </row>
    <row r="738" spans="6:13" ht="12.75" hidden="1">
      <c r="F738" s="71"/>
      <c r="G738" s="71"/>
      <c r="H738" s="5">
        <v>0</v>
      </c>
      <c r="I738" s="24" t="e">
        <v>#DIV/0!</v>
      </c>
      <c r="M738" s="2"/>
    </row>
    <row r="739" spans="6:13" ht="12.75" hidden="1">
      <c r="F739" s="71"/>
      <c r="G739" s="71"/>
      <c r="H739" s="5">
        <v>0</v>
      </c>
      <c r="I739" s="24" t="e">
        <v>#DIV/0!</v>
      </c>
      <c r="M739" s="2"/>
    </row>
    <row r="740" spans="6:13" ht="12.75" hidden="1">
      <c r="F740" s="71"/>
      <c r="G740" s="71"/>
      <c r="H740" s="5">
        <v>0</v>
      </c>
      <c r="I740" s="24" t="e">
        <v>#DIV/0!</v>
      </c>
      <c r="M740" s="2"/>
    </row>
    <row r="741" spans="6:13" ht="12.75" hidden="1">
      <c r="F741" s="71"/>
      <c r="G741" s="71"/>
      <c r="H741" s="5">
        <v>0</v>
      </c>
      <c r="I741" s="24" t="e">
        <v>#DIV/0!</v>
      </c>
      <c r="M741" s="2"/>
    </row>
    <row r="742" spans="6:13" ht="12.75" hidden="1">
      <c r="F742" s="71"/>
      <c r="G742" s="71"/>
      <c r="H742" s="5">
        <v>0</v>
      </c>
      <c r="I742" s="24" t="e">
        <v>#DIV/0!</v>
      </c>
      <c r="M742" s="2"/>
    </row>
    <row r="743" spans="6:13" ht="12.75" hidden="1">
      <c r="F743" s="71"/>
      <c r="G743" s="71"/>
      <c r="H743" s="5">
        <v>0</v>
      </c>
      <c r="I743" s="24" t="e">
        <v>#DIV/0!</v>
      </c>
      <c r="M743" s="2"/>
    </row>
    <row r="744" spans="6:13" ht="12.75" hidden="1">
      <c r="F744" s="71"/>
      <c r="G744" s="71"/>
      <c r="H744" s="5">
        <v>0</v>
      </c>
      <c r="I744" s="24" t="e">
        <v>#DIV/0!</v>
      </c>
      <c r="M744" s="2"/>
    </row>
    <row r="745" spans="6:13" ht="12.75" hidden="1">
      <c r="F745" s="71"/>
      <c r="G745" s="71"/>
      <c r="H745" s="5">
        <v>0</v>
      </c>
      <c r="I745" s="24" t="e">
        <v>#DIV/0!</v>
      </c>
      <c r="M745" s="2"/>
    </row>
    <row r="746" spans="6:13" ht="12.75" hidden="1">
      <c r="F746" s="71"/>
      <c r="G746" s="71"/>
      <c r="H746" s="5">
        <v>0</v>
      </c>
      <c r="I746" s="24" t="e">
        <v>#DIV/0!</v>
      </c>
      <c r="M746" s="2"/>
    </row>
    <row r="747" spans="6:13" ht="12.75" hidden="1">
      <c r="F747" s="71"/>
      <c r="G747" s="71"/>
      <c r="H747" s="5">
        <v>0</v>
      </c>
      <c r="I747" s="24" t="e">
        <v>#DIV/0!</v>
      </c>
      <c r="M747" s="2"/>
    </row>
    <row r="748" spans="6:13" ht="12.75" hidden="1">
      <c r="F748" s="71"/>
      <c r="G748" s="71"/>
      <c r="H748" s="5">
        <v>0</v>
      </c>
      <c r="I748" s="24" t="e">
        <v>#DIV/0!</v>
      </c>
      <c r="M748" s="2"/>
    </row>
    <row r="749" spans="6:13" ht="12.75" hidden="1">
      <c r="F749" s="71"/>
      <c r="G749" s="71"/>
      <c r="H749" s="5">
        <v>0</v>
      </c>
      <c r="I749" s="24" t="e">
        <v>#DIV/0!</v>
      </c>
      <c r="M749" s="2"/>
    </row>
    <row r="750" spans="6:13" ht="12.75" hidden="1">
      <c r="F750" s="71"/>
      <c r="G750" s="71"/>
      <c r="H750" s="5">
        <v>0</v>
      </c>
      <c r="I750" s="24" t="e">
        <v>#DIV/0!</v>
      </c>
      <c r="M750" s="2"/>
    </row>
    <row r="751" spans="6:13" ht="12.75" hidden="1">
      <c r="F751" s="71"/>
      <c r="G751" s="71"/>
      <c r="H751" s="5">
        <v>0</v>
      </c>
      <c r="I751" s="24" t="e">
        <v>#DIV/0!</v>
      </c>
      <c r="M751" s="2"/>
    </row>
    <row r="752" spans="6:13" ht="12.75" hidden="1">
      <c r="F752" s="71"/>
      <c r="G752" s="71"/>
      <c r="H752" s="5">
        <v>0</v>
      </c>
      <c r="I752" s="24" t="e">
        <v>#DIV/0!</v>
      </c>
      <c r="M752" s="2"/>
    </row>
    <row r="753" spans="6:13" ht="12.75" hidden="1">
      <c r="F753" s="71"/>
      <c r="G753" s="71"/>
      <c r="H753" s="5">
        <v>0</v>
      </c>
      <c r="I753" s="24" t="e">
        <v>#DIV/0!</v>
      </c>
      <c r="M753" s="2"/>
    </row>
    <row r="754" spans="6:13" ht="12.75" hidden="1">
      <c r="F754" s="71"/>
      <c r="G754" s="71"/>
      <c r="H754" s="5">
        <v>0</v>
      </c>
      <c r="I754" s="24" t="e">
        <v>#DIV/0!</v>
      </c>
      <c r="M754" s="2"/>
    </row>
    <row r="755" spans="6:13" ht="12.75" hidden="1">
      <c r="F755" s="71"/>
      <c r="G755" s="71"/>
      <c r="H755" s="5">
        <v>0</v>
      </c>
      <c r="I755" s="24" t="e">
        <v>#DIV/0!</v>
      </c>
      <c r="M755" s="2"/>
    </row>
    <row r="756" spans="6:13" ht="12.75" hidden="1">
      <c r="F756" s="71"/>
      <c r="G756" s="71"/>
      <c r="H756" s="5">
        <v>0</v>
      </c>
      <c r="I756" s="24" t="e">
        <v>#DIV/0!</v>
      </c>
      <c r="M756" s="2"/>
    </row>
    <row r="757" spans="6:13" ht="12.75" hidden="1">
      <c r="F757" s="71"/>
      <c r="G757" s="71"/>
      <c r="H757" s="5">
        <v>0</v>
      </c>
      <c r="I757" s="24" t="e">
        <v>#DIV/0!</v>
      </c>
      <c r="M757" s="2"/>
    </row>
    <row r="758" spans="6:13" ht="12.75" hidden="1">
      <c r="F758" s="71"/>
      <c r="G758" s="71"/>
      <c r="H758" s="5">
        <v>0</v>
      </c>
      <c r="I758" s="24" t="e">
        <v>#DIV/0!</v>
      </c>
      <c r="M758" s="2"/>
    </row>
    <row r="759" spans="6:13" ht="12.75" hidden="1">
      <c r="F759" s="71"/>
      <c r="G759" s="71"/>
      <c r="H759" s="5">
        <v>0</v>
      </c>
      <c r="I759" s="24" t="e">
        <v>#DIV/0!</v>
      </c>
      <c r="M759" s="2"/>
    </row>
    <row r="760" spans="6:13" ht="12.75" hidden="1">
      <c r="F760" s="71"/>
      <c r="G760" s="71"/>
      <c r="H760" s="5">
        <v>0</v>
      </c>
      <c r="I760" s="24" t="e">
        <v>#DIV/0!</v>
      </c>
      <c r="M760" s="2"/>
    </row>
    <row r="761" spans="6:13" ht="12.75" hidden="1">
      <c r="F761" s="71"/>
      <c r="G761" s="71"/>
      <c r="H761" s="5">
        <v>0</v>
      </c>
      <c r="I761" s="24" t="e">
        <v>#DIV/0!</v>
      </c>
      <c r="M761" s="2"/>
    </row>
    <row r="762" spans="6:13" ht="12.75" hidden="1">
      <c r="F762" s="71"/>
      <c r="G762" s="71"/>
      <c r="H762" s="5">
        <v>0</v>
      </c>
      <c r="I762" s="24" t="e">
        <v>#DIV/0!</v>
      </c>
      <c r="M762" s="2"/>
    </row>
    <row r="763" spans="6:13" ht="12.75" hidden="1">
      <c r="F763" s="71"/>
      <c r="G763" s="71"/>
      <c r="H763" s="5">
        <v>0</v>
      </c>
      <c r="I763" s="24" t="e">
        <v>#DIV/0!</v>
      </c>
      <c r="M763" s="2"/>
    </row>
    <row r="764" spans="6:13" ht="12.75" hidden="1">
      <c r="F764" s="71"/>
      <c r="G764" s="71"/>
      <c r="H764" s="5">
        <v>0</v>
      </c>
      <c r="I764" s="24" t="e">
        <v>#DIV/0!</v>
      </c>
      <c r="M764" s="2"/>
    </row>
    <row r="765" spans="6:13" ht="12.75" hidden="1">
      <c r="F765" s="71"/>
      <c r="G765" s="71"/>
      <c r="H765" s="5">
        <v>0</v>
      </c>
      <c r="I765" s="24" t="e">
        <v>#DIV/0!</v>
      </c>
      <c r="M765" s="2"/>
    </row>
    <row r="766" spans="6:13" ht="12.75" hidden="1">
      <c r="F766" s="71"/>
      <c r="G766" s="71"/>
      <c r="H766" s="5">
        <v>0</v>
      </c>
      <c r="I766" s="24" t="e">
        <v>#DIV/0!</v>
      </c>
      <c r="M766" s="2"/>
    </row>
    <row r="767" spans="6:13" ht="12.75" hidden="1">
      <c r="F767" s="71"/>
      <c r="G767" s="71"/>
      <c r="H767" s="5">
        <v>0</v>
      </c>
      <c r="I767" s="24" t="e">
        <v>#DIV/0!</v>
      </c>
      <c r="M767" s="2"/>
    </row>
    <row r="768" spans="6:13" ht="12.75" hidden="1">
      <c r="F768" s="71"/>
      <c r="G768" s="71"/>
      <c r="H768" s="5">
        <v>0</v>
      </c>
      <c r="I768" s="24" t="e">
        <v>#DIV/0!</v>
      </c>
      <c r="M768" s="2"/>
    </row>
    <row r="769" spans="6:13" ht="12.75" hidden="1">
      <c r="F769" s="71"/>
      <c r="G769" s="71"/>
      <c r="H769" s="5">
        <v>0</v>
      </c>
      <c r="I769" s="24" t="e">
        <v>#DIV/0!</v>
      </c>
      <c r="M769" s="2"/>
    </row>
    <row r="770" spans="6:13" ht="12.75" hidden="1">
      <c r="F770" s="71"/>
      <c r="G770" s="71"/>
      <c r="H770" s="5">
        <v>0</v>
      </c>
      <c r="I770" s="24" t="e">
        <v>#DIV/0!</v>
      </c>
      <c r="M770" s="2"/>
    </row>
    <row r="771" spans="6:13" ht="12.75" hidden="1">
      <c r="F771" s="71"/>
      <c r="G771" s="71"/>
      <c r="H771" s="5">
        <v>0</v>
      </c>
      <c r="I771" s="24" t="e">
        <v>#DIV/0!</v>
      </c>
      <c r="M771" s="2"/>
    </row>
    <row r="772" spans="6:13" ht="12.75" hidden="1">
      <c r="F772" s="71"/>
      <c r="G772" s="71"/>
      <c r="M772" s="2"/>
    </row>
    <row r="773" spans="6:13" ht="12.75" hidden="1">
      <c r="F773" s="71"/>
      <c r="G773" s="71"/>
      <c r="M773" s="2"/>
    </row>
    <row r="774" spans="6:13" ht="12.75" hidden="1">
      <c r="F774" s="71"/>
      <c r="G774" s="71"/>
      <c r="M774" s="2"/>
    </row>
    <row r="775" spans="6:13" ht="12.75" hidden="1">
      <c r="F775" s="71"/>
      <c r="G775" s="71"/>
      <c r="M775" s="2"/>
    </row>
    <row r="776" spans="6:13" ht="12.75" hidden="1">
      <c r="F776" s="71"/>
      <c r="G776" s="71"/>
      <c r="M776" s="2"/>
    </row>
    <row r="777" spans="6:13" ht="12.75" hidden="1">
      <c r="F777" s="71"/>
      <c r="G777" s="71"/>
      <c r="M777" s="2"/>
    </row>
    <row r="778" spans="6:13" ht="12.75" hidden="1">
      <c r="F778" s="71"/>
      <c r="G778" s="71"/>
      <c r="M778" s="2"/>
    </row>
    <row r="779" spans="6:13" ht="12.75" hidden="1">
      <c r="F779" s="71"/>
      <c r="G779" s="71"/>
      <c r="M779" s="2"/>
    </row>
    <row r="780" spans="6:13" ht="12.75" hidden="1">
      <c r="F780" s="71"/>
      <c r="G780" s="71"/>
      <c r="M780" s="2"/>
    </row>
    <row r="781" spans="6:13" ht="12.75" hidden="1">
      <c r="F781" s="71"/>
      <c r="G781" s="71"/>
      <c r="M781" s="2"/>
    </row>
    <row r="782" spans="6:13" ht="12.75" hidden="1">
      <c r="F782" s="71"/>
      <c r="G782" s="71"/>
      <c r="M782" s="2"/>
    </row>
    <row r="783" spans="6:13" ht="12.75" hidden="1">
      <c r="F783" s="71"/>
      <c r="G783" s="71"/>
      <c r="M783" s="2"/>
    </row>
    <row r="784" spans="6:13" ht="12.75" hidden="1">
      <c r="F784" s="71"/>
      <c r="G784" s="71"/>
      <c r="M784" s="2"/>
    </row>
    <row r="785" spans="6:13" ht="12.75" hidden="1">
      <c r="F785" s="71"/>
      <c r="G785" s="71"/>
      <c r="M785" s="2"/>
    </row>
    <row r="786" spans="6:13" ht="12.75" hidden="1">
      <c r="F786" s="71"/>
      <c r="G786" s="71"/>
      <c r="M786" s="2"/>
    </row>
    <row r="787" spans="6:13" ht="12.75" hidden="1">
      <c r="F787" s="71"/>
      <c r="G787" s="71"/>
      <c r="M787" s="2"/>
    </row>
    <row r="788" spans="6:13" ht="12.75" hidden="1">
      <c r="F788" s="71"/>
      <c r="G788" s="71"/>
      <c r="M788" s="2"/>
    </row>
    <row r="789" spans="6:13" ht="12.75" hidden="1">
      <c r="F789" s="71"/>
      <c r="G789" s="71"/>
      <c r="M789" s="2"/>
    </row>
    <row r="790" spans="6:13" ht="12.75" hidden="1">
      <c r="F790" s="71"/>
      <c r="G790" s="71"/>
      <c r="M790" s="2"/>
    </row>
    <row r="791" spans="6:13" ht="12.75" hidden="1">
      <c r="F791" s="71"/>
      <c r="G791" s="71"/>
      <c r="M791" s="2"/>
    </row>
    <row r="792" spans="6:13" ht="12.75" hidden="1">
      <c r="F792" s="71"/>
      <c r="G792" s="71"/>
      <c r="M792" s="2"/>
    </row>
    <row r="793" spans="6:13" ht="12.75" hidden="1">
      <c r="F793" s="71"/>
      <c r="G793" s="71"/>
      <c r="M793" s="2"/>
    </row>
    <row r="794" spans="6:13" ht="12.75" hidden="1">
      <c r="F794" s="71"/>
      <c r="G794" s="71"/>
      <c r="M794" s="2"/>
    </row>
    <row r="795" spans="6:13" ht="12.75" hidden="1">
      <c r="F795" s="71"/>
      <c r="G795" s="71"/>
      <c r="M795" s="2"/>
    </row>
    <row r="796" spans="6:13" ht="12.75" hidden="1">
      <c r="F796" s="71"/>
      <c r="G796" s="71"/>
      <c r="M796" s="2"/>
    </row>
    <row r="797" spans="6:13" ht="12.75" hidden="1">
      <c r="F797" s="71"/>
      <c r="G797" s="71"/>
      <c r="M797" s="2"/>
    </row>
    <row r="798" spans="6:13" ht="12.75" hidden="1">
      <c r="F798" s="71"/>
      <c r="G798" s="71"/>
      <c r="M798" s="2"/>
    </row>
    <row r="799" spans="6:13" ht="12.75" hidden="1">
      <c r="F799" s="71"/>
      <c r="G799" s="71"/>
      <c r="M799" s="2"/>
    </row>
    <row r="800" spans="6:13" ht="12.75" hidden="1">
      <c r="F800" s="71"/>
      <c r="G800" s="71"/>
      <c r="M800" s="2"/>
    </row>
    <row r="801" spans="6:13" ht="12.75" hidden="1">
      <c r="F801" s="71"/>
      <c r="G801" s="71"/>
      <c r="M801" s="2"/>
    </row>
    <row r="802" spans="6:13" ht="12.75" hidden="1">
      <c r="F802" s="71"/>
      <c r="G802" s="71"/>
      <c r="M802" s="2"/>
    </row>
    <row r="803" spans="6:13" ht="12.75" hidden="1">
      <c r="F803" s="71"/>
      <c r="G803" s="71"/>
      <c r="M803" s="2"/>
    </row>
    <row r="804" spans="6:13" ht="12.75" hidden="1">
      <c r="F804" s="71"/>
      <c r="G804" s="71"/>
      <c r="M804" s="2"/>
    </row>
    <row r="805" spans="6:13" ht="12.75" hidden="1">
      <c r="F805" s="71"/>
      <c r="G805" s="71"/>
      <c r="M805" s="2"/>
    </row>
    <row r="806" spans="6:13" ht="12.75" hidden="1">
      <c r="F806" s="71"/>
      <c r="G806" s="71"/>
      <c r="M806" s="2"/>
    </row>
    <row r="807" spans="6:13" ht="12.75" hidden="1">
      <c r="F807" s="71"/>
      <c r="G807" s="71"/>
      <c r="M807" s="2"/>
    </row>
    <row r="808" spans="6:13" ht="12.75" hidden="1">
      <c r="F808" s="71"/>
      <c r="G808" s="71"/>
      <c r="M808" s="2"/>
    </row>
    <row r="809" spans="6:13" ht="12.75" hidden="1">
      <c r="F809" s="71"/>
      <c r="G809" s="71"/>
      <c r="M809" s="2"/>
    </row>
    <row r="810" spans="6:13" ht="12.75" hidden="1">
      <c r="F810" s="71"/>
      <c r="G810" s="71"/>
      <c r="M810" s="2"/>
    </row>
    <row r="811" spans="6:13" ht="12.75" hidden="1">
      <c r="F811" s="71"/>
      <c r="G811" s="71"/>
      <c r="M811" s="2"/>
    </row>
    <row r="812" spans="6:13" ht="12.75" hidden="1">
      <c r="F812" s="71"/>
      <c r="G812" s="71"/>
      <c r="M812" s="2"/>
    </row>
    <row r="813" spans="6:13" ht="12.75" hidden="1">
      <c r="F813" s="71"/>
      <c r="G813" s="71"/>
      <c r="M813" s="2"/>
    </row>
    <row r="814" spans="6:13" ht="12.75" hidden="1">
      <c r="F814" s="71"/>
      <c r="G814" s="71"/>
      <c r="M814" s="2"/>
    </row>
    <row r="815" spans="6:13" ht="12.75" hidden="1">
      <c r="F815" s="71"/>
      <c r="G815" s="71"/>
      <c r="M815" s="2"/>
    </row>
    <row r="816" spans="6:13" ht="12.75" hidden="1">
      <c r="F816" s="71"/>
      <c r="G816" s="71"/>
      <c r="M816" s="2"/>
    </row>
    <row r="817" spans="6:13" ht="12.75" hidden="1">
      <c r="F817" s="71"/>
      <c r="G817" s="71"/>
      <c r="M817" s="2"/>
    </row>
    <row r="818" spans="6:13" ht="12.75" hidden="1">
      <c r="F818" s="71"/>
      <c r="G818" s="71"/>
      <c r="M818" s="2"/>
    </row>
    <row r="819" spans="6:13" ht="12.75" hidden="1">
      <c r="F819" s="71"/>
      <c r="G819" s="71"/>
      <c r="M819" s="2"/>
    </row>
    <row r="820" spans="6:13" ht="12.75" hidden="1">
      <c r="F820" s="71"/>
      <c r="G820" s="71"/>
      <c r="M820" s="2"/>
    </row>
    <row r="821" spans="6:13" ht="12.75" hidden="1">
      <c r="F821" s="71"/>
      <c r="G821" s="71"/>
      <c r="M821" s="2"/>
    </row>
    <row r="822" spans="6:13" ht="12.75" hidden="1">
      <c r="F822" s="71"/>
      <c r="G822" s="71"/>
      <c r="M822" s="2"/>
    </row>
    <row r="823" spans="6:13" ht="12.75" hidden="1">
      <c r="F823" s="71"/>
      <c r="G823" s="71"/>
      <c r="M823" s="2"/>
    </row>
    <row r="824" spans="6:13" ht="12.75" hidden="1">
      <c r="F824" s="71"/>
      <c r="G824" s="71"/>
      <c r="M824" s="2"/>
    </row>
    <row r="825" spans="6:13" ht="12.75" hidden="1">
      <c r="F825" s="71"/>
      <c r="G825" s="71"/>
      <c r="M825" s="2"/>
    </row>
    <row r="826" spans="6:13" ht="12.75" hidden="1">
      <c r="F826" s="71"/>
      <c r="G826" s="71"/>
      <c r="M826" s="2"/>
    </row>
    <row r="827" spans="6:13" ht="12.75" hidden="1">
      <c r="F827" s="71"/>
      <c r="G827" s="71"/>
      <c r="M827" s="2"/>
    </row>
    <row r="828" spans="6:13" ht="12.75" hidden="1">
      <c r="F828" s="71"/>
      <c r="G828" s="71"/>
      <c r="M828" s="2"/>
    </row>
    <row r="829" spans="6:13" ht="12.75" hidden="1">
      <c r="F829" s="71"/>
      <c r="G829" s="71"/>
      <c r="M829" s="2"/>
    </row>
    <row r="830" spans="6:13" ht="12.75" hidden="1">
      <c r="F830" s="71"/>
      <c r="G830" s="71"/>
      <c r="M830" s="2"/>
    </row>
    <row r="831" spans="6:13" ht="12.75" hidden="1">
      <c r="F831" s="71"/>
      <c r="G831" s="71"/>
      <c r="M831" s="2"/>
    </row>
    <row r="832" spans="6:13" ht="12.75" hidden="1">
      <c r="F832" s="71"/>
      <c r="G832" s="71"/>
      <c r="M832" s="2"/>
    </row>
    <row r="833" spans="6:13" ht="12.75" hidden="1">
      <c r="F833" s="71"/>
      <c r="G833" s="71"/>
      <c r="M833" s="2"/>
    </row>
    <row r="834" spans="6:13" ht="12.75" hidden="1">
      <c r="F834" s="71"/>
      <c r="G834" s="71"/>
      <c r="M834" s="2"/>
    </row>
    <row r="835" spans="6:13" ht="12.75" hidden="1">
      <c r="F835" s="71"/>
      <c r="G835" s="71"/>
      <c r="M835" s="2"/>
    </row>
    <row r="836" spans="6:13" ht="12.75" hidden="1">
      <c r="F836" s="71"/>
      <c r="G836" s="71"/>
      <c r="M836" s="2"/>
    </row>
    <row r="837" spans="6:13" ht="12.75" hidden="1">
      <c r="F837" s="71"/>
      <c r="G837" s="71"/>
      <c r="M837" s="2"/>
    </row>
    <row r="838" spans="6:13" ht="12.75" hidden="1">
      <c r="F838" s="71"/>
      <c r="G838" s="71"/>
      <c r="M838" s="2"/>
    </row>
    <row r="839" spans="6:13" ht="12.75" hidden="1">
      <c r="F839" s="71"/>
      <c r="G839" s="71"/>
      <c r="M839" s="2"/>
    </row>
    <row r="840" spans="6:13" ht="12.75" hidden="1">
      <c r="F840" s="71"/>
      <c r="G840" s="71"/>
      <c r="M840" s="2"/>
    </row>
    <row r="841" spans="6:13" ht="12.75">
      <c r="F841" s="71"/>
      <c r="G841" s="71"/>
      <c r="M841" s="2"/>
    </row>
    <row r="842" spans="6:13" ht="12.75" hidden="1">
      <c r="F842" s="71"/>
      <c r="G842" s="71"/>
      <c r="M842" s="2">
        <v>525</v>
      </c>
    </row>
    <row r="843" spans="6:13" ht="12.75" hidden="1">
      <c r="F843" s="71"/>
      <c r="G843" s="71"/>
      <c r="M843" s="2">
        <v>525</v>
      </c>
    </row>
    <row r="844" spans="6:13" ht="12.75" hidden="1">
      <c r="F844" s="71"/>
      <c r="G844" s="71"/>
      <c r="M844" s="2">
        <v>525</v>
      </c>
    </row>
    <row r="845" spans="6:13" ht="12.75" hidden="1">
      <c r="F845" s="71"/>
      <c r="G845" s="71"/>
      <c r="M845" s="2">
        <v>525</v>
      </c>
    </row>
    <row r="846" spans="6:13" ht="12.75" hidden="1">
      <c r="F846" s="71"/>
      <c r="G846" s="71"/>
      <c r="M846" s="2">
        <v>525</v>
      </c>
    </row>
    <row r="847" spans="6:13" ht="12.75" hidden="1">
      <c r="F847" s="71"/>
      <c r="G847" s="71"/>
      <c r="M847" s="2">
        <v>525</v>
      </c>
    </row>
    <row r="848" spans="6:13" ht="12.75" hidden="1">
      <c r="F848" s="71"/>
      <c r="G848" s="71"/>
      <c r="M848" s="2">
        <v>525</v>
      </c>
    </row>
    <row r="849" spans="6:13" ht="12.75" hidden="1">
      <c r="F849" s="71"/>
      <c r="G849" s="71"/>
      <c r="M849" s="2">
        <v>525</v>
      </c>
    </row>
    <row r="850" spans="6:13" ht="12.75" hidden="1">
      <c r="F850" s="71"/>
      <c r="G850" s="71"/>
      <c r="M850" s="2">
        <v>525</v>
      </c>
    </row>
    <row r="851" spans="6:13" ht="12.75" hidden="1">
      <c r="F851" s="71"/>
      <c r="G851" s="71"/>
      <c r="M851" s="2">
        <v>525</v>
      </c>
    </row>
    <row r="852" spans="6:13" ht="12.75" hidden="1">
      <c r="F852" s="71"/>
      <c r="G852" s="71"/>
      <c r="M852" s="2">
        <v>525</v>
      </c>
    </row>
    <row r="853" spans="6:13" ht="12.75" hidden="1">
      <c r="F853" s="71"/>
      <c r="G853" s="71"/>
      <c r="M853" s="2">
        <v>525</v>
      </c>
    </row>
    <row r="854" spans="6:13" ht="12.75" hidden="1">
      <c r="F854" s="71"/>
      <c r="G854" s="71"/>
      <c r="M854" s="2">
        <v>525</v>
      </c>
    </row>
    <row r="855" spans="6:13" ht="12.75" hidden="1">
      <c r="F855" s="71"/>
      <c r="G855" s="71"/>
      <c r="M855" s="2">
        <v>525</v>
      </c>
    </row>
    <row r="856" spans="1:13" s="310" customFormat="1" ht="12.75">
      <c r="A856" s="305"/>
      <c r="B856" s="306">
        <v>-2530634</v>
      </c>
      <c r="C856" s="307" t="s">
        <v>1194</v>
      </c>
      <c r="D856" s="305" t="s">
        <v>1213</v>
      </c>
      <c r="E856" s="305"/>
      <c r="F856" s="308"/>
      <c r="G856" s="308"/>
      <c r="H856" s="306">
        <v>2530634</v>
      </c>
      <c r="I856" s="309">
        <v>-5061.268</v>
      </c>
      <c r="K856" s="299">
        <v>500</v>
      </c>
      <c r="L856" s="300"/>
      <c r="M856" s="299">
        <v>500</v>
      </c>
    </row>
    <row r="857" spans="1:13" s="310" customFormat="1" ht="12.75">
      <c r="A857" s="305"/>
      <c r="B857" s="306">
        <v>1116020</v>
      </c>
      <c r="C857" s="307" t="s">
        <v>1194</v>
      </c>
      <c r="D857" s="305" t="s">
        <v>1201</v>
      </c>
      <c r="E857" s="305"/>
      <c r="F857" s="308"/>
      <c r="G857" s="308"/>
      <c r="H857" s="306">
        <v>-1116020</v>
      </c>
      <c r="I857" s="309">
        <v>2232.04</v>
      </c>
      <c r="K857" s="299">
        <v>500</v>
      </c>
      <c r="L857" s="300"/>
      <c r="M857" s="299">
        <v>500</v>
      </c>
    </row>
    <row r="858" spans="1:13" s="310" customFormat="1" ht="12.75">
      <c r="A858" s="305"/>
      <c r="B858" s="306">
        <v>0</v>
      </c>
      <c r="C858" s="307" t="s">
        <v>1194</v>
      </c>
      <c r="D858" s="305" t="s">
        <v>1202</v>
      </c>
      <c r="E858" s="305"/>
      <c r="F858" s="308"/>
      <c r="G858" s="308"/>
      <c r="H858" s="306">
        <v>0</v>
      </c>
      <c r="I858" s="309">
        <v>0</v>
      </c>
      <c r="K858" s="299">
        <v>495</v>
      </c>
      <c r="L858" s="300"/>
      <c r="M858" s="299">
        <v>495</v>
      </c>
    </row>
    <row r="859" spans="1:13" s="310" customFormat="1" ht="12.75">
      <c r="A859" s="305"/>
      <c r="B859" s="306">
        <v>0</v>
      </c>
      <c r="C859" s="307" t="s">
        <v>1194</v>
      </c>
      <c r="D859" s="305" t="s">
        <v>1203</v>
      </c>
      <c r="E859" s="305"/>
      <c r="F859" s="308"/>
      <c r="G859" s="308"/>
      <c r="H859" s="306">
        <v>0</v>
      </c>
      <c r="I859" s="309">
        <v>0</v>
      </c>
      <c r="K859" s="299">
        <v>495</v>
      </c>
      <c r="L859" s="300"/>
      <c r="M859" s="299">
        <v>495</v>
      </c>
    </row>
    <row r="860" spans="1:13" s="310" customFormat="1" ht="12.75">
      <c r="A860" s="305"/>
      <c r="B860" s="306">
        <v>-1407579</v>
      </c>
      <c r="C860" s="307" t="s">
        <v>1194</v>
      </c>
      <c r="D860" s="305" t="s">
        <v>1214</v>
      </c>
      <c r="E860" s="305"/>
      <c r="F860" s="308"/>
      <c r="G860" s="308"/>
      <c r="H860" s="306">
        <v>1407579</v>
      </c>
      <c r="I860" s="309">
        <v>-2815.158</v>
      </c>
      <c r="K860" s="299">
        <v>500</v>
      </c>
      <c r="L860" s="300"/>
      <c r="M860" s="299">
        <v>500</v>
      </c>
    </row>
    <row r="861" spans="1:13" s="310" customFormat="1" ht="12.75">
      <c r="A861" s="305"/>
      <c r="B861" s="306">
        <v>1980971</v>
      </c>
      <c r="C861" s="307" t="s">
        <v>1194</v>
      </c>
      <c r="D861" s="305" t="s">
        <v>1204</v>
      </c>
      <c r="E861" s="305"/>
      <c r="F861" s="308"/>
      <c r="G861" s="308"/>
      <c r="H861" s="306">
        <v>-1980971</v>
      </c>
      <c r="I861" s="309">
        <v>3961.942</v>
      </c>
      <c r="K861" s="299">
        <v>500</v>
      </c>
      <c r="L861" s="300"/>
      <c r="M861" s="299">
        <v>500</v>
      </c>
    </row>
    <row r="862" spans="1:13" s="310" customFormat="1" ht="12.75">
      <c r="A862" s="305"/>
      <c r="B862" s="306">
        <v>0</v>
      </c>
      <c r="C862" s="307" t="s">
        <v>1194</v>
      </c>
      <c r="D862" s="305" t="s">
        <v>1205</v>
      </c>
      <c r="E862" s="305"/>
      <c r="F862" s="308"/>
      <c r="G862" s="308"/>
      <c r="H862" s="306">
        <v>0</v>
      </c>
      <c r="I862" s="309">
        <v>0</v>
      </c>
      <c r="K862" s="299">
        <v>525</v>
      </c>
      <c r="L862" s="300"/>
      <c r="M862" s="299">
        <v>525</v>
      </c>
    </row>
    <row r="863" spans="1:13" s="310" customFormat="1" ht="12.75">
      <c r="A863" s="305"/>
      <c r="B863" s="306">
        <v>0</v>
      </c>
      <c r="C863" s="307" t="s">
        <v>1194</v>
      </c>
      <c r="D863" s="305" t="s">
        <v>1206</v>
      </c>
      <c r="E863" s="305"/>
      <c r="F863" s="308"/>
      <c r="G863" s="308"/>
      <c r="H863" s="306">
        <v>0</v>
      </c>
      <c r="I863" s="309">
        <v>0</v>
      </c>
      <c r="K863" s="299">
        <v>525</v>
      </c>
      <c r="L863" s="300"/>
      <c r="M863" s="299">
        <v>525</v>
      </c>
    </row>
    <row r="864" spans="1:13" s="310" customFormat="1" ht="12.75">
      <c r="A864" s="305"/>
      <c r="B864" s="306">
        <v>-131697</v>
      </c>
      <c r="C864" s="307" t="s">
        <v>1194</v>
      </c>
      <c r="D864" s="305" t="s">
        <v>1215</v>
      </c>
      <c r="E864" s="305"/>
      <c r="F864" s="308"/>
      <c r="G864" s="308"/>
      <c r="H864" s="306">
        <v>131697</v>
      </c>
      <c r="I864" s="309">
        <v>-246.1626168224299</v>
      </c>
      <c r="K864" s="299">
        <v>535</v>
      </c>
      <c r="L864" s="300"/>
      <c r="M864" s="299">
        <v>535</v>
      </c>
    </row>
    <row r="865" spans="1:13" s="310" customFormat="1" ht="12.75">
      <c r="A865" s="305"/>
      <c r="B865" s="306">
        <v>0</v>
      </c>
      <c r="C865" s="307" t="s">
        <v>1194</v>
      </c>
      <c r="D865" s="305" t="s">
        <v>1207</v>
      </c>
      <c r="E865" s="305"/>
      <c r="F865" s="308"/>
      <c r="G865" s="308"/>
      <c r="H865" s="306">
        <v>0</v>
      </c>
      <c r="I865" s="309">
        <v>0</v>
      </c>
      <c r="K865" s="299">
        <v>535</v>
      </c>
      <c r="L865" s="300"/>
      <c r="M865" s="299">
        <v>535</v>
      </c>
    </row>
    <row r="866" spans="1:13" s="310" customFormat="1" ht="12.75">
      <c r="A866" s="305"/>
      <c r="B866" s="306">
        <v>0</v>
      </c>
      <c r="C866" s="307" t="s">
        <v>1194</v>
      </c>
      <c r="D866" s="305" t="s">
        <v>1208</v>
      </c>
      <c r="E866" s="305"/>
      <c r="F866" s="308"/>
      <c r="G866" s="308"/>
      <c r="H866" s="306">
        <v>0</v>
      </c>
      <c r="I866" s="309">
        <v>0</v>
      </c>
      <c r="K866" s="299">
        <v>530</v>
      </c>
      <c r="L866" s="300"/>
      <c r="M866" s="299">
        <v>530</v>
      </c>
    </row>
    <row r="867" spans="1:13" s="310" customFormat="1" ht="12.75">
      <c r="A867" s="305"/>
      <c r="B867" s="306">
        <v>0</v>
      </c>
      <c r="C867" s="307" t="s">
        <v>1194</v>
      </c>
      <c r="D867" s="305" t="s">
        <v>1209</v>
      </c>
      <c r="E867" s="305"/>
      <c r="F867" s="308"/>
      <c r="G867" s="308"/>
      <c r="H867" s="306">
        <v>0</v>
      </c>
      <c r="I867" s="309">
        <v>0</v>
      </c>
      <c r="K867" s="299">
        <v>520</v>
      </c>
      <c r="L867" s="300"/>
      <c r="M867" s="299">
        <v>520</v>
      </c>
    </row>
    <row r="868" spans="1:13" s="310" customFormat="1" ht="12.75">
      <c r="A868" s="305"/>
      <c r="B868" s="306">
        <v>0</v>
      </c>
      <c r="C868" s="307" t="s">
        <v>1194</v>
      </c>
      <c r="D868" s="305" t="s">
        <v>1221</v>
      </c>
      <c r="E868" s="305"/>
      <c r="F868" s="308"/>
      <c r="G868" s="308"/>
      <c r="H868" s="306">
        <v>0</v>
      </c>
      <c r="I868" s="309">
        <v>0</v>
      </c>
      <c r="K868" s="299">
        <v>505</v>
      </c>
      <c r="L868" s="300"/>
      <c r="M868" s="299">
        <v>505</v>
      </c>
    </row>
    <row r="869" spans="1:13" s="310" customFormat="1" ht="12.75">
      <c r="A869" s="311"/>
      <c r="B869" s="312">
        <v>-972919</v>
      </c>
      <c r="C869" s="311" t="s">
        <v>1194</v>
      </c>
      <c r="D869" s="311" t="s">
        <v>1226</v>
      </c>
      <c r="E869" s="311"/>
      <c r="F869" s="313"/>
      <c r="G869" s="313"/>
      <c r="H869" s="312">
        <v>-143101</v>
      </c>
      <c r="I869" s="314">
        <v>-1926.5722772277227</v>
      </c>
      <c r="J869" s="315"/>
      <c r="K869" s="304">
        <v>505</v>
      </c>
      <c r="L869" s="304"/>
      <c r="M869" s="304">
        <v>505</v>
      </c>
    </row>
    <row r="870" spans="6:13" ht="12.75">
      <c r="F870" s="71"/>
      <c r="G870" s="71"/>
      <c r="M870" s="2"/>
    </row>
    <row r="871" spans="6:13" ht="12.75">
      <c r="F871" s="71"/>
      <c r="G871" s="71"/>
      <c r="M871" s="2"/>
    </row>
    <row r="872" spans="6:13" ht="12.75">
      <c r="F872" s="71"/>
      <c r="G872" s="71"/>
      <c r="M872" s="2"/>
    </row>
    <row r="873" spans="2:13" ht="12.75">
      <c r="B873" s="43"/>
      <c r="F873" s="82"/>
      <c r="G873" s="71"/>
      <c r="M873" s="2"/>
    </row>
    <row r="874" spans="1:13" s="300" customFormat="1" ht="12.75" hidden="1">
      <c r="A874" s="295"/>
      <c r="B874" s="296"/>
      <c r="C874" s="295"/>
      <c r="D874" s="295"/>
      <c r="E874" s="295"/>
      <c r="F874" s="297"/>
      <c r="G874" s="297"/>
      <c r="H874" s="296"/>
      <c r="I874" s="279"/>
      <c r="K874" s="42"/>
      <c r="L874" s="17"/>
      <c r="M874" s="2"/>
    </row>
    <row r="875" spans="1:13" s="300" customFormat="1" ht="12.75" hidden="1">
      <c r="A875" s="295"/>
      <c r="B875" s="296"/>
      <c r="C875" s="295"/>
      <c r="D875" s="295"/>
      <c r="E875" s="295"/>
      <c r="F875" s="297"/>
      <c r="G875" s="297"/>
      <c r="H875" s="296"/>
      <c r="I875" s="279"/>
      <c r="K875" s="42"/>
      <c r="L875" s="17"/>
      <c r="M875" s="2"/>
    </row>
    <row r="876" spans="1:13" ht="12.75" hidden="1">
      <c r="A876" s="14"/>
      <c r="B876" s="9"/>
      <c r="F876" s="71"/>
      <c r="G876" s="71"/>
      <c r="H876" s="296"/>
      <c r="I876" s="24" t="e">
        <v>#DIV/0!</v>
      </c>
      <c r="M876" s="2"/>
    </row>
    <row r="877" spans="1:13" ht="12.75" hidden="1">
      <c r="A877" s="14"/>
      <c r="B877" s="9"/>
      <c r="F877" s="71"/>
      <c r="G877" s="71"/>
      <c r="H877" s="296"/>
      <c r="I877" s="24" t="e">
        <v>#DIV/0!</v>
      </c>
      <c r="M877" s="2"/>
    </row>
    <row r="878" spans="1:13" ht="12.75" hidden="1">
      <c r="A878" s="14"/>
      <c r="B878" s="9"/>
      <c r="F878" s="71"/>
      <c r="G878" s="71"/>
      <c r="H878" s="5">
        <v>0</v>
      </c>
      <c r="I878" s="24" t="e">
        <v>#DIV/0!</v>
      </c>
      <c r="M878" s="2"/>
    </row>
    <row r="879" spans="1:13" ht="12.75" hidden="1">
      <c r="A879" s="14"/>
      <c r="B879" s="9"/>
      <c r="F879" s="71"/>
      <c r="G879" s="71"/>
      <c r="H879" s="5">
        <v>0</v>
      </c>
      <c r="I879" s="24" t="e">
        <v>#DIV/0!</v>
      </c>
      <c r="M879" s="2"/>
    </row>
    <row r="880" spans="1:13" ht="12.75" hidden="1">
      <c r="A880" s="14"/>
      <c r="B880" s="9"/>
      <c r="F880" s="71"/>
      <c r="G880" s="71"/>
      <c r="H880" s="5">
        <v>0</v>
      </c>
      <c r="I880" s="24" t="e">
        <v>#DIV/0!</v>
      </c>
      <c r="M880" s="2"/>
    </row>
    <row r="881" spans="1:13" ht="12.75" hidden="1">
      <c r="A881" s="14"/>
      <c r="B881" s="9"/>
      <c r="F881" s="71"/>
      <c r="G881" s="71"/>
      <c r="H881" s="5">
        <v>0</v>
      </c>
      <c r="I881" s="24" t="e">
        <v>#DIV/0!</v>
      </c>
      <c r="M881" s="2"/>
    </row>
    <row r="882" spans="1:13" ht="12.75" hidden="1">
      <c r="A882" s="14"/>
      <c r="B882" s="9"/>
      <c r="F882" s="71"/>
      <c r="G882" s="71"/>
      <c r="H882" s="5">
        <v>0</v>
      </c>
      <c r="I882" s="24" t="e">
        <v>#DIV/0!</v>
      </c>
      <c r="M882" s="2"/>
    </row>
    <row r="883" spans="1:13" ht="12.75" hidden="1">
      <c r="A883" s="14"/>
      <c r="B883" s="9"/>
      <c r="F883" s="71"/>
      <c r="G883" s="71"/>
      <c r="H883" s="5">
        <v>0</v>
      </c>
      <c r="I883" s="24" t="e">
        <v>#DIV/0!</v>
      </c>
      <c r="M883" s="2"/>
    </row>
    <row r="884" spans="1:13" ht="12.75" hidden="1">
      <c r="A884" s="14"/>
      <c r="B884" s="9"/>
      <c r="F884" s="71"/>
      <c r="G884" s="71"/>
      <c r="H884" s="5">
        <v>0</v>
      </c>
      <c r="I884" s="24" t="e">
        <v>#DIV/0!</v>
      </c>
      <c r="M884" s="2"/>
    </row>
    <row r="885" spans="1:13" ht="12.75" hidden="1">
      <c r="A885" s="14"/>
      <c r="B885" s="9"/>
      <c r="F885" s="71"/>
      <c r="G885" s="71"/>
      <c r="H885" s="5">
        <v>0</v>
      </c>
      <c r="I885" s="24" t="e">
        <v>#DIV/0!</v>
      </c>
      <c r="M885" s="2"/>
    </row>
    <row r="886" spans="1:13" ht="12.75" hidden="1">
      <c r="A886" s="14"/>
      <c r="B886" s="9"/>
      <c r="F886" s="71"/>
      <c r="G886" s="71"/>
      <c r="H886" s="5">
        <v>0</v>
      </c>
      <c r="I886" s="24" t="e">
        <v>#DIV/0!</v>
      </c>
      <c r="M886" s="2"/>
    </row>
    <row r="887" spans="1:13" ht="12.75" hidden="1">
      <c r="A887" s="14"/>
      <c r="B887" s="9"/>
      <c r="F887" s="71"/>
      <c r="G887" s="71"/>
      <c r="H887" s="5">
        <v>0</v>
      </c>
      <c r="I887" s="24" t="e">
        <v>#DIV/0!</v>
      </c>
      <c r="M887" s="2"/>
    </row>
    <row r="888" spans="1:13" ht="12.75" hidden="1">
      <c r="A888" s="14"/>
      <c r="B888" s="9"/>
      <c r="F888" s="71"/>
      <c r="G888" s="71"/>
      <c r="H888" s="5">
        <v>0</v>
      </c>
      <c r="I888" s="24" t="e">
        <v>#DIV/0!</v>
      </c>
      <c r="M888" s="2"/>
    </row>
    <row r="889" spans="1:13" ht="12.75" hidden="1">
      <c r="A889" s="14"/>
      <c r="B889" s="9"/>
      <c r="F889" s="71"/>
      <c r="G889" s="71"/>
      <c r="H889" s="5">
        <v>0</v>
      </c>
      <c r="I889" s="24" t="e">
        <v>#DIV/0!</v>
      </c>
      <c r="M889" s="2"/>
    </row>
    <row r="890" spans="1:13" ht="12.75" hidden="1">
      <c r="A890" s="14"/>
      <c r="F890" s="71"/>
      <c r="G890" s="71"/>
      <c r="H890" s="5">
        <v>0</v>
      </c>
      <c r="I890" s="24" t="e">
        <v>#DIV/0!</v>
      </c>
      <c r="M890" s="2"/>
    </row>
    <row r="891" spans="1:13" ht="12.75" hidden="1">
      <c r="A891" s="14"/>
      <c r="B891" s="7"/>
      <c r="F891" s="71"/>
      <c r="G891" s="71"/>
      <c r="H891" s="5">
        <v>0</v>
      </c>
      <c r="I891" s="24" t="e">
        <v>#DIV/0!</v>
      </c>
      <c r="M891" s="2"/>
    </row>
    <row r="892" spans="1:13" ht="12.75" hidden="1">
      <c r="A892" s="14"/>
      <c r="F892" s="71"/>
      <c r="G892" s="71"/>
      <c r="H892" s="5">
        <v>0</v>
      </c>
      <c r="I892" s="24" t="e">
        <v>#DIV/0!</v>
      </c>
      <c r="M892" s="2"/>
    </row>
    <row r="893" spans="1:13" ht="12.75" hidden="1">
      <c r="A893" s="14"/>
      <c r="F893" s="71"/>
      <c r="G893" s="71"/>
      <c r="H893" s="5">
        <v>0</v>
      </c>
      <c r="I893" s="24" t="e">
        <v>#DIV/0!</v>
      </c>
      <c r="M893" s="2"/>
    </row>
    <row r="894" spans="1:13" ht="12.75" hidden="1">
      <c r="A894" s="14"/>
      <c r="F894" s="71"/>
      <c r="G894" s="71"/>
      <c r="H894" s="5">
        <v>0</v>
      </c>
      <c r="I894" s="24" t="e">
        <v>#DIV/0!</v>
      </c>
      <c r="M894" s="2"/>
    </row>
    <row r="895" spans="1:13" ht="12.75" hidden="1">
      <c r="A895" s="14"/>
      <c r="F895" s="71"/>
      <c r="G895" s="71"/>
      <c r="H895" s="5">
        <v>0</v>
      </c>
      <c r="I895" s="24" t="e">
        <v>#DIV/0!</v>
      </c>
      <c r="M895" s="2"/>
    </row>
    <row r="896" spans="1:13" ht="12.75" hidden="1">
      <c r="A896" s="14"/>
      <c r="F896" s="71"/>
      <c r="G896" s="71"/>
      <c r="H896" s="5">
        <v>0</v>
      </c>
      <c r="I896" s="24" t="e">
        <v>#DIV/0!</v>
      </c>
      <c r="M896" s="2"/>
    </row>
    <row r="897" spans="1:13" ht="12.75" hidden="1">
      <c r="A897" s="14"/>
      <c r="F897" s="71"/>
      <c r="G897" s="71"/>
      <c r="H897" s="5">
        <v>0</v>
      </c>
      <c r="I897" s="24" t="e">
        <v>#DIV/0!</v>
      </c>
      <c r="M897" s="2"/>
    </row>
    <row r="898" spans="1:13" ht="12.75" hidden="1">
      <c r="A898" s="14"/>
      <c r="F898" s="71"/>
      <c r="G898" s="71"/>
      <c r="H898" s="5">
        <v>0</v>
      </c>
      <c r="I898" s="24" t="e">
        <v>#DIV/0!</v>
      </c>
      <c r="M898" s="2"/>
    </row>
    <row r="899" spans="1:13" ht="12.75" hidden="1">
      <c r="A899" s="14"/>
      <c r="F899" s="71"/>
      <c r="G899" s="71"/>
      <c r="H899" s="5">
        <v>0</v>
      </c>
      <c r="I899" s="24" t="e">
        <v>#DIV/0!</v>
      </c>
      <c r="M899" s="2"/>
    </row>
    <row r="900" spans="1:13" ht="12.75" hidden="1">
      <c r="A900" s="14"/>
      <c r="F900" s="71"/>
      <c r="G900" s="71"/>
      <c r="H900" s="5">
        <v>0</v>
      </c>
      <c r="I900" s="24" t="e">
        <v>#DIV/0!</v>
      </c>
      <c r="M900" s="2"/>
    </row>
    <row r="901" spans="1:13" ht="12.75" hidden="1">
      <c r="A901" s="14"/>
      <c r="F901" s="71"/>
      <c r="G901" s="71"/>
      <c r="H901" s="5">
        <v>0</v>
      </c>
      <c r="I901" s="24" t="e">
        <v>#DIV/0!</v>
      </c>
      <c r="M901" s="2"/>
    </row>
    <row r="902" spans="1:13" ht="12.75" hidden="1">
      <c r="A902" s="14"/>
      <c r="F902" s="71"/>
      <c r="G902" s="71"/>
      <c r="H902" s="5">
        <v>0</v>
      </c>
      <c r="I902" s="24" t="e">
        <v>#DIV/0!</v>
      </c>
      <c r="M902" s="2"/>
    </row>
    <row r="903" spans="1:13" ht="12.75" hidden="1">
      <c r="A903" s="14"/>
      <c r="F903" s="71"/>
      <c r="G903" s="71"/>
      <c r="H903" s="5">
        <v>0</v>
      </c>
      <c r="I903" s="24" t="e">
        <v>#DIV/0!</v>
      </c>
      <c r="M903" s="2"/>
    </row>
    <row r="904" spans="1:13" ht="12.75" hidden="1">
      <c r="A904" s="14"/>
      <c r="F904" s="71"/>
      <c r="G904" s="71"/>
      <c r="H904" s="5">
        <v>0</v>
      </c>
      <c r="I904" s="24" t="e">
        <v>#DIV/0!</v>
      </c>
      <c r="M904" s="2"/>
    </row>
    <row r="905" spans="1:13" ht="12.75" hidden="1">
      <c r="A905" s="14"/>
      <c r="F905" s="71"/>
      <c r="G905" s="71"/>
      <c r="H905" s="5">
        <v>0</v>
      </c>
      <c r="I905" s="24" t="e">
        <v>#DIV/0!</v>
      </c>
      <c r="M905" s="2"/>
    </row>
    <row r="906" spans="1:13" ht="12.75" hidden="1">
      <c r="A906" s="14"/>
      <c r="F906" s="71"/>
      <c r="G906" s="71"/>
      <c r="H906" s="5">
        <v>0</v>
      </c>
      <c r="I906" s="24" t="e">
        <v>#DIV/0!</v>
      </c>
      <c r="M906" s="2"/>
    </row>
    <row r="907" spans="1:13" ht="12.75" hidden="1">
      <c r="A907" s="14"/>
      <c r="F907" s="71"/>
      <c r="G907" s="71"/>
      <c r="H907" s="5">
        <v>0</v>
      </c>
      <c r="I907" s="24" t="e">
        <v>#DIV/0!</v>
      </c>
      <c r="M907" s="2"/>
    </row>
    <row r="908" spans="1:13" ht="12.75" hidden="1">
      <c r="A908" s="14"/>
      <c r="F908" s="71"/>
      <c r="G908" s="71"/>
      <c r="H908" s="5">
        <v>0</v>
      </c>
      <c r="I908" s="24" t="e">
        <v>#DIV/0!</v>
      </c>
      <c r="M908" s="2"/>
    </row>
    <row r="909" spans="1:13" ht="12.75" hidden="1">
      <c r="A909" s="14"/>
      <c r="F909" s="71"/>
      <c r="G909" s="71"/>
      <c r="H909" s="5">
        <v>0</v>
      </c>
      <c r="I909" s="24" t="e">
        <v>#DIV/0!</v>
      </c>
      <c r="M909" s="2"/>
    </row>
    <row r="910" spans="1:13" ht="12.75" hidden="1">
      <c r="A910" s="14"/>
      <c r="F910" s="71"/>
      <c r="G910" s="71"/>
      <c r="H910" s="5">
        <v>0</v>
      </c>
      <c r="I910" s="24" t="e">
        <v>#DIV/0!</v>
      </c>
      <c r="M910" s="2"/>
    </row>
    <row r="911" spans="1:13" ht="12.75" hidden="1">
      <c r="A911" s="14"/>
      <c r="F911" s="71"/>
      <c r="G911" s="71"/>
      <c r="H911" s="5">
        <v>0</v>
      </c>
      <c r="I911" s="24" t="e">
        <v>#DIV/0!</v>
      </c>
      <c r="M911" s="2"/>
    </row>
    <row r="912" spans="1:13" ht="12.75" hidden="1">
      <c r="A912" s="14"/>
      <c r="F912" s="71"/>
      <c r="G912" s="71"/>
      <c r="H912" s="5">
        <v>0</v>
      </c>
      <c r="I912" s="24" t="e">
        <v>#DIV/0!</v>
      </c>
      <c r="M912" s="2"/>
    </row>
    <row r="913" spans="1:13" ht="12.75" hidden="1">
      <c r="A913" s="14"/>
      <c r="F913" s="71"/>
      <c r="G913" s="71"/>
      <c r="H913" s="5">
        <v>0</v>
      </c>
      <c r="I913" s="24" t="e">
        <v>#DIV/0!</v>
      </c>
      <c r="M913" s="2"/>
    </row>
    <row r="914" spans="1:13" ht="12.75" hidden="1">
      <c r="A914" s="14"/>
      <c r="F914" s="71"/>
      <c r="G914" s="71"/>
      <c r="H914" s="5">
        <v>0</v>
      </c>
      <c r="I914" s="24" t="e">
        <v>#DIV/0!</v>
      </c>
      <c r="M914" s="2"/>
    </row>
    <row r="915" spans="1:13" ht="12.75" hidden="1">
      <c r="A915" s="14"/>
      <c r="F915" s="71"/>
      <c r="G915" s="71"/>
      <c r="H915" s="5">
        <v>0</v>
      </c>
      <c r="I915" s="24" t="e">
        <v>#DIV/0!</v>
      </c>
      <c r="M915" s="2"/>
    </row>
    <row r="916" spans="1:13" ht="12.75" hidden="1">
      <c r="A916" s="14"/>
      <c r="F916" s="71"/>
      <c r="G916" s="71"/>
      <c r="H916" s="5">
        <v>0</v>
      </c>
      <c r="I916" s="24" t="e">
        <v>#DIV/0!</v>
      </c>
      <c r="M916" s="2"/>
    </row>
    <row r="917" spans="1:13" ht="12.75" hidden="1">
      <c r="A917" s="14"/>
      <c r="F917" s="71"/>
      <c r="G917" s="71"/>
      <c r="H917" s="5">
        <v>0</v>
      </c>
      <c r="I917" s="24" t="e">
        <v>#DIV/0!</v>
      </c>
      <c r="M917" s="2"/>
    </row>
    <row r="918" spans="1:13" ht="12.75" hidden="1">
      <c r="A918" s="14"/>
      <c r="F918" s="71"/>
      <c r="G918" s="71"/>
      <c r="H918" s="5">
        <v>0</v>
      </c>
      <c r="I918" s="24" t="e">
        <v>#DIV/0!</v>
      </c>
      <c r="M918" s="2"/>
    </row>
    <row r="919" spans="1:13" ht="12.75" hidden="1">
      <c r="A919" s="14"/>
      <c r="F919" s="71"/>
      <c r="G919" s="71"/>
      <c r="H919" s="5">
        <v>0</v>
      </c>
      <c r="I919" s="24" t="e">
        <v>#DIV/0!</v>
      </c>
      <c r="M919" s="2"/>
    </row>
    <row r="920" spans="1:13" ht="12.75" hidden="1">
      <c r="A920" s="14"/>
      <c r="F920" s="71"/>
      <c r="G920" s="71"/>
      <c r="H920" s="5">
        <v>0</v>
      </c>
      <c r="I920" s="24" t="e">
        <v>#DIV/0!</v>
      </c>
      <c r="M920" s="2"/>
    </row>
    <row r="921" spans="1:13" ht="12.75" hidden="1">
      <c r="A921" s="14"/>
      <c r="F921" s="71"/>
      <c r="G921" s="71"/>
      <c r="H921" s="5">
        <v>0</v>
      </c>
      <c r="I921" s="24" t="e">
        <v>#DIV/0!</v>
      </c>
      <c r="M921" s="2"/>
    </row>
    <row r="922" spans="1:13" ht="12.75" hidden="1">
      <c r="A922" s="14"/>
      <c r="F922" s="71"/>
      <c r="G922" s="71"/>
      <c r="H922" s="5">
        <v>0</v>
      </c>
      <c r="I922" s="24" t="e">
        <v>#DIV/0!</v>
      </c>
      <c r="M922" s="2"/>
    </row>
    <row r="923" spans="1:13" ht="12.75" hidden="1">
      <c r="A923" s="14"/>
      <c r="F923" s="71"/>
      <c r="G923" s="71"/>
      <c r="H923" s="5">
        <v>0</v>
      </c>
      <c r="I923" s="24" t="e">
        <v>#DIV/0!</v>
      </c>
      <c r="M923" s="2"/>
    </row>
    <row r="924" spans="1:13" ht="12.75" hidden="1">
      <c r="A924" s="14"/>
      <c r="F924" s="71"/>
      <c r="G924" s="71"/>
      <c r="H924" s="5">
        <v>0</v>
      </c>
      <c r="I924" s="24" t="e">
        <v>#DIV/0!</v>
      </c>
      <c r="M924" s="2"/>
    </row>
    <row r="925" spans="1:13" ht="12.75" hidden="1">
      <c r="A925" s="14"/>
      <c r="F925" s="71"/>
      <c r="G925" s="71"/>
      <c r="H925" s="5">
        <v>0</v>
      </c>
      <c r="I925" s="24" t="e">
        <v>#DIV/0!</v>
      </c>
      <c r="M925" s="2"/>
    </row>
    <row r="926" spans="1:13" ht="12.75" hidden="1">
      <c r="A926" s="14"/>
      <c r="F926" s="71"/>
      <c r="G926" s="71"/>
      <c r="H926" s="5">
        <v>0</v>
      </c>
      <c r="I926" s="24" t="e">
        <v>#DIV/0!</v>
      </c>
      <c r="M926" s="2"/>
    </row>
    <row r="927" spans="1:13" ht="12.75" hidden="1">
      <c r="A927" s="14"/>
      <c r="F927" s="71"/>
      <c r="G927" s="71"/>
      <c r="H927" s="5">
        <v>0</v>
      </c>
      <c r="I927" s="24" t="e">
        <v>#DIV/0!</v>
      </c>
      <c r="M927" s="2"/>
    </row>
    <row r="928" spans="1:13" ht="12.75" hidden="1">
      <c r="A928" s="14"/>
      <c r="F928" s="71"/>
      <c r="G928" s="71"/>
      <c r="H928" s="5">
        <v>0</v>
      </c>
      <c r="I928" s="24" t="e">
        <v>#DIV/0!</v>
      </c>
      <c r="M928" s="2"/>
    </row>
    <row r="929" spans="1:13" ht="12.75" hidden="1">
      <c r="A929" s="14"/>
      <c r="F929" s="71"/>
      <c r="G929" s="71"/>
      <c r="H929" s="5">
        <v>0</v>
      </c>
      <c r="I929" s="24" t="e">
        <v>#DIV/0!</v>
      </c>
      <c r="M929" s="2"/>
    </row>
    <row r="930" spans="1:13" ht="12.75" hidden="1">
      <c r="A930" s="14"/>
      <c r="F930" s="71"/>
      <c r="G930" s="71"/>
      <c r="H930" s="5">
        <v>0</v>
      </c>
      <c r="I930" s="24" t="e">
        <v>#DIV/0!</v>
      </c>
      <c r="M930" s="2"/>
    </row>
    <row r="931" spans="1:13" ht="12.75" hidden="1">
      <c r="A931" s="14"/>
      <c r="F931" s="71"/>
      <c r="G931" s="71"/>
      <c r="H931" s="5">
        <v>0</v>
      </c>
      <c r="I931" s="24" t="e">
        <v>#DIV/0!</v>
      </c>
      <c r="M931" s="2"/>
    </row>
    <row r="932" spans="1:13" ht="12.75" hidden="1">
      <c r="A932" s="14"/>
      <c r="F932" s="71"/>
      <c r="G932" s="71"/>
      <c r="H932" s="5">
        <v>0</v>
      </c>
      <c r="I932" s="24" t="e">
        <v>#DIV/0!</v>
      </c>
      <c r="M932" s="2"/>
    </row>
    <row r="933" spans="1:13" ht="12.75" hidden="1">
      <c r="A933" s="14"/>
      <c r="F933" s="71"/>
      <c r="G933" s="71"/>
      <c r="H933" s="5">
        <v>0</v>
      </c>
      <c r="I933" s="24" t="e">
        <v>#DIV/0!</v>
      </c>
      <c r="M933" s="2"/>
    </row>
    <row r="934" spans="1:13" ht="12.75" hidden="1">
      <c r="A934" s="14"/>
      <c r="F934" s="71"/>
      <c r="G934" s="71"/>
      <c r="H934" s="5">
        <v>0</v>
      </c>
      <c r="I934" s="24" t="e">
        <v>#DIV/0!</v>
      </c>
      <c r="M934" s="2"/>
    </row>
    <row r="935" spans="1:13" ht="12.75" hidden="1">
      <c r="A935" s="14"/>
      <c r="F935" s="71"/>
      <c r="G935" s="71"/>
      <c r="H935" s="5">
        <v>0</v>
      </c>
      <c r="I935" s="24" t="e">
        <v>#DIV/0!</v>
      </c>
      <c r="M935" s="2"/>
    </row>
    <row r="936" spans="1:13" ht="12.75" hidden="1">
      <c r="A936" s="14"/>
      <c r="F936" s="71"/>
      <c r="G936" s="71"/>
      <c r="H936" s="5">
        <v>0</v>
      </c>
      <c r="I936" s="24" t="e">
        <v>#DIV/0!</v>
      </c>
      <c r="M936" s="2"/>
    </row>
    <row r="937" spans="1:13" ht="12.75" hidden="1">
      <c r="A937" s="14"/>
      <c r="F937" s="71"/>
      <c r="G937" s="71"/>
      <c r="H937" s="5">
        <v>0</v>
      </c>
      <c r="I937" s="24" t="e">
        <v>#DIV/0!</v>
      </c>
      <c r="M937" s="2"/>
    </row>
    <row r="938" spans="1:13" ht="12.75" hidden="1">
      <c r="A938" s="14"/>
      <c r="F938" s="71"/>
      <c r="G938" s="71"/>
      <c r="H938" s="5">
        <v>0</v>
      </c>
      <c r="I938" s="24" t="e">
        <v>#DIV/0!</v>
      </c>
      <c r="M938" s="2"/>
    </row>
    <row r="939" spans="1:13" ht="12.75" hidden="1">
      <c r="A939" s="14"/>
      <c r="F939" s="71"/>
      <c r="G939" s="71"/>
      <c r="H939" s="5">
        <v>0</v>
      </c>
      <c r="I939" s="24" t="e">
        <v>#DIV/0!</v>
      </c>
      <c r="M939" s="2"/>
    </row>
    <row r="940" spans="1:13" ht="12.75" hidden="1">
      <c r="A940" s="14"/>
      <c r="F940" s="71"/>
      <c r="G940" s="71"/>
      <c r="H940" s="5">
        <v>0</v>
      </c>
      <c r="I940" s="24" t="e">
        <v>#DIV/0!</v>
      </c>
      <c r="M940" s="2"/>
    </row>
    <row r="941" spans="1:13" ht="12.75" hidden="1">
      <c r="A941" s="14"/>
      <c r="F941" s="71"/>
      <c r="G941" s="71"/>
      <c r="H941" s="5">
        <v>0</v>
      </c>
      <c r="I941" s="24" t="e">
        <v>#DIV/0!</v>
      </c>
      <c r="M941" s="2"/>
    </row>
    <row r="942" spans="1:13" ht="12.75" hidden="1">
      <c r="A942" s="14"/>
      <c r="F942" s="71"/>
      <c r="G942" s="71"/>
      <c r="H942" s="5">
        <v>0</v>
      </c>
      <c r="I942" s="24" t="e">
        <v>#DIV/0!</v>
      </c>
      <c r="M942" s="2"/>
    </row>
    <row r="943" spans="1:13" ht="12.75" hidden="1">
      <c r="A943" s="14"/>
      <c r="F943" s="71"/>
      <c r="G943" s="71"/>
      <c r="H943" s="5">
        <v>0</v>
      </c>
      <c r="I943" s="24" t="e">
        <v>#DIV/0!</v>
      </c>
      <c r="M943" s="2"/>
    </row>
    <row r="944" spans="1:13" ht="12.75" hidden="1">
      <c r="A944" s="14"/>
      <c r="F944" s="71"/>
      <c r="G944" s="71"/>
      <c r="H944" s="5">
        <v>0</v>
      </c>
      <c r="I944" s="24" t="e">
        <v>#DIV/0!</v>
      </c>
      <c r="M944" s="2"/>
    </row>
    <row r="945" spans="1:13" ht="12.75" hidden="1">
      <c r="A945" s="14"/>
      <c r="F945" s="71"/>
      <c r="G945" s="71"/>
      <c r="H945" s="5">
        <v>0</v>
      </c>
      <c r="I945" s="24" t="e">
        <v>#DIV/0!</v>
      </c>
      <c r="M945" s="2"/>
    </row>
    <row r="946" spans="1:13" ht="12.75" hidden="1">
      <c r="A946" s="14"/>
      <c r="F946" s="71"/>
      <c r="G946" s="71"/>
      <c r="H946" s="5">
        <v>0</v>
      </c>
      <c r="I946" s="24" t="e">
        <v>#DIV/0!</v>
      </c>
      <c r="M946" s="2"/>
    </row>
    <row r="947" spans="1:13" ht="12.75" hidden="1">
      <c r="A947" s="14"/>
      <c r="F947" s="71"/>
      <c r="G947" s="71"/>
      <c r="H947" s="5">
        <v>0</v>
      </c>
      <c r="I947" s="24" t="e">
        <v>#DIV/0!</v>
      </c>
      <c r="M947" s="2"/>
    </row>
    <row r="948" spans="1:13" ht="12.75" hidden="1">
      <c r="A948" s="14"/>
      <c r="F948" s="71"/>
      <c r="G948" s="71"/>
      <c r="H948" s="5">
        <v>0</v>
      </c>
      <c r="I948" s="24" t="e">
        <v>#DIV/0!</v>
      </c>
      <c r="M948" s="2"/>
    </row>
    <row r="949" spans="1:13" ht="12.75" hidden="1">
      <c r="A949" s="14"/>
      <c r="F949" s="71"/>
      <c r="G949" s="71"/>
      <c r="H949" s="5">
        <v>0</v>
      </c>
      <c r="I949" s="24" t="e">
        <v>#DIV/0!</v>
      </c>
      <c r="M949" s="2"/>
    </row>
    <row r="950" spans="1:13" ht="12.75" hidden="1">
      <c r="A950" s="14"/>
      <c r="F950" s="71"/>
      <c r="G950" s="71"/>
      <c r="H950" s="5">
        <v>0</v>
      </c>
      <c r="I950" s="24" t="e">
        <v>#DIV/0!</v>
      </c>
      <c r="M950" s="2"/>
    </row>
    <row r="951" spans="1:13" ht="12.75" hidden="1">
      <c r="A951" s="14"/>
      <c r="F951" s="71"/>
      <c r="G951" s="71"/>
      <c r="H951" s="5">
        <v>0</v>
      </c>
      <c r="I951" s="24" t="e">
        <v>#DIV/0!</v>
      </c>
      <c r="M951" s="2"/>
    </row>
    <row r="952" spans="1:13" ht="12.75" hidden="1">
      <c r="A952" s="14"/>
      <c r="F952" s="71"/>
      <c r="G952" s="71"/>
      <c r="H952" s="5">
        <v>0</v>
      </c>
      <c r="I952" s="24" t="e">
        <v>#DIV/0!</v>
      </c>
      <c r="M952" s="2"/>
    </row>
    <row r="953" spans="1:13" ht="12.75" hidden="1">
      <c r="A953" s="14"/>
      <c r="F953" s="71"/>
      <c r="G953" s="71"/>
      <c r="H953" s="5">
        <v>0</v>
      </c>
      <c r="I953" s="24" t="e">
        <v>#DIV/0!</v>
      </c>
      <c r="M953" s="2"/>
    </row>
    <row r="954" spans="1:13" ht="12.75" hidden="1">
      <c r="A954" s="14"/>
      <c r="F954" s="71"/>
      <c r="G954" s="71"/>
      <c r="H954" s="5">
        <v>0</v>
      </c>
      <c r="I954" s="24" t="e">
        <v>#DIV/0!</v>
      </c>
      <c r="M954" s="2"/>
    </row>
    <row r="955" spans="1:13" ht="12.75" hidden="1">
      <c r="A955" s="14"/>
      <c r="F955" s="71"/>
      <c r="G955" s="71"/>
      <c r="H955" s="5">
        <v>0</v>
      </c>
      <c r="I955" s="24" t="e">
        <v>#DIV/0!</v>
      </c>
      <c r="M955" s="2"/>
    </row>
    <row r="956" spans="1:13" ht="12.75" hidden="1">
      <c r="A956" s="14"/>
      <c r="F956" s="71"/>
      <c r="G956" s="71"/>
      <c r="H956" s="5">
        <v>0</v>
      </c>
      <c r="I956" s="24" t="e">
        <v>#DIV/0!</v>
      </c>
      <c r="M956" s="2"/>
    </row>
    <row r="957" spans="1:13" ht="12.75" hidden="1">
      <c r="A957" s="14"/>
      <c r="F957" s="71"/>
      <c r="G957" s="71"/>
      <c r="H957" s="5">
        <v>0</v>
      </c>
      <c r="I957" s="24" t="e">
        <v>#DIV/0!</v>
      </c>
      <c r="M957" s="2"/>
    </row>
    <row r="958" spans="1:13" ht="12.75" hidden="1">
      <c r="A958" s="14"/>
      <c r="F958" s="71"/>
      <c r="G958" s="71"/>
      <c r="H958" s="5">
        <v>0</v>
      </c>
      <c r="I958" s="24" t="e">
        <v>#DIV/0!</v>
      </c>
      <c r="M958" s="2"/>
    </row>
    <row r="959" spans="1:13" ht="12.75" hidden="1">
      <c r="A959" s="14"/>
      <c r="F959" s="71"/>
      <c r="G959" s="71"/>
      <c r="H959" s="5">
        <v>0</v>
      </c>
      <c r="I959" s="24" t="e">
        <v>#DIV/0!</v>
      </c>
      <c r="M959" s="2"/>
    </row>
    <row r="960" spans="1:13" ht="12.75" hidden="1">
      <c r="A960" s="14"/>
      <c r="F960" s="71"/>
      <c r="G960" s="71"/>
      <c r="H960" s="5">
        <v>0</v>
      </c>
      <c r="I960" s="24" t="e">
        <v>#DIV/0!</v>
      </c>
      <c r="M960" s="2"/>
    </row>
    <row r="961" spans="1:13" ht="12.75" hidden="1">
      <c r="A961" s="14"/>
      <c r="F961" s="71"/>
      <c r="G961" s="71"/>
      <c r="H961" s="5">
        <v>0</v>
      </c>
      <c r="I961" s="24" t="e">
        <v>#DIV/0!</v>
      </c>
      <c r="M961" s="2"/>
    </row>
    <row r="962" spans="1:13" ht="12.75" hidden="1">
      <c r="A962" s="14"/>
      <c r="F962" s="71"/>
      <c r="G962" s="71"/>
      <c r="H962" s="5">
        <v>0</v>
      </c>
      <c r="I962" s="24" t="e">
        <v>#DIV/0!</v>
      </c>
      <c r="M962" s="2"/>
    </row>
    <row r="963" spans="1:13" ht="12.75" hidden="1">
      <c r="A963" s="14"/>
      <c r="F963" s="71"/>
      <c r="G963" s="71"/>
      <c r="H963" s="5">
        <v>0</v>
      </c>
      <c r="I963" s="24" t="e">
        <v>#DIV/0!</v>
      </c>
      <c r="M963" s="2"/>
    </row>
    <row r="964" spans="1:13" ht="12.75" hidden="1">
      <c r="A964" s="14"/>
      <c r="F964" s="71"/>
      <c r="G964" s="71"/>
      <c r="H964" s="5">
        <v>0</v>
      </c>
      <c r="I964" s="24" t="e">
        <v>#DIV/0!</v>
      </c>
      <c r="M964" s="2"/>
    </row>
    <row r="965" spans="1:13" ht="12.75" hidden="1">
      <c r="A965" s="14"/>
      <c r="F965" s="71"/>
      <c r="G965" s="71"/>
      <c r="H965" s="5">
        <v>0</v>
      </c>
      <c r="I965" s="24" t="e">
        <v>#DIV/0!</v>
      </c>
      <c r="M965" s="2"/>
    </row>
    <row r="966" spans="1:13" ht="12.75" hidden="1">
      <c r="A966" s="14"/>
      <c r="F966" s="71"/>
      <c r="G966" s="71"/>
      <c r="H966" s="5">
        <v>0</v>
      </c>
      <c r="I966" s="24" t="e">
        <v>#DIV/0!</v>
      </c>
      <c r="M966" s="2"/>
    </row>
    <row r="967" spans="1:13" ht="12.75" hidden="1">
      <c r="A967" s="14"/>
      <c r="F967" s="71"/>
      <c r="G967" s="71"/>
      <c r="H967" s="5">
        <v>0</v>
      </c>
      <c r="I967" s="24" t="e">
        <v>#DIV/0!</v>
      </c>
      <c r="M967" s="2"/>
    </row>
    <row r="968" spans="1:13" ht="12.75" hidden="1">
      <c r="A968" s="14"/>
      <c r="F968" s="71"/>
      <c r="G968" s="71"/>
      <c r="H968" s="5">
        <v>0</v>
      </c>
      <c r="I968" s="24" t="e">
        <v>#DIV/0!</v>
      </c>
      <c r="M968" s="2"/>
    </row>
    <row r="969" spans="1:13" ht="12.75" hidden="1">
      <c r="A969" s="14"/>
      <c r="F969" s="71"/>
      <c r="G969" s="71"/>
      <c r="H969" s="5">
        <v>0</v>
      </c>
      <c r="I969" s="24" t="e">
        <v>#DIV/0!</v>
      </c>
      <c r="M969" s="2"/>
    </row>
    <row r="970" spans="1:13" ht="12.75" hidden="1">
      <c r="A970" s="14"/>
      <c r="F970" s="71"/>
      <c r="G970" s="71"/>
      <c r="H970" s="5">
        <v>0</v>
      </c>
      <c r="I970" s="24" t="e">
        <v>#DIV/0!</v>
      </c>
      <c r="M970" s="2"/>
    </row>
    <row r="971" spans="1:13" ht="12.75" hidden="1">
      <c r="A971" s="14"/>
      <c r="F971" s="71"/>
      <c r="G971" s="71"/>
      <c r="H971" s="5">
        <v>0</v>
      </c>
      <c r="I971" s="24" t="e">
        <v>#DIV/0!</v>
      </c>
      <c r="M971" s="2"/>
    </row>
    <row r="972" spans="1:13" ht="12.75" hidden="1">
      <c r="A972" s="14"/>
      <c r="F972" s="71"/>
      <c r="G972" s="71"/>
      <c r="H972" s="5">
        <v>0</v>
      </c>
      <c r="I972" s="24" t="e">
        <v>#DIV/0!</v>
      </c>
      <c r="M972" s="2"/>
    </row>
    <row r="973" spans="1:13" ht="12.75" hidden="1">
      <c r="A973" s="14"/>
      <c r="F973" s="71"/>
      <c r="G973" s="71"/>
      <c r="H973" s="5">
        <v>0</v>
      </c>
      <c r="I973" s="24" t="e">
        <v>#DIV/0!</v>
      </c>
      <c r="M973" s="2"/>
    </row>
    <row r="974" spans="1:13" ht="12.75" hidden="1">
      <c r="A974" s="14"/>
      <c r="F974" s="71"/>
      <c r="G974" s="71"/>
      <c r="H974" s="5">
        <v>0</v>
      </c>
      <c r="I974" s="24" t="e">
        <v>#DIV/0!</v>
      </c>
      <c r="M974" s="2"/>
    </row>
    <row r="975" spans="1:13" ht="12.75" hidden="1">
      <c r="A975" s="14"/>
      <c r="F975" s="71"/>
      <c r="G975" s="71"/>
      <c r="H975" s="5">
        <v>0</v>
      </c>
      <c r="I975" s="24" t="e">
        <v>#DIV/0!</v>
      </c>
      <c r="M975" s="2"/>
    </row>
    <row r="976" spans="1:13" ht="12.75" hidden="1">
      <c r="A976" s="14"/>
      <c r="F976" s="71"/>
      <c r="G976" s="71"/>
      <c r="H976" s="5">
        <v>0</v>
      </c>
      <c r="I976" s="24" t="e">
        <v>#DIV/0!</v>
      </c>
      <c r="M976" s="2"/>
    </row>
    <row r="977" spans="1:13" ht="12.75" hidden="1">
      <c r="A977" s="14"/>
      <c r="F977" s="71"/>
      <c r="G977" s="71"/>
      <c r="H977" s="5">
        <v>0</v>
      </c>
      <c r="I977" s="24" t="e">
        <v>#DIV/0!</v>
      </c>
      <c r="M977" s="2"/>
    </row>
    <row r="978" spans="1:13" ht="12.75" hidden="1">
      <c r="A978" s="14"/>
      <c r="F978" s="71"/>
      <c r="G978" s="71"/>
      <c r="H978" s="5">
        <v>0</v>
      </c>
      <c r="I978" s="24" t="e">
        <v>#DIV/0!</v>
      </c>
      <c r="M978" s="2"/>
    </row>
    <row r="979" spans="1:13" ht="12.75" hidden="1">
      <c r="A979" s="14"/>
      <c r="F979" s="71"/>
      <c r="G979" s="71"/>
      <c r="H979" s="5">
        <v>0</v>
      </c>
      <c r="I979" s="24" t="e">
        <v>#DIV/0!</v>
      </c>
      <c r="M979" s="2"/>
    </row>
    <row r="980" spans="1:13" ht="12.75" hidden="1">
      <c r="A980" s="14"/>
      <c r="F980" s="71"/>
      <c r="G980" s="71"/>
      <c r="H980" s="5">
        <v>0</v>
      </c>
      <c r="I980" s="24" t="e">
        <v>#DIV/0!</v>
      </c>
      <c r="M980" s="2"/>
    </row>
    <row r="981" spans="1:13" ht="12.75" hidden="1">
      <c r="A981" s="14"/>
      <c r="F981" s="71"/>
      <c r="G981" s="71"/>
      <c r="H981" s="5">
        <v>0</v>
      </c>
      <c r="I981" s="24" t="e">
        <v>#DIV/0!</v>
      </c>
      <c r="M981" s="2"/>
    </row>
    <row r="982" spans="1:13" ht="12.75" hidden="1">
      <c r="A982" s="14"/>
      <c r="F982" s="71"/>
      <c r="G982" s="71"/>
      <c r="H982" s="5">
        <v>0</v>
      </c>
      <c r="I982" s="24" t="e">
        <v>#DIV/0!</v>
      </c>
      <c r="M982" s="2"/>
    </row>
    <row r="983" spans="1:13" ht="12.75" hidden="1">
      <c r="A983" s="14"/>
      <c r="F983" s="71"/>
      <c r="G983" s="71"/>
      <c r="H983" s="5">
        <v>0</v>
      </c>
      <c r="I983" s="24" t="e">
        <v>#DIV/0!</v>
      </c>
      <c r="M983" s="2"/>
    </row>
    <row r="984" spans="1:13" ht="12.75" hidden="1">
      <c r="A984" s="14"/>
      <c r="F984" s="71"/>
      <c r="G984" s="71"/>
      <c r="H984" s="5">
        <v>0</v>
      </c>
      <c r="I984" s="24" t="e">
        <v>#DIV/0!</v>
      </c>
      <c r="M984" s="2"/>
    </row>
    <row r="985" spans="1:13" ht="12.75" hidden="1">
      <c r="A985" s="14"/>
      <c r="F985" s="71"/>
      <c r="G985" s="71"/>
      <c r="H985" s="5">
        <v>0</v>
      </c>
      <c r="I985" s="24" t="e">
        <v>#DIV/0!</v>
      </c>
      <c r="M985" s="2"/>
    </row>
    <row r="986" spans="1:13" ht="12.75" hidden="1">
      <c r="A986" s="14"/>
      <c r="F986" s="71"/>
      <c r="G986" s="71"/>
      <c r="H986" s="5">
        <v>0</v>
      </c>
      <c r="I986" s="24" t="e">
        <v>#DIV/0!</v>
      </c>
      <c r="M986" s="2"/>
    </row>
    <row r="987" spans="1:13" ht="12.75" hidden="1">
      <c r="A987" s="14"/>
      <c r="F987" s="71"/>
      <c r="G987" s="71"/>
      <c r="H987" s="5">
        <v>0</v>
      </c>
      <c r="I987" s="24" t="e">
        <v>#DIV/0!</v>
      </c>
      <c r="M987" s="2"/>
    </row>
    <row r="988" spans="1:13" ht="12.75" hidden="1">
      <c r="A988" s="14"/>
      <c r="F988" s="71"/>
      <c r="G988" s="71"/>
      <c r="H988" s="5">
        <v>0</v>
      </c>
      <c r="I988" s="24" t="e">
        <v>#DIV/0!</v>
      </c>
      <c r="M988" s="2"/>
    </row>
    <row r="989" spans="1:13" ht="12.75" hidden="1">
      <c r="A989" s="14"/>
      <c r="F989" s="71"/>
      <c r="G989" s="71"/>
      <c r="H989" s="5">
        <v>0</v>
      </c>
      <c r="I989" s="24" t="e">
        <v>#DIV/0!</v>
      </c>
      <c r="M989" s="2"/>
    </row>
    <row r="990" spans="1:13" ht="12.75" hidden="1">
      <c r="A990" s="14"/>
      <c r="F990" s="71"/>
      <c r="G990" s="71"/>
      <c r="H990" s="5">
        <v>0</v>
      </c>
      <c r="I990" s="24" t="e">
        <v>#DIV/0!</v>
      </c>
      <c r="M990" s="2"/>
    </row>
    <row r="991" spans="1:13" ht="12.75" hidden="1">
      <c r="A991" s="14"/>
      <c r="F991" s="71"/>
      <c r="G991" s="71"/>
      <c r="H991" s="5">
        <v>0</v>
      </c>
      <c r="I991" s="24" t="e">
        <v>#DIV/0!</v>
      </c>
      <c r="M991" s="2"/>
    </row>
    <row r="992" spans="1:13" ht="12.75" hidden="1">
      <c r="A992" s="14"/>
      <c r="F992" s="71"/>
      <c r="G992" s="71"/>
      <c r="H992" s="5">
        <v>0</v>
      </c>
      <c r="I992" s="24" t="e">
        <v>#DIV/0!</v>
      </c>
      <c r="M992" s="2"/>
    </row>
    <row r="993" spans="1:13" ht="12.75" hidden="1">
      <c r="A993" s="14"/>
      <c r="F993" s="71"/>
      <c r="G993" s="71"/>
      <c r="H993" s="5">
        <v>0</v>
      </c>
      <c r="I993" s="24" t="e">
        <v>#DIV/0!</v>
      </c>
      <c r="M993" s="2"/>
    </row>
    <row r="994" spans="1:13" ht="12.75" hidden="1">
      <c r="A994" s="14"/>
      <c r="F994" s="71"/>
      <c r="G994" s="71"/>
      <c r="H994" s="5">
        <v>0</v>
      </c>
      <c r="I994" s="24" t="e">
        <v>#DIV/0!</v>
      </c>
      <c r="M994" s="2"/>
    </row>
    <row r="995" spans="1:13" ht="12.75" hidden="1">
      <c r="A995" s="14"/>
      <c r="F995" s="71"/>
      <c r="G995" s="71"/>
      <c r="H995" s="5">
        <v>0</v>
      </c>
      <c r="I995" s="24" t="e">
        <v>#DIV/0!</v>
      </c>
      <c r="M995" s="2"/>
    </row>
    <row r="996" spans="1:13" ht="12.75" hidden="1">
      <c r="A996" s="14"/>
      <c r="F996" s="71"/>
      <c r="G996" s="71"/>
      <c r="H996" s="5">
        <v>0</v>
      </c>
      <c r="I996" s="24" t="e">
        <v>#DIV/0!</v>
      </c>
      <c r="M996" s="2"/>
    </row>
    <row r="997" spans="1:13" ht="12.75" hidden="1">
      <c r="A997" s="14"/>
      <c r="F997" s="71"/>
      <c r="G997" s="71"/>
      <c r="H997" s="5">
        <v>0</v>
      </c>
      <c r="I997" s="24" t="e">
        <v>#DIV/0!</v>
      </c>
      <c r="M997" s="2"/>
    </row>
    <row r="998" spans="1:13" ht="12.75" hidden="1">
      <c r="A998" s="14"/>
      <c r="F998" s="71"/>
      <c r="G998" s="71"/>
      <c r="H998" s="5">
        <v>0</v>
      </c>
      <c r="I998" s="24" t="e">
        <v>#DIV/0!</v>
      </c>
      <c r="M998" s="2"/>
    </row>
    <row r="999" spans="1:13" ht="12.75" hidden="1">
      <c r="A999" s="14"/>
      <c r="F999" s="71"/>
      <c r="G999" s="71"/>
      <c r="H999" s="5">
        <v>0</v>
      </c>
      <c r="I999" s="24" t="e">
        <v>#DIV/0!</v>
      </c>
      <c r="M999" s="2"/>
    </row>
    <row r="1000" spans="1:13" ht="12.75" hidden="1">
      <c r="A1000" s="14"/>
      <c r="F1000" s="71"/>
      <c r="G1000" s="71"/>
      <c r="H1000" s="5">
        <v>0</v>
      </c>
      <c r="I1000" s="24" t="e">
        <v>#DIV/0!</v>
      </c>
      <c r="M1000" s="2"/>
    </row>
    <row r="1001" spans="1:13" ht="12.75" hidden="1">
      <c r="A1001" s="14"/>
      <c r="F1001" s="71"/>
      <c r="G1001" s="71"/>
      <c r="H1001" s="5">
        <v>0</v>
      </c>
      <c r="I1001" s="24" t="e">
        <v>#DIV/0!</v>
      </c>
      <c r="M1001" s="2"/>
    </row>
    <row r="1002" spans="1:13" ht="12.75" hidden="1">
      <c r="A1002" s="14"/>
      <c r="F1002" s="71"/>
      <c r="G1002" s="71"/>
      <c r="H1002" s="5">
        <v>0</v>
      </c>
      <c r="I1002" s="24" t="e">
        <v>#DIV/0!</v>
      </c>
      <c r="M1002" s="2"/>
    </row>
    <row r="1003" spans="1:13" ht="12.75" hidden="1">
      <c r="A1003" s="14"/>
      <c r="F1003" s="71"/>
      <c r="G1003" s="71"/>
      <c r="H1003" s="5">
        <v>0</v>
      </c>
      <c r="I1003" s="24" t="e">
        <v>#DIV/0!</v>
      </c>
      <c r="M1003" s="2"/>
    </row>
    <row r="1004" spans="1:13" ht="12.75" hidden="1">
      <c r="A1004" s="14"/>
      <c r="F1004" s="71"/>
      <c r="G1004" s="71"/>
      <c r="H1004" s="5">
        <v>0</v>
      </c>
      <c r="I1004" s="24" t="e">
        <v>#DIV/0!</v>
      </c>
      <c r="M1004" s="2"/>
    </row>
    <row r="1005" spans="1:13" ht="12.75" hidden="1">
      <c r="A1005" s="14"/>
      <c r="F1005" s="71"/>
      <c r="G1005" s="71"/>
      <c r="H1005" s="5">
        <v>0</v>
      </c>
      <c r="I1005" s="24" t="e">
        <v>#DIV/0!</v>
      </c>
      <c r="M1005" s="2"/>
    </row>
    <row r="1006" spans="1:13" ht="12.75" hidden="1">
      <c r="A1006" s="14"/>
      <c r="F1006" s="71"/>
      <c r="G1006" s="71"/>
      <c r="H1006" s="5">
        <v>0</v>
      </c>
      <c r="I1006" s="24" t="e">
        <v>#DIV/0!</v>
      </c>
      <c r="M1006" s="2"/>
    </row>
    <row r="1007" spans="1:13" ht="12.75" hidden="1">
      <c r="A1007" s="14"/>
      <c r="F1007" s="71"/>
      <c r="G1007" s="71"/>
      <c r="H1007" s="5">
        <v>0</v>
      </c>
      <c r="I1007" s="24" t="e">
        <v>#DIV/0!</v>
      </c>
      <c r="M1007" s="2"/>
    </row>
    <row r="1008" spans="1:13" ht="12.75" hidden="1">
      <c r="A1008" s="14"/>
      <c r="F1008" s="71"/>
      <c r="G1008" s="71"/>
      <c r="H1008" s="5">
        <v>0</v>
      </c>
      <c r="I1008" s="24" t="e">
        <v>#DIV/0!</v>
      </c>
      <c r="M1008" s="2"/>
    </row>
    <row r="1009" spans="1:13" ht="12.75" hidden="1">
      <c r="A1009" s="14"/>
      <c r="F1009" s="71"/>
      <c r="G1009" s="71"/>
      <c r="H1009" s="5">
        <v>0</v>
      </c>
      <c r="I1009" s="24" t="e">
        <v>#DIV/0!</v>
      </c>
      <c r="M1009" s="2"/>
    </row>
    <row r="1010" spans="1:13" ht="12.75" hidden="1">
      <c r="A1010" s="14"/>
      <c r="F1010" s="71"/>
      <c r="G1010" s="71"/>
      <c r="H1010" s="5">
        <v>0</v>
      </c>
      <c r="I1010" s="24" t="e">
        <v>#DIV/0!</v>
      </c>
      <c r="M1010" s="2"/>
    </row>
    <row r="1011" spans="1:13" ht="12.75" hidden="1">
      <c r="A1011" s="14"/>
      <c r="F1011" s="71"/>
      <c r="G1011" s="71"/>
      <c r="H1011" s="5">
        <v>0</v>
      </c>
      <c r="I1011" s="24" t="e">
        <v>#DIV/0!</v>
      </c>
      <c r="M1011" s="2"/>
    </row>
    <row r="1012" spans="1:13" ht="12.75" hidden="1">
      <c r="A1012" s="14"/>
      <c r="F1012" s="71"/>
      <c r="G1012" s="71"/>
      <c r="H1012" s="5">
        <v>0</v>
      </c>
      <c r="I1012" s="24" t="e">
        <v>#DIV/0!</v>
      </c>
      <c r="M1012" s="2"/>
    </row>
    <row r="1013" spans="1:13" ht="12.75" hidden="1">
      <c r="A1013" s="14"/>
      <c r="F1013" s="71"/>
      <c r="G1013" s="71"/>
      <c r="H1013" s="5">
        <v>0</v>
      </c>
      <c r="I1013" s="24" t="e">
        <v>#DIV/0!</v>
      </c>
      <c r="M1013" s="2"/>
    </row>
    <row r="1014" spans="1:13" ht="12.75" hidden="1">
      <c r="A1014" s="14"/>
      <c r="F1014" s="71"/>
      <c r="G1014" s="71"/>
      <c r="H1014" s="5">
        <v>0</v>
      </c>
      <c r="I1014" s="24" t="e">
        <v>#DIV/0!</v>
      </c>
      <c r="M1014" s="2"/>
    </row>
    <row r="1015" spans="1:13" ht="12.75" hidden="1">
      <c r="A1015" s="14"/>
      <c r="F1015" s="71"/>
      <c r="G1015" s="71"/>
      <c r="H1015" s="5">
        <v>0</v>
      </c>
      <c r="I1015" s="24" t="e">
        <v>#DIV/0!</v>
      </c>
      <c r="M1015" s="2"/>
    </row>
    <row r="1016" spans="1:13" ht="12.75" hidden="1">
      <c r="A1016" s="14"/>
      <c r="F1016" s="71"/>
      <c r="G1016" s="71"/>
      <c r="H1016" s="5">
        <v>0</v>
      </c>
      <c r="I1016" s="24" t="e">
        <v>#DIV/0!</v>
      </c>
      <c r="M1016" s="2"/>
    </row>
    <row r="1017" spans="1:13" ht="12.75" hidden="1">
      <c r="A1017" s="14"/>
      <c r="F1017" s="71"/>
      <c r="G1017" s="71"/>
      <c r="H1017" s="5">
        <v>0</v>
      </c>
      <c r="I1017" s="24" t="e">
        <v>#DIV/0!</v>
      </c>
      <c r="M1017" s="2"/>
    </row>
    <row r="1018" spans="1:13" ht="12.75" hidden="1">
      <c r="A1018" s="14"/>
      <c r="F1018" s="71"/>
      <c r="G1018" s="71"/>
      <c r="H1018" s="5">
        <v>0</v>
      </c>
      <c r="I1018" s="24" t="e">
        <v>#DIV/0!</v>
      </c>
      <c r="M1018" s="2"/>
    </row>
    <row r="1019" spans="1:13" ht="12.75" hidden="1">
      <c r="A1019" s="14"/>
      <c r="F1019" s="71"/>
      <c r="G1019" s="71"/>
      <c r="H1019" s="5">
        <v>0</v>
      </c>
      <c r="I1019" s="24" t="e">
        <v>#DIV/0!</v>
      </c>
      <c r="M1019" s="2"/>
    </row>
    <row r="1020" spans="1:13" ht="12.75" hidden="1">
      <c r="A1020" s="14"/>
      <c r="F1020" s="71"/>
      <c r="G1020" s="71"/>
      <c r="H1020" s="5">
        <v>0</v>
      </c>
      <c r="I1020" s="24" t="e">
        <v>#DIV/0!</v>
      </c>
      <c r="M1020" s="2"/>
    </row>
    <row r="1021" spans="1:13" ht="12.75" hidden="1">
      <c r="A1021" s="14"/>
      <c r="F1021" s="71"/>
      <c r="G1021" s="71"/>
      <c r="H1021" s="5">
        <v>0</v>
      </c>
      <c r="I1021" s="24" t="e">
        <v>#DIV/0!</v>
      </c>
      <c r="M1021" s="2"/>
    </row>
    <row r="1022" spans="1:13" ht="12.75" hidden="1">
      <c r="A1022" s="14"/>
      <c r="F1022" s="71"/>
      <c r="G1022" s="71"/>
      <c r="H1022" s="5">
        <v>0</v>
      </c>
      <c r="I1022" s="24" t="e">
        <v>#DIV/0!</v>
      </c>
      <c r="M1022" s="2"/>
    </row>
    <row r="1023" spans="1:13" ht="12.75" hidden="1">
      <c r="A1023" s="14"/>
      <c r="F1023" s="71"/>
      <c r="G1023" s="71"/>
      <c r="H1023" s="5">
        <v>0</v>
      </c>
      <c r="I1023" s="24" t="e">
        <v>#DIV/0!</v>
      </c>
      <c r="M1023" s="2"/>
    </row>
    <row r="1024" spans="1:13" ht="12.75" hidden="1">
      <c r="A1024" s="14"/>
      <c r="F1024" s="71"/>
      <c r="G1024" s="71"/>
      <c r="H1024" s="5">
        <v>0</v>
      </c>
      <c r="I1024" s="24" t="e">
        <v>#DIV/0!</v>
      </c>
      <c r="M1024" s="2"/>
    </row>
    <row r="1025" spans="1:13" ht="12.75" hidden="1">
      <c r="A1025" s="14"/>
      <c r="F1025" s="71"/>
      <c r="G1025" s="71"/>
      <c r="H1025" s="5">
        <v>0</v>
      </c>
      <c r="I1025" s="24" t="e">
        <v>#DIV/0!</v>
      </c>
      <c r="M1025" s="2"/>
    </row>
    <row r="1026" spans="1:13" ht="12.75" hidden="1">
      <c r="A1026" s="14"/>
      <c r="F1026" s="71"/>
      <c r="G1026" s="71"/>
      <c r="H1026" s="5">
        <v>0</v>
      </c>
      <c r="I1026" s="24" t="e">
        <v>#DIV/0!</v>
      </c>
      <c r="M1026" s="2"/>
    </row>
    <row r="1027" spans="1:13" ht="12.75" hidden="1">
      <c r="A1027" s="14"/>
      <c r="F1027" s="71"/>
      <c r="G1027" s="71"/>
      <c r="H1027" s="5">
        <v>0</v>
      </c>
      <c r="I1027" s="24" t="e">
        <v>#DIV/0!</v>
      </c>
      <c r="M1027" s="2"/>
    </row>
    <row r="1028" spans="1:13" ht="12.75" hidden="1">
      <c r="A1028" s="14"/>
      <c r="F1028" s="71"/>
      <c r="G1028" s="71"/>
      <c r="H1028" s="5">
        <v>0</v>
      </c>
      <c r="I1028" s="24" t="e">
        <v>#DIV/0!</v>
      </c>
      <c r="M1028" s="2"/>
    </row>
    <row r="1029" spans="1:13" ht="12.75" hidden="1">
      <c r="A1029" s="14"/>
      <c r="F1029" s="71"/>
      <c r="G1029" s="71"/>
      <c r="H1029" s="5">
        <v>0</v>
      </c>
      <c r="I1029" s="24" t="e">
        <v>#DIV/0!</v>
      </c>
      <c r="M1029" s="2"/>
    </row>
    <row r="1030" spans="1:13" ht="12.75" hidden="1">
      <c r="A1030" s="14"/>
      <c r="F1030" s="71"/>
      <c r="G1030" s="71"/>
      <c r="H1030" s="5">
        <v>0</v>
      </c>
      <c r="I1030" s="24" t="e">
        <v>#DIV/0!</v>
      </c>
      <c r="M1030" s="2"/>
    </row>
    <row r="1031" spans="1:13" ht="12.75" hidden="1">
      <c r="A1031" s="14"/>
      <c r="F1031" s="71"/>
      <c r="G1031" s="71"/>
      <c r="H1031" s="5">
        <v>0</v>
      </c>
      <c r="I1031" s="24" t="e">
        <v>#DIV/0!</v>
      </c>
      <c r="M1031" s="2"/>
    </row>
    <row r="1032" spans="1:13" ht="12.75" hidden="1">
      <c r="A1032" s="14"/>
      <c r="F1032" s="71"/>
      <c r="G1032" s="71"/>
      <c r="H1032" s="5">
        <v>0</v>
      </c>
      <c r="I1032" s="24" t="e">
        <v>#DIV/0!</v>
      </c>
      <c r="M1032" s="2"/>
    </row>
    <row r="1033" spans="1:13" ht="12.75" hidden="1">
      <c r="A1033" s="14"/>
      <c r="F1033" s="71"/>
      <c r="G1033" s="71"/>
      <c r="H1033" s="5">
        <v>0</v>
      </c>
      <c r="I1033" s="24" t="e">
        <v>#DIV/0!</v>
      </c>
      <c r="M1033" s="2"/>
    </row>
    <row r="1034" spans="1:13" ht="12.75" hidden="1">
      <c r="A1034" s="14"/>
      <c r="F1034" s="71"/>
      <c r="G1034" s="71"/>
      <c r="H1034" s="5">
        <v>0</v>
      </c>
      <c r="I1034" s="24" t="e">
        <v>#DIV/0!</v>
      </c>
      <c r="M1034" s="2"/>
    </row>
    <row r="1035" spans="1:13" ht="12.75" hidden="1">
      <c r="A1035" s="14"/>
      <c r="F1035" s="71"/>
      <c r="G1035" s="71"/>
      <c r="H1035" s="5">
        <v>0</v>
      </c>
      <c r="I1035" s="24" t="e">
        <v>#DIV/0!</v>
      </c>
      <c r="M1035" s="2"/>
    </row>
    <row r="1036" spans="1:13" ht="12.75" hidden="1">
      <c r="A1036" s="14"/>
      <c r="F1036" s="71"/>
      <c r="G1036" s="71"/>
      <c r="H1036" s="5">
        <v>0</v>
      </c>
      <c r="I1036" s="24" t="e">
        <v>#DIV/0!</v>
      </c>
      <c r="M1036" s="2"/>
    </row>
    <row r="1037" spans="1:13" ht="12.75" hidden="1">
      <c r="A1037" s="14"/>
      <c r="F1037" s="71"/>
      <c r="G1037" s="71"/>
      <c r="H1037" s="5">
        <v>0</v>
      </c>
      <c r="I1037" s="24" t="e">
        <v>#DIV/0!</v>
      </c>
      <c r="M1037" s="2"/>
    </row>
    <row r="1038" spans="1:13" ht="12.75" hidden="1">
      <c r="A1038" s="14"/>
      <c r="F1038" s="71"/>
      <c r="G1038" s="71"/>
      <c r="H1038" s="5">
        <v>0</v>
      </c>
      <c r="I1038" s="24" t="e">
        <v>#DIV/0!</v>
      </c>
      <c r="M1038" s="2"/>
    </row>
    <row r="1039" spans="1:13" ht="12.75" hidden="1">
      <c r="A1039" s="14"/>
      <c r="F1039" s="71"/>
      <c r="G1039" s="71"/>
      <c r="H1039" s="5">
        <v>0</v>
      </c>
      <c r="I1039" s="24" t="e">
        <v>#DIV/0!</v>
      </c>
      <c r="M1039" s="2"/>
    </row>
    <row r="1040" spans="1:13" ht="12.75" hidden="1">
      <c r="A1040" s="14"/>
      <c r="F1040" s="71"/>
      <c r="G1040" s="71"/>
      <c r="H1040" s="5">
        <v>0</v>
      </c>
      <c r="I1040" s="24" t="e">
        <v>#DIV/0!</v>
      </c>
      <c r="M1040" s="2"/>
    </row>
    <row r="1041" spans="1:13" ht="12.75" hidden="1">
      <c r="A1041" s="14"/>
      <c r="F1041" s="71"/>
      <c r="G1041" s="71"/>
      <c r="H1041" s="5">
        <v>0</v>
      </c>
      <c r="I1041" s="24" t="e">
        <v>#DIV/0!</v>
      </c>
      <c r="M1041" s="2"/>
    </row>
    <row r="1042" spans="1:13" ht="12.75" hidden="1">
      <c r="A1042" s="14"/>
      <c r="F1042" s="71"/>
      <c r="G1042" s="71"/>
      <c r="H1042" s="5">
        <v>0</v>
      </c>
      <c r="I1042" s="24" t="e">
        <v>#DIV/0!</v>
      </c>
      <c r="M1042" s="2"/>
    </row>
    <row r="1043" spans="1:13" ht="12.75" hidden="1">
      <c r="A1043" s="14"/>
      <c r="F1043" s="71"/>
      <c r="G1043" s="71"/>
      <c r="H1043" s="5">
        <v>0</v>
      </c>
      <c r="I1043" s="24" t="e">
        <v>#DIV/0!</v>
      </c>
      <c r="M1043" s="2"/>
    </row>
    <row r="1044" spans="1:13" ht="12.75" hidden="1">
      <c r="A1044" s="14"/>
      <c r="F1044" s="71"/>
      <c r="G1044" s="71"/>
      <c r="H1044" s="5">
        <v>0</v>
      </c>
      <c r="I1044" s="24" t="e">
        <v>#DIV/0!</v>
      </c>
      <c r="M1044" s="2"/>
    </row>
    <row r="1045" spans="1:13" ht="12.75" hidden="1">
      <c r="A1045" s="14"/>
      <c r="F1045" s="71"/>
      <c r="G1045" s="71"/>
      <c r="H1045" s="5">
        <v>0</v>
      </c>
      <c r="I1045" s="24" t="e">
        <v>#DIV/0!</v>
      </c>
      <c r="M1045" s="2"/>
    </row>
    <row r="1046" spans="1:13" ht="12.75" hidden="1">
      <c r="A1046" s="14"/>
      <c r="F1046" s="71"/>
      <c r="G1046" s="71"/>
      <c r="H1046" s="5">
        <v>0</v>
      </c>
      <c r="I1046" s="24" t="e">
        <v>#DIV/0!</v>
      </c>
      <c r="M1046" s="2"/>
    </row>
    <row r="1047" spans="1:13" ht="12.75" hidden="1">
      <c r="A1047" s="14"/>
      <c r="F1047" s="71"/>
      <c r="G1047" s="71"/>
      <c r="H1047" s="5">
        <v>0</v>
      </c>
      <c r="I1047" s="24" t="e">
        <v>#DIV/0!</v>
      </c>
      <c r="M1047" s="2"/>
    </row>
    <row r="1048" spans="1:13" ht="12.75" hidden="1">
      <c r="A1048" s="14"/>
      <c r="F1048" s="71"/>
      <c r="G1048" s="71"/>
      <c r="H1048" s="5">
        <v>0</v>
      </c>
      <c r="I1048" s="24" t="e">
        <v>#DIV/0!</v>
      </c>
      <c r="M1048" s="2"/>
    </row>
    <row r="1049" spans="1:13" ht="12.75" hidden="1">
      <c r="A1049" s="14"/>
      <c r="F1049" s="71"/>
      <c r="G1049" s="71"/>
      <c r="H1049" s="5">
        <v>0</v>
      </c>
      <c r="I1049" s="24" t="e">
        <v>#DIV/0!</v>
      </c>
      <c r="M1049" s="2"/>
    </row>
    <row r="1050" spans="1:13" ht="12.75" hidden="1">
      <c r="A1050" s="14"/>
      <c r="F1050" s="71"/>
      <c r="G1050" s="71"/>
      <c r="H1050" s="5">
        <v>0</v>
      </c>
      <c r="I1050" s="24" t="e">
        <v>#DIV/0!</v>
      </c>
      <c r="M1050" s="2"/>
    </row>
    <row r="1051" spans="1:13" ht="12.75" hidden="1">
      <c r="A1051" s="14"/>
      <c r="F1051" s="71"/>
      <c r="G1051" s="71"/>
      <c r="H1051" s="5">
        <v>0</v>
      </c>
      <c r="I1051" s="24" t="e">
        <v>#DIV/0!</v>
      </c>
      <c r="M1051" s="2"/>
    </row>
    <row r="1052" spans="1:13" ht="12.75" hidden="1">
      <c r="A1052" s="14"/>
      <c r="F1052" s="71"/>
      <c r="G1052" s="71"/>
      <c r="H1052" s="5">
        <v>0</v>
      </c>
      <c r="I1052" s="24" t="e">
        <v>#DIV/0!</v>
      </c>
      <c r="M1052" s="2"/>
    </row>
    <row r="1053" spans="1:13" ht="12.75" hidden="1">
      <c r="A1053" s="14"/>
      <c r="F1053" s="71"/>
      <c r="G1053" s="71"/>
      <c r="H1053" s="5">
        <v>0</v>
      </c>
      <c r="I1053" s="24" t="e">
        <v>#DIV/0!</v>
      </c>
      <c r="M1053" s="2"/>
    </row>
    <row r="1054" spans="1:13" ht="12.75" hidden="1">
      <c r="A1054" s="14"/>
      <c r="F1054" s="71"/>
      <c r="G1054" s="71"/>
      <c r="H1054" s="5">
        <v>0</v>
      </c>
      <c r="I1054" s="24" t="e">
        <v>#DIV/0!</v>
      </c>
      <c r="M1054" s="2"/>
    </row>
    <row r="1055" spans="1:13" ht="12.75" hidden="1">
      <c r="A1055" s="14"/>
      <c r="F1055" s="71"/>
      <c r="G1055" s="71"/>
      <c r="H1055" s="5">
        <v>0</v>
      </c>
      <c r="I1055" s="24" t="e">
        <v>#DIV/0!</v>
      </c>
      <c r="M1055" s="2"/>
    </row>
    <row r="1056" spans="1:13" ht="12.75" hidden="1">
      <c r="A1056" s="14"/>
      <c r="F1056" s="71"/>
      <c r="G1056" s="71"/>
      <c r="H1056" s="5">
        <v>0</v>
      </c>
      <c r="I1056" s="24" t="e">
        <v>#DIV/0!</v>
      </c>
      <c r="M1056" s="2"/>
    </row>
    <row r="1057" spans="1:13" ht="12.75" hidden="1">
      <c r="A1057" s="14"/>
      <c r="F1057" s="71"/>
      <c r="G1057" s="71"/>
      <c r="H1057" s="5">
        <v>0</v>
      </c>
      <c r="I1057" s="24" t="e">
        <v>#DIV/0!</v>
      </c>
      <c r="M1057" s="2"/>
    </row>
    <row r="1058" spans="1:13" ht="12.75" hidden="1">
      <c r="A1058" s="14"/>
      <c r="F1058" s="71"/>
      <c r="G1058" s="71"/>
      <c r="H1058" s="5">
        <v>0</v>
      </c>
      <c r="I1058" s="24" t="e">
        <v>#DIV/0!</v>
      </c>
      <c r="M1058" s="2"/>
    </row>
    <row r="1059" spans="1:13" ht="12.75" hidden="1">
      <c r="A1059" s="14"/>
      <c r="F1059" s="71"/>
      <c r="G1059" s="71"/>
      <c r="M1059" s="2"/>
    </row>
    <row r="1060" spans="1:13" ht="12.75" hidden="1">
      <c r="A1060" s="14"/>
      <c r="F1060" s="71"/>
      <c r="G1060" s="71"/>
      <c r="M1060" s="2"/>
    </row>
    <row r="1061" spans="1:13" ht="12.75" hidden="1">
      <c r="A1061" s="14"/>
      <c r="F1061" s="71"/>
      <c r="G1061" s="71"/>
      <c r="M1061" s="2"/>
    </row>
    <row r="1062" spans="1:13" ht="12.75" hidden="1">
      <c r="A1062" s="14"/>
      <c r="F1062" s="71"/>
      <c r="G1062" s="71"/>
      <c r="M1062" s="2"/>
    </row>
    <row r="1063" spans="1:13" ht="12.75" hidden="1">
      <c r="A1063" s="14"/>
      <c r="F1063" s="71"/>
      <c r="G1063" s="71"/>
      <c r="M1063" s="2"/>
    </row>
    <row r="1064" spans="1:13" ht="12.75" hidden="1">
      <c r="A1064" s="14"/>
      <c r="F1064" s="71"/>
      <c r="G1064" s="71"/>
      <c r="M1064" s="2"/>
    </row>
    <row r="1065" spans="1:13" ht="12.75" hidden="1">
      <c r="A1065" s="14"/>
      <c r="F1065" s="71"/>
      <c r="G1065" s="71"/>
      <c r="M1065" s="2"/>
    </row>
    <row r="1066" spans="1:13" ht="12.75" hidden="1">
      <c r="A1066" s="14"/>
      <c r="F1066" s="71"/>
      <c r="G1066" s="71"/>
      <c r="M1066" s="2"/>
    </row>
    <row r="1067" spans="1:13" ht="12.75" hidden="1">
      <c r="A1067" s="14"/>
      <c r="F1067" s="71"/>
      <c r="G1067" s="71"/>
      <c r="M1067" s="2"/>
    </row>
    <row r="1068" spans="1:13" ht="12.75" hidden="1">
      <c r="A1068" s="14"/>
      <c r="F1068" s="71"/>
      <c r="G1068" s="71"/>
      <c r="M1068" s="2"/>
    </row>
    <row r="1069" spans="1:13" ht="12.75" hidden="1">
      <c r="A1069" s="14"/>
      <c r="F1069" s="71"/>
      <c r="G1069" s="71"/>
      <c r="M1069" s="2"/>
    </row>
    <row r="1070" spans="1:13" ht="12.75" hidden="1">
      <c r="A1070" s="14"/>
      <c r="F1070" s="71"/>
      <c r="G1070" s="71"/>
      <c r="M1070" s="2"/>
    </row>
    <row r="1071" spans="1:13" ht="12.75" hidden="1">
      <c r="A1071" s="14"/>
      <c r="F1071" s="71"/>
      <c r="G1071" s="71"/>
      <c r="M1071" s="2"/>
    </row>
    <row r="1072" spans="1:13" ht="12.75" hidden="1">
      <c r="A1072" s="14"/>
      <c r="F1072" s="71"/>
      <c r="G1072" s="71"/>
      <c r="M1072" s="2"/>
    </row>
    <row r="1073" spans="1:13" ht="12.75" hidden="1">
      <c r="A1073" s="14"/>
      <c r="F1073" s="71"/>
      <c r="G1073" s="71"/>
      <c r="M1073" s="2"/>
    </row>
    <row r="1074" spans="1:13" ht="12.75" hidden="1">
      <c r="A1074" s="14"/>
      <c r="F1074" s="71"/>
      <c r="G1074" s="71"/>
      <c r="M1074" s="2"/>
    </row>
    <row r="1075" spans="1:13" ht="12.75" hidden="1">
      <c r="A1075" s="14"/>
      <c r="F1075" s="71"/>
      <c r="G1075" s="71"/>
      <c r="M1075" s="2"/>
    </row>
    <row r="1076" spans="1:13" ht="12.75" hidden="1">
      <c r="A1076" s="14"/>
      <c r="F1076" s="71"/>
      <c r="G1076" s="71"/>
      <c r="M1076" s="2"/>
    </row>
    <row r="1077" spans="1:13" ht="12.75" hidden="1">
      <c r="A1077" s="14"/>
      <c r="F1077" s="71"/>
      <c r="G1077" s="71"/>
      <c r="M1077" s="2"/>
    </row>
    <row r="1078" spans="1:13" ht="12.75" hidden="1">
      <c r="A1078" s="14"/>
      <c r="F1078" s="71"/>
      <c r="G1078" s="71"/>
      <c r="M1078" s="2"/>
    </row>
    <row r="1079" spans="1:13" ht="12.75" hidden="1">
      <c r="A1079" s="14"/>
      <c r="F1079" s="71"/>
      <c r="G1079" s="71"/>
      <c r="M1079" s="2"/>
    </row>
    <row r="1080" spans="1:13" ht="12.75" hidden="1">
      <c r="A1080" s="14"/>
      <c r="F1080" s="71"/>
      <c r="G1080" s="71"/>
      <c r="M1080" s="2"/>
    </row>
    <row r="1081" spans="1:13" ht="12.75" hidden="1">
      <c r="A1081" s="14"/>
      <c r="F1081" s="71"/>
      <c r="G1081" s="71"/>
      <c r="M1081" s="2"/>
    </row>
    <row r="1082" spans="1:13" ht="12.75" hidden="1">
      <c r="A1082" s="14"/>
      <c r="F1082" s="71"/>
      <c r="G1082" s="71"/>
      <c r="M1082" s="2"/>
    </row>
    <row r="1083" spans="1:13" ht="12.75" hidden="1">
      <c r="A1083" s="14"/>
      <c r="F1083" s="71"/>
      <c r="G1083" s="71"/>
      <c r="M1083" s="2"/>
    </row>
    <row r="1084" spans="1:13" ht="12.75" hidden="1">
      <c r="A1084" s="14"/>
      <c r="F1084" s="71"/>
      <c r="G1084" s="71"/>
      <c r="M1084" s="2"/>
    </row>
    <row r="1085" spans="1:13" ht="12.75" hidden="1">
      <c r="A1085" s="14"/>
      <c r="F1085" s="71"/>
      <c r="G1085" s="71"/>
      <c r="M1085" s="2"/>
    </row>
    <row r="1086" spans="1:13" ht="12.75" hidden="1">
      <c r="A1086" s="14"/>
      <c r="F1086" s="71"/>
      <c r="G1086" s="71"/>
      <c r="M1086" s="2"/>
    </row>
    <row r="1087" spans="1:13" ht="12.75" hidden="1">
      <c r="A1087" s="14"/>
      <c r="F1087" s="71"/>
      <c r="G1087" s="71"/>
      <c r="M1087" s="2"/>
    </row>
    <row r="1088" spans="1:13" ht="12.75" hidden="1">
      <c r="A1088" s="14"/>
      <c r="F1088" s="71"/>
      <c r="G1088" s="71"/>
      <c r="M1088" s="2"/>
    </row>
    <row r="1089" spans="1:13" ht="12.75" hidden="1">
      <c r="A1089" s="14"/>
      <c r="F1089" s="71"/>
      <c r="G1089" s="71"/>
      <c r="M1089" s="2"/>
    </row>
    <row r="1090" spans="1:13" ht="12.75" hidden="1">
      <c r="A1090" s="14"/>
      <c r="F1090" s="71"/>
      <c r="G1090" s="71"/>
      <c r="M1090" s="2"/>
    </row>
    <row r="1091" spans="1:13" ht="12.75" hidden="1">
      <c r="A1091" s="14"/>
      <c r="F1091" s="71"/>
      <c r="G1091" s="71"/>
      <c r="M1091" s="2"/>
    </row>
    <row r="1092" spans="1:13" ht="12.75" hidden="1">
      <c r="A1092" s="14"/>
      <c r="F1092" s="71"/>
      <c r="G1092" s="71"/>
      <c r="M1092" s="2"/>
    </row>
    <row r="1093" spans="1:13" ht="12.75" hidden="1">
      <c r="A1093" s="14"/>
      <c r="F1093" s="71"/>
      <c r="G1093" s="71"/>
      <c r="M1093" s="2"/>
    </row>
    <row r="1094" spans="1:13" ht="12.75" hidden="1">
      <c r="A1094" s="14"/>
      <c r="F1094" s="71"/>
      <c r="G1094" s="71"/>
      <c r="M1094" s="2"/>
    </row>
    <row r="1095" spans="1:13" ht="12.75" hidden="1">
      <c r="A1095" s="14"/>
      <c r="F1095" s="71"/>
      <c r="G1095" s="71"/>
      <c r="M1095" s="2"/>
    </row>
    <row r="1096" spans="1:13" ht="12.75" hidden="1">
      <c r="A1096" s="14"/>
      <c r="F1096" s="71"/>
      <c r="G1096" s="71"/>
      <c r="M1096" s="2"/>
    </row>
    <row r="1097" spans="1:13" ht="12.75" hidden="1">
      <c r="A1097" s="14"/>
      <c r="F1097" s="71"/>
      <c r="G1097" s="71"/>
      <c r="M1097" s="2"/>
    </row>
    <row r="1098" spans="1:13" ht="12.75" hidden="1">
      <c r="A1098" s="14"/>
      <c r="F1098" s="71"/>
      <c r="G1098" s="71"/>
      <c r="M1098" s="2"/>
    </row>
    <row r="1099" spans="1:13" ht="12.75" hidden="1">
      <c r="A1099" s="14"/>
      <c r="F1099" s="71"/>
      <c r="G1099" s="71"/>
      <c r="M1099" s="2"/>
    </row>
    <row r="1100" spans="1:13" ht="12.75" hidden="1">
      <c r="A1100" s="14"/>
      <c r="F1100" s="71"/>
      <c r="G1100" s="71"/>
      <c r="M1100" s="2"/>
    </row>
    <row r="1101" spans="1:13" ht="12.75" hidden="1">
      <c r="A1101" s="14"/>
      <c r="F1101" s="71"/>
      <c r="G1101" s="71"/>
      <c r="M1101" s="2"/>
    </row>
    <row r="1102" spans="1:13" ht="12.75" hidden="1">
      <c r="A1102" s="14"/>
      <c r="F1102" s="71"/>
      <c r="G1102" s="71"/>
      <c r="M1102" s="2"/>
    </row>
    <row r="1103" spans="1:13" ht="12.75" hidden="1">
      <c r="A1103" s="14"/>
      <c r="F1103" s="71"/>
      <c r="G1103" s="71"/>
      <c r="M1103" s="2"/>
    </row>
    <row r="1104" spans="1:13" ht="12.75" hidden="1">
      <c r="A1104" s="14"/>
      <c r="F1104" s="71"/>
      <c r="G1104" s="71"/>
      <c r="M1104" s="2"/>
    </row>
    <row r="1105" spans="1:13" ht="12.75" hidden="1">
      <c r="A1105" s="14"/>
      <c r="F1105" s="71"/>
      <c r="G1105" s="71"/>
      <c r="M1105" s="2"/>
    </row>
    <row r="1106" spans="1:13" ht="12.75" hidden="1">
      <c r="A1106" s="14"/>
      <c r="F1106" s="71"/>
      <c r="G1106" s="71"/>
      <c r="M1106" s="2"/>
    </row>
    <row r="1107" spans="1:13" ht="12.75" hidden="1">
      <c r="A1107" s="14"/>
      <c r="F1107" s="71"/>
      <c r="G1107" s="71"/>
      <c r="M1107" s="2"/>
    </row>
    <row r="1108" spans="1:13" ht="12.75" hidden="1">
      <c r="A1108" s="14"/>
      <c r="F1108" s="71"/>
      <c r="G1108" s="71"/>
      <c r="M1108" s="2"/>
    </row>
    <row r="1109" spans="1:13" ht="12.75" hidden="1">
      <c r="A1109" s="14"/>
      <c r="F1109" s="71"/>
      <c r="G1109" s="71"/>
      <c r="M1109" s="2"/>
    </row>
    <row r="1110" spans="1:13" ht="12.75" hidden="1">
      <c r="A1110" s="14"/>
      <c r="F1110" s="71"/>
      <c r="G1110" s="71"/>
      <c r="M1110" s="2"/>
    </row>
    <row r="1111" spans="1:13" ht="12.75" hidden="1">
      <c r="A1111" s="14"/>
      <c r="F1111" s="71"/>
      <c r="G1111" s="71"/>
      <c r="M1111" s="2"/>
    </row>
    <row r="1112" spans="1:13" ht="12.75" hidden="1">
      <c r="A1112" s="14"/>
      <c r="F1112" s="71"/>
      <c r="G1112" s="71"/>
      <c r="M1112" s="2"/>
    </row>
    <row r="1113" spans="1:13" ht="12.75" hidden="1">
      <c r="A1113" s="14"/>
      <c r="F1113" s="71"/>
      <c r="G1113" s="71"/>
      <c r="M1113" s="2"/>
    </row>
    <row r="1114" spans="1:13" ht="12.75" hidden="1">
      <c r="A1114" s="14"/>
      <c r="F1114" s="71"/>
      <c r="G1114" s="71"/>
      <c r="M1114" s="2"/>
    </row>
    <row r="1115" spans="1:13" ht="12.75" hidden="1">
      <c r="A1115" s="14"/>
      <c r="F1115" s="71"/>
      <c r="G1115" s="71"/>
      <c r="M1115" s="2"/>
    </row>
    <row r="1116" spans="1:13" ht="12.75" hidden="1">
      <c r="A1116" s="14"/>
      <c r="F1116" s="71"/>
      <c r="G1116" s="71"/>
      <c r="M1116" s="2"/>
    </row>
    <row r="1117" spans="1:13" ht="12.75" hidden="1">
      <c r="A1117" s="14"/>
      <c r="F1117" s="71"/>
      <c r="G1117" s="71"/>
      <c r="M1117" s="2"/>
    </row>
    <row r="1118" spans="1:13" ht="12.75" hidden="1">
      <c r="A1118" s="14"/>
      <c r="F1118" s="71"/>
      <c r="G1118" s="71"/>
      <c r="M1118" s="2"/>
    </row>
    <row r="1119" spans="1:13" ht="12.75" hidden="1">
      <c r="A1119" s="14"/>
      <c r="F1119" s="71"/>
      <c r="G1119" s="71"/>
      <c r="M1119" s="2"/>
    </row>
    <row r="1120" spans="1:13" ht="12.75" hidden="1">
      <c r="A1120" s="14"/>
      <c r="F1120" s="71"/>
      <c r="G1120" s="71"/>
      <c r="M1120" s="2"/>
    </row>
    <row r="1121" spans="1:13" ht="12.75" hidden="1">
      <c r="A1121" s="14"/>
      <c r="F1121" s="71"/>
      <c r="G1121" s="71"/>
      <c r="M1121" s="2"/>
    </row>
    <row r="1122" spans="1:13" ht="12.75" hidden="1">
      <c r="A1122" s="14"/>
      <c r="F1122" s="71"/>
      <c r="G1122" s="71"/>
      <c r="M1122" s="2"/>
    </row>
    <row r="1123" spans="1:13" ht="12.75" hidden="1">
      <c r="A1123" s="14"/>
      <c r="F1123" s="71"/>
      <c r="G1123" s="71"/>
      <c r="M1123" s="2"/>
    </row>
    <row r="1124" spans="1:13" ht="12.75" hidden="1">
      <c r="A1124" s="14"/>
      <c r="F1124" s="71"/>
      <c r="G1124" s="71"/>
      <c r="M1124" s="2"/>
    </row>
    <row r="1125" spans="1:13" ht="12.75" hidden="1">
      <c r="A1125" s="14"/>
      <c r="F1125" s="71"/>
      <c r="G1125" s="71"/>
      <c r="M1125" s="2"/>
    </row>
    <row r="1126" spans="1:13" ht="12.75" hidden="1">
      <c r="A1126" s="14"/>
      <c r="F1126" s="71"/>
      <c r="G1126" s="71"/>
      <c r="M1126" s="2"/>
    </row>
    <row r="1127" spans="1:13" ht="12.75" hidden="1">
      <c r="A1127" s="14"/>
      <c r="F1127" s="71"/>
      <c r="G1127" s="71"/>
      <c r="M1127" s="2"/>
    </row>
    <row r="1128" spans="1:13" s="300" customFormat="1" ht="12.75" hidden="1">
      <c r="A1128" s="295"/>
      <c r="B1128" s="296"/>
      <c r="C1128" s="295"/>
      <c r="D1128" s="295"/>
      <c r="E1128" s="295"/>
      <c r="F1128" s="297"/>
      <c r="G1128" s="297"/>
      <c r="H1128" s="296"/>
      <c r="I1128" s="279"/>
      <c r="K1128" s="42"/>
      <c r="L1128" s="17"/>
      <c r="M1128" s="2"/>
    </row>
    <row r="1129" spans="1:13" s="300" customFormat="1" ht="12.75" hidden="1">
      <c r="A1129" s="295"/>
      <c r="B1129" s="296"/>
      <c r="C1129" s="295"/>
      <c r="D1129" s="295"/>
      <c r="E1129" s="295"/>
      <c r="F1129" s="297"/>
      <c r="G1129" s="297"/>
      <c r="H1129" s="296"/>
      <c r="I1129" s="279"/>
      <c r="K1129" s="42"/>
      <c r="L1129" s="17"/>
      <c r="M1129" s="2"/>
    </row>
    <row r="1130" spans="2:13" ht="12.75" hidden="1">
      <c r="B1130" s="9"/>
      <c r="F1130" s="71"/>
      <c r="G1130" s="71"/>
      <c r="H1130" s="296"/>
      <c r="I1130" s="24" t="e">
        <v>#DIV/0!</v>
      </c>
      <c r="M1130" s="2"/>
    </row>
    <row r="1131" spans="2:13" ht="12.75" hidden="1">
      <c r="B1131" s="9"/>
      <c r="F1131" s="71"/>
      <c r="G1131" s="71"/>
      <c r="H1131" s="296"/>
      <c r="I1131" s="24" t="e">
        <v>#DIV/0!</v>
      </c>
      <c r="M1131" s="2"/>
    </row>
    <row r="1132" spans="2:13" ht="12.75" hidden="1">
      <c r="B1132" s="9"/>
      <c r="F1132" s="71"/>
      <c r="G1132" s="71"/>
      <c r="H1132" s="5">
        <v>0</v>
      </c>
      <c r="I1132" s="24" t="e">
        <v>#DIV/0!</v>
      </c>
      <c r="M1132" s="2"/>
    </row>
    <row r="1133" spans="2:13" ht="12.75" hidden="1">
      <c r="B1133" s="9"/>
      <c r="F1133" s="71"/>
      <c r="G1133" s="71"/>
      <c r="H1133" s="5">
        <v>0</v>
      </c>
      <c r="I1133" s="24" t="e">
        <v>#DIV/0!</v>
      </c>
      <c r="M1133" s="2"/>
    </row>
    <row r="1134" spans="2:13" ht="12.75" hidden="1">
      <c r="B1134" s="9"/>
      <c r="F1134" s="71"/>
      <c r="G1134" s="71"/>
      <c r="H1134" s="5">
        <v>0</v>
      </c>
      <c r="I1134" s="24" t="e">
        <v>#DIV/0!</v>
      </c>
      <c r="M1134" s="2"/>
    </row>
    <row r="1135" spans="2:13" ht="12.75" hidden="1">
      <c r="B1135" s="9"/>
      <c r="F1135" s="71"/>
      <c r="G1135" s="71"/>
      <c r="H1135" s="5">
        <v>0</v>
      </c>
      <c r="I1135" s="24" t="e">
        <v>#DIV/0!</v>
      </c>
      <c r="M1135" s="2"/>
    </row>
    <row r="1136" spans="2:13" ht="12.75" hidden="1">
      <c r="B1136" s="9"/>
      <c r="F1136" s="71"/>
      <c r="G1136" s="71"/>
      <c r="H1136" s="5">
        <v>0</v>
      </c>
      <c r="I1136" s="24" t="e">
        <v>#DIV/0!</v>
      </c>
      <c r="M1136" s="2"/>
    </row>
    <row r="1137" spans="2:13" ht="12.75" hidden="1">
      <c r="B1137" s="9"/>
      <c r="F1137" s="71"/>
      <c r="G1137" s="71"/>
      <c r="H1137" s="5">
        <v>0</v>
      </c>
      <c r="I1137" s="24" t="e">
        <v>#DIV/0!</v>
      </c>
      <c r="M1137" s="2"/>
    </row>
    <row r="1138" spans="2:13" ht="12.75" hidden="1">
      <c r="B1138" s="9"/>
      <c r="F1138" s="71"/>
      <c r="G1138" s="71"/>
      <c r="H1138" s="5">
        <v>0</v>
      </c>
      <c r="I1138" s="24" t="e">
        <v>#DIV/0!</v>
      </c>
      <c r="M1138" s="2"/>
    </row>
    <row r="1139" spans="2:13" ht="12.75" hidden="1">
      <c r="B1139" s="9"/>
      <c r="F1139" s="71"/>
      <c r="G1139" s="71"/>
      <c r="H1139" s="5">
        <v>0</v>
      </c>
      <c r="I1139" s="24" t="e">
        <v>#DIV/0!</v>
      </c>
      <c r="M1139" s="2"/>
    </row>
    <row r="1140" spans="2:13" ht="12.75" hidden="1">
      <c r="B1140" s="9"/>
      <c r="F1140" s="71"/>
      <c r="G1140" s="71"/>
      <c r="H1140" s="5">
        <v>0</v>
      </c>
      <c r="I1140" s="24" t="e">
        <v>#DIV/0!</v>
      </c>
      <c r="M1140" s="2"/>
    </row>
    <row r="1141" spans="2:13" ht="12.75" hidden="1">
      <c r="B1141" s="9"/>
      <c r="F1141" s="71"/>
      <c r="G1141" s="71"/>
      <c r="H1141" s="5">
        <v>0</v>
      </c>
      <c r="I1141" s="24" t="e">
        <v>#DIV/0!</v>
      </c>
      <c r="M1141" s="2"/>
    </row>
    <row r="1142" spans="2:13" ht="12.75" hidden="1">
      <c r="B1142" s="9"/>
      <c r="F1142" s="71"/>
      <c r="G1142" s="71"/>
      <c r="H1142" s="5">
        <v>0</v>
      </c>
      <c r="I1142" s="24" t="e">
        <v>#DIV/0!</v>
      </c>
      <c r="M1142" s="2"/>
    </row>
    <row r="1143" spans="2:13" ht="12.75" hidden="1">
      <c r="B1143" s="9"/>
      <c r="F1143" s="71"/>
      <c r="G1143" s="71"/>
      <c r="H1143" s="5">
        <v>0</v>
      </c>
      <c r="I1143" s="24" t="e">
        <v>#DIV/0!</v>
      </c>
      <c r="M1143" s="2"/>
    </row>
    <row r="1144" spans="6:13" ht="12.75" hidden="1">
      <c r="F1144" s="71"/>
      <c r="G1144" s="71"/>
      <c r="H1144" s="5">
        <v>0</v>
      </c>
      <c r="I1144" s="24" t="e">
        <v>#DIV/0!</v>
      </c>
      <c r="M1144" s="2"/>
    </row>
    <row r="1145" spans="2:13" ht="12.75" hidden="1">
      <c r="B1145" s="7"/>
      <c r="F1145" s="71"/>
      <c r="G1145" s="71"/>
      <c r="H1145" s="5">
        <v>0</v>
      </c>
      <c r="I1145" s="24" t="e">
        <v>#DIV/0!</v>
      </c>
      <c r="M1145" s="2"/>
    </row>
    <row r="1146" spans="6:13" ht="12.75" hidden="1">
      <c r="F1146" s="71"/>
      <c r="G1146" s="71"/>
      <c r="H1146" s="5">
        <v>0</v>
      </c>
      <c r="I1146" s="24" t="e">
        <v>#DIV/0!</v>
      </c>
      <c r="M1146" s="2"/>
    </row>
    <row r="1147" spans="6:13" ht="12.75" hidden="1">
      <c r="F1147" s="71"/>
      <c r="G1147" s="71"/>
      <c r="H1147" s="5">
        <v>0</v>
      </c>
      <c r="I1147" s="24" t="e">
        <v>#DIV/0!</v>
      </c>
      <c r="M1147" s="2"/>
    </row>
    <row r="1148" spans="6:13" ht="12.75" hidden="1">
      <c r="F1148" s="71"/>
      <c r="G1148" s="71"/>
      <c r="H1148" s="5">
        <v>0</v>
      </c>
      <c r="I1148" s="24" t="e">
        <v>#DIV/0!</v>
      </c>
      <c r="M1148" s="2"/>
    </row>
    <row r="1149" spans="6:13" ht="12.75" hidden="1">
      <c r="F1149" s="71"/>
      <c r="G1149" s="71"/>
      <c r="H1149" s="5">
        <v>0</v>
      </c>
      <c r="I1149" s="24" t="e">
        <v>#DIV/0!</v>
      </c>
      <c r="M1149" s="2"/>
    </row>
    <row r="1150" spans="6:13" ht="12.75" hidden="1">
      <c r="F1150" s="71"/>
      <c r="G1150" s="71"/>
      <c r="H1150" s="5">
        <v>0</v>
      </c>
      <c r="I1150" s="24" t="e">
        <v>#DIV/0!</v>
      </c>
      <c r="M1150" s="2"/>
    </row>
    <row r="1151" spans="6:13" ht="12.75" hidden="1">
      <c r="F1151" s="71"/>
      <c r="G1151" s="71"/>
      <c r="H1151" s="5">
        <v>0</v>
      </c>
      <c r="I1151" s="24" t="e">
        <v>#DIV/0!</v>
      </c>
      <c r="M1151" s="2"/>
    </row>
    <row r="1152" spans="6:13" ht="12.75" hidden="1">
      <c r="F1152" s="71"/>
      <c r="G1152" s="71"/>
      <c r="H1152" s="5">
        <v>0</v>
      </c>
      <c r="I1152" s="24" t="e">
        <v>#DIV/0!</v>
      </c>
      <c r="M1152" s="2"/>
    </row>
    <row r="1153" spans="6:13" ht="12.75" hidden="1">
      <c r="F1153" s="71"/>
      <c r="G1153" s="71"/>
      <c r="H1153" s="5">
        <v>0</v>
      </c>
      <c r="I1153" s="24" t="e">
        <v>#DIV/0!</v>
      </c>
      <c r="M1153" s="2"/>
    </row>
    <row r="1154" spans="6:13" ht="12.75" hidden="1">
      <c r="F1154" s="71"/>
      <c r="G1154" s="71"/>
      <c r="H1154" s="5">
        <v>0</v>
      </c>
      <c r="I1154" s="24" t="e">
        <v>#DIV/0!</v>
      </c>
      <c r="M1154" s="2"/>
    </row>
    <row r="1155" spans="6:13" ht="12.75" hidden="1">
      <c r="F1155" s="71"/>
      <c r="G1155" s="71"/>
      <c r="H1155" s="5">
        <v>0</v>
      </c>
      <c r="I1155" s="24" t="e">
        <v>#DIV/0!</v>
      </c>
      <c r="M1155" s="2"/>
    </row>
    <row r="1156" spans="6:13" ht="12.75" hidden="1">
      <c r="F1156" s="71"/>
      <c r="G1156" s="71"/>
      <c r="H1156" s="5">
        <v>0</v>
      </c>
      <c r="I1156" s="24" t="e">
        <v>#DIV/0!</v>
      </c>
      <c r="M1156" s="2"/>
    </row>
    <row r="1157" spans="6:13" ht="12.75" hidden="1">
      <c r="F1157" s="71"/>
      <c r="G1157" s="71"/>
      <c r="H1157" s="5">
        <v>0</v>
      </c>
      <c r="I1157" s="24" t="e">
        <v>#DIV/0!</v>
      </c>
      <c r="M1157" s="2"/>
    </row>
    <row r="1158" spans="6:13" ht="12.75" hidden="1">
      <c r="F1158" s="71"/>
      <c r="G1158" s="71"/>
      <c r="H1158" s="5">
        <v>0</v>
      </c>
      <c r="I1158" s="24" t="e">
        <v>#DIV/0!</v>
      </c>
      <c r="M1158" s="2"/>
    </row>
    <row r="1159" spans="6:13" ht="12.75" hidden="1">
      <c r="F1159" s="71"/>
      <c r="G1159" s="71"/>
      <c r="H1159" s="5">
        <v>0</v>
      </c>
      <c r="I1159" s="24" t="e">
        <v>#DIV/0!</v>
      </c>
      <c r="M1159" s="2"/>
    </row>
    <row r="1160" spans="6:13" ht="12.75" hidden="1">
      <c r="F1160" s="71"/>
      <c r="G1160" s="71"/>
      <c r="H1160" s="5">
        <v>0</v>
      </c>
      <c r="I1160" s="24" t="e">
        <v>#DIV/0!</v>
      </c>
      <c r="M1160" s="2"/>
    </row>
    <row r="1161" spans="6:13" ht="12.75" hidden="1">
      <c r="F1161" s="71"/>
      <c r="G1161" s="71"/>
      <c r="H1161" s="5">
        <v>0</v>
      </c>
      <c r="I1161" s="24" t="e">
        <v>#DIV/0!</v>
      </c>
      <c r="M1161" s="2"/>
    </row>
    <row r="1162" spans="6:13" ht="12.75" hidden="1">
      <c r="F1162" s="71"/>
      <c r="G1162" s="71"/>
      <c r="H1162" s="5">
        <v>0</v>
      </c>
      <c r="I1162" s="24" t="e">
        <v>#DIV/0!</v>
      </c>
      <c r="M1162" s="2"/>
    </row>
    <row r="1163" spans="6:13" ht="12.75" hidden="1">
      <c r="F1163" s="71"/>
      <c r="G1163" s="71"/>
      <c r="H1163" s="5">
        <v>0</v>
      </c>
      <c r="I1163" s="24" t="e">
        <v>#DIV/0!</v>
      </c>
      <c r="M1163" s="2"/>
    </row>
    <row r="1164" spans="6:13" ht="12.75" hidden="1">
      <c r="F1164" s="71"/>
      <c r="G1164" s="71"/>
      <c r="H1164" s="5">
        <v>0</v>
      </c>
      <c r="I1164" s="24" t="e">
        <v>#DIV/0!</v>
      </c>
      <c r="M1164" s="2"/>
    </row>
    <row r="1165" spans="6:13" ht="12.75" hidden="1">
      <c r="F1165" s="71"/>
      <c r="G1165" s="71"/>
      <c r="H1165" s="5">
        <v>0</v>
      </c>
      <c r="I1165" s="24" t="e">
        <v>#DIV/0!</v>
      </c>
      <c r="M1165" s="2"/>
    </row>
    <row r="1166" spans="6:13" ht="12.75" hidden="1">
      <c r="F1166" s="71"/>
      <c r="G1166" s="71"/>
      <c r="H1166" s="5">
        <v>0</v>
      </c>
      <c r="I1166" s="24" t="e">
        <v>#DIV/0!</v>
      </c>
      <c r="M1166" s="2"/>
    </row>
    <row r="1167" spans="6:13" ht="12.75" hidden="1">
      <c r="F1167" s="71"/>
      <c r="G1167" s="71"/>
      <c r="H1167" s="5">
        <v>0</v>
      </c>
      <c r="I1167" s="24" t="e">
        <v>#DIV/0!</v>
      </c>
      <c r="M1167" s="2"/>
    </row>
    <row r="1168" spans="6:13" ht="12.75" hidden="1">
      <c r="F1168" s="71"/>
      <c r="G1168" s="71"/>
      <c r="H1168" s="5">
        <v>0</v>
      </c>
      <c r="I1168" s="24" t="e">
        <v>#DIV/0!</v>
      </c>
      <c r="M1168" s="2"/>
    </row>
    <row r="1169" spans="6:13" ht="12.75" hidden="1">
      <c r="F1169" s="71"/>
      <c r="G1169" s="71"/>
      <c r="H1169" s="5">
        <v>0</v>
      </c>
      <c r="I1169" s="24" t="e">
        <v>#DIV/0!</v>
      </c>
      <c r="M1169" s="2"/>
    </row>
    <row r="1170" spans="6:13" ht="12.75" hidden="1">
      <c r="F1170" s="71"/>
      <c r="G1170" s="71"/>
      <c r="H1170" s="5">
        <v>0</v>
      </c>
      <c r="I1170" s="24" t="e">
        <v>#DIV/0!</v>
      </c>
      <c r="M1170" s="2"/>
    </row>
    <row r="1171" spans="6:13" ht="12.75" hidden="1">
      <c r="F1171" s="71"/>
      <c r="G1171" s="71"/>
      <c r="H1171" s="5">
        <v>0</v>
      </c>
      <c r="I1171" s="24" t="e">
        <v>#DIV/0!</v>
      </c>
      <c r="M1171" s="2"/>
    </row>
    <row r="1172" spans="6:13" ht="12.75" hidden="1">
      <c r="F1172" s="71"/>
      <c r="G1172" s="71"/>
      <c r="H1172" s="5">
        <v>0</v>
      </c>
      <c r="I1172" s="24" t="e">
        <v>#DIV/0!</v>
      </c>
      <c r="M1172" s="2"/>
    </row>
    <row r="1173" spans="6:13" ht="12.75" hidden="1">
      <c r="F1173" s="71"/>
      <c r="G1173" s="71"/>
      <c r="H1173" s="5">
        <v>0</v>
      </c>
      <c r="I1173" s="24" t="e">
        <v>#DIV/0!</v>
      </c>
      <c r="M1173" s="2"/>
    </row>
    <row r="1174" spans="6:13" ht="12.75" hidden="1">
      <c r="F1174" s="71"/>
      <c r="G1174" s="71"/>
      <c r="H1174" s="5">
        <v>0</v>
      </c>
      <c r="I1174" s="24" t="e">
        <v>#DIV/0!</v>
      </c>
      <c r="M1174" s="2"/>
    </row>
    <row r="1175" spans="6:13" ht="12.75" hidden="1">
      <c r="F1175" s="71"/>
      <c r="G1175" s="71"/>
      <c r="H1175" s="5">
        <v>0</v>
      </c>
      <c r="I1175" s="24" t="e">
        <v>#DIV/0!</v>
      </c>
      <c r="M1175" s="2"/>
    </row>
    <row r="1176" spans="6:13" ht="12.75" hidden="1">
      <c r="F1176" s="71"/>
      <c r="G1176" s="71"/>
      <c r="H1176" s="5">
        <v>0</v>
      </c>
      <c r="I1176" s="24" t="e">
        <v>#DIV/0!</v>
      </c>
      <c r="M1176" s="2"/>
    </row>
    <row r="1177" spans="6:13" ht="12.75" hidden="1">
      <c r="F1177" s="71"/>
      <c r="G1177" s="71"/>
      <c r="H1177" s="5">
        <v>0</v>
      </c>
      <c r="I1177" s="24" t="e">
        <v>#DIV/0!</v>
      </c>
      <c r="M1177" s="2"/>
    </row>
    <row r="1178" spans="6:13" ht="12.75" hidden="1">
      <c r="F1178" s="71"/>
      <c r="G1178" s="71"/>
      <c r="H1178" s="5">
        <v>0</v>
      </c>
      <c r="I1178" s="24" t="e">
        <v>#DIV/0!</v>
      </c>
      <c r="M1178" s="2"/>
    </row>
    <row r="1179" spans="6:13" ht="12.75" hidden="1">
      <c r="F1179" s="71"/>
      <c r="G1179" s="71"/>
      <c r="H1179" s="5">
        <v>0</v>
      </c>
      <c r="I1179" s="24" t="e">
        <v>#DIV/0!</v>
      </c>
      <c r="M1179" s="2"/>
    </row>
    <row r="1180" spans="6:13" ht="12.75" hidden="1">
      <c r="F1180" s="71"/>
      <c r="G1180" s="71"/>
      <c r="H1180" s="5">
        <v>0</v>
      </c>
      <c r="I1180" s="24" t="e">
        <v>#DIV/0!</v>
      </c>
      <c r="M1180" s="2"/>
    </row>
    <row r="1181" spans="6:13" ht="12.75" hidden="1">
      <c r="F1181" s="71"/>
      <c r="G1181" s="71"/>
      <c r="H1181" s="5">
        <v>0</v>
      </c>
      <c r="I1181" s="24" t="e">
        <v>#DIV/0!</v>
      </c>
      <c r="M1181" s="2"/>
    </row>
    <row r="1182" spans="6:13" ht="12.75" hidden="1">
      <c r="F1182" s="71"/>
      <c r="G1182" s="71"/>
      <c r="H1182" s="5">
        <v>0</v>
      </c>
      <c r="I1182" s="24" t="e">
        <v>#DIV/0!</v>
      </c>
      <c r="M1182" s="2"/>
    </row>
    <row r="1183" spans="6:13" ht="12.75" hidden="1">
      <c r="F1183" s="71"/>
      <c r="G1183" s="71"/>
      <c r="H1183" s="5">
        <v>0</v>
      </c>
      <c r="I1183" s="24" t="e">
        <v>#DIV/0!</v>
      </c>
      <c r="M1183" s="2"/>
    </row>
    <row r="1184" spans="6:13" ht="12.75" hidden="1">
      <c r="F1184" s="71"/>
      <c r="G1184" s="71"/>
      <c r="H1184" s="5">
        <v>0</v>
      </c>
      <c r="I1184" s="24" t="e">
        <v>#DIV/0!</v>
      </c>
      <c r="M1184" s="2"/>
    </row>
    <row r="1185" spans="6:13" ht="12.75" hidden="1">
      <c r="F1185" s="71"/>
      <c r="G1185" s="71"/>
      <c r="H1185" s="5">
        <v>0</v>
      </c>
      <c r="I1185" s="24" t="e">
        <v>#DIV/0!</v>
      </c>
      <c r="M1185" s="2"/>
    </row>
    <row r="1186" spans="6:13" ht="12.75" hidden="1">
      <c r="F1186" s="71"/>
      <c r="G1186" s="71"/>
      <c r="H1186" s="5">
        <v>0</v>
      </c>
      <c r="I1186" s="24" t="e">
        <v>#DIV/0!</v>
      </c>
      <c r="M1186" s="2"/>
    </row>
    <row r="1187" spans="6:13" ht="12.75" hidden="1">
      <c r="F1187" s="71"/>
      <c r="G1187" s="71"/>
      <c r="H1187" s="5">
        <v>0</v>
      </c>
      <c r="I1187" s="24" t="e">
        <v>#DIV/0!</v>
      </c>
      <c r="M1187" s="2"/>
    </row>
    <row r="1188" spans="6:13" ht="12.75" hidden="1">
      <c r="F1188" s="71"/>
      <c r="G1188" s="71"/>
      <c r="H1188" s="5">
        <v>0</v>
      </c>
      <c r="I1188" s="24" t="e">
        <v>#DIV/0!</v>
      </c>
      <c r="M1188" s="2"/>
    </row>
    <row r="1189" spans="6:13" ht="12.75" hidden="1">
      <c r="F1189" s="71"/>
      <c r="G1189" s="71"/>
      <c r="H1189" s="5">
        <v>0</v>
      </c>
      <c r="I1189" s="24" t="e">
        <v>#DIV/0!</v>
      </c>
      <c r="M1189" s="2"/>
    </row>
    <row r="1190" spans="6:13" ht="12.75" hidden="1">
      <c r="F1190" s="71"/>
      <c r="G1190" s="71"/>
      <c r="H1190" s="5">
        <v>0</v>
      </c>
      <c r="I1190" s="24" t="e">
        <v>#DIV/0!</v>
      </c>
      <c r="M1190" s="2"/>
    </row>
    <row r="1191" spans="6:13" ht="12.75" hidden="1">
      <c r="F1191" s="71"/>
      <c r="G1191" s="71"/>
      <c r="H1191" s="5">
        <v>0</v>
      </c>
      <c r="I1191" s="24" t="e">
        <v>#DIV/0!</v>
      </c>
      <c r="M1191" s="2"/>
    </row>
    <row r="1192" spans="6:13" ht="12.75" hidden="1">
      <c r="F1192" s="71"/>
      <c r="G1192" s="71"/>
      <c r="H1192" s="5">
        <v>0</v>
      </c>
      <c r="I1192" s="24" t="e">
        <v>#DIV/0!</v>
      </c>
      <c r="M1192" s="2"/>
    </row>
    <row r="1193" spans="6:13" ht="12.75" hidden="1">
      <c r="F1193" s="71"/>
      <c r="G1193" s="71"/>
      <c r="H1193" s="5">
        <v>0</v>
      </c>
      <c r="I1193" s="24" t="e">
        <v>#DIV/0!</v>
      </c>
      <c r="M1193" s="2"/>
    </row>
    <row r="1194" spans="6:13" ht="12.75" hidden="1">
      <c r="F1194" s="71"/>
      <c r="G1194" s="71"/>
      <c r="H1194" s="5">
        <v>0</v>
      </c>
      <c r="I1194" s="24" t="e">
        <v>#DIV/0!</v>
      </c>
      <c r="M1194" s="2"/>
    </row>
    <row r="1195" spans="6:13" ht="12.75" hidden="1">
      <c r="F1195" s="71"/>
      <c r="G1195" s="71"/>
      <c r="H1195" s="5">
        <v>0</v>
      </c>
      <c r="I1195" s="24" t="e">
        <v>#DIV/0!</v>
      </c>
      <c r="M1195" s="2"/>
    </row>
    <row r="1196" spans="6:13" ht="12.75" hidden="1">
      <c r="F1196" s="71"/>
      <c r="G1196" s="71"/>
      <c r="H1196" s="5">
        <v>0</v>
      </c>
      <c r="I1196" s="24" t="e">
        <v>#DIV/0!</v>
      </c>
      <c r="M1196" s="2"/>
    </row>
    <row r="1197" spans="6:13" ht="12.75" hidden="1">
      <c r="F1197" s="71"/>
      <c r="G1197" s="71"/>
      <c r="H1197" s="5">
        <v>0</v>
      </c>
      <c r="I1197" s="24" t="e">
        <v>#DIV/0!</v>
      </c>
      <c r="M1197" s="2"/>
    </row>
    <row r="1198" spans="6:13" ht="12.75" hidden="1">
      <c r="F1198" s="71"/>
      <c r="G1198" s="71"/>
      <c r="H1198" s="5">
        <v>0</v>
      </c>
      <c r="I1198" s="24" t="e">
        <v>#DIV/0!</v>
      </c>
      <c r="M1198" s="2"/>
    </row>
    <row r="1199" spans="6:13" ht="12.75" hidden="1">
      <c r="F1199" s="71"/>
      <c r="G1199" s="71"/>
      <c r="H1199" s="5">
        <v>0</v>
      </c>
      <c r="I1199" s="24" t="e">
        <v>#DIV/0!</v>
      </c>
      <c r="M1199" s="2"/>
    </row>
    <row r="1200" spans="6:13" ht="12.75" hidden="1">
      <c r="F1200" s="71"/>
      <c r="G1200" s="71"/>
      <c r="H1200" s="5">
        <v>0</v>
      </c>
      <c r="I1200" s="24" t="e">
        <v>#DIV/0!</v>
      </c>
      <c r="M1200" s="2"/>
    </row>
    <row r="1201" spans="6:13" ht="12.75" hidden="1">
      <c r="F1201" s="71"/>
      <c r="G1201" s="71"/>
      <c r="H1201" s="5">
        <v>0</v>
      </c>
      <c r="I1201" s="24" t="e">
        <v>#DIV/0!</v>
      </c>
      <c r="M1201" s="2"/>
    </row>
    <row r="1202" spans="6:13" ht="12.75" hidden="1">
      <c r="F1202" s="71"/>
      <c r="G1202" s="71"/>
      <c r="H1202" s="5">
        <v>0</v>
      </c>
      <c r="I1202" s="24" t="e">
        <v>#DIV/0!</v>
      </c>
      <c r="M1202" s="2"/>
    </row>
    <row r="1203" spans="6:13" ht="12.75" hidden="1">
      <c r="F1203" s="71"/>
      <c r="G1203" s="71"/>
      <c r="H1203" s="5">
        <v>0</v>
      </c>
      <c r="I1203" s="24" t="e">
        <v>#DIV/0!</v>
      </c>
      <c r="M1203" s="2"/>
    </row>
    <row r="1204" spans="6:13" ht="12.75" hidden="1">
      <c r="F1204" s="71"/>
      <c r="G1204" s="71"/>
      <c r="H1204" s="5">
        <v>0</v>
      </c>
      <c r="I1204" s="24" t="e">
        <v>#DIV/0!</v>
      </c>
      <c r="M1204" s="2"/>
    </row>
    <row r="1205" spans="6:13" ht="12.75" hidden="1">
      <c r="F1205" s="71"/>
      <c r="G1205" s="71"/>
      <c r="H1205" s="5">
        <v>0</v>
      </c>
      <c r="I1205" s="24" t="e">
        <v>#DIV/0!</v>
      </c>
      <c r="M1205" s="2"/>
    </row>
    <row r="1206" spans="6:13" ht="12.75" hidden="1">
      <c r="F1206" s="71"/>
      <c r="G1206" s="71"/>
      <c r="H1206" s="5">
        <v>0</v>
      </c>
      <c r="I1206" s="24" t="e">
        <v>#DIV/0!</v>
      </c>
      <c r="M1206" s="2"/>
    </row>
    <row r="1207" spans="6:13" ht="12.75" hidden="1">
      <c r="F1207" s="71"/>
      <c r="G1207" s="71"/>
      <c r="H1207" s="5">
        <v>0</v>
      </c>
      <c r="I1207" s="24" t="e">
        <v>#DIV/0!</v>
      </c>
      <c r="M1207" s="2"/>
    </row>
    <row r="1208" spans="6:13" ht="12.75" hidden="1">
      <c r="F1208" s="71"/>
      <c r="G1208" s="71"/>
      <c r="H1208" s="5">
        <v>0</v>
      </c>
      <c r="I1208" s="24" t="e">
        <v>#DIV/0!</v>
      </c>
      <c r="M1208" s="2"/>
    </row>
    <row r="1209" spans="6:13" ht="12.75" hidden="1">
      <c r="F1209" s="71"/>
      <c r="G1209" s="71"/>
      <c r="H1209" s="5">
        <v>0</v>
      </c>
      <c r="I1209" s="24" t="e">
        <v>#DIV/0!</v>
      </c>
      <c r="M1209" s="2"/>
    </row>
    <row r="1210" spans="6:13" ht="12.75" hidden="1">
      <c r="F1210" s="71"/>
      <c r="G1210" s="71"/>
      <c r="H1210" s="5">
        <v>0</v>
      </c>
      <c r="I1210" s="24" t="e">
        <v>#DIV/0!</v>
      </c>
      <c r="M1210" s="2"/>
    </row>
    <row r="1211" spans="6:13" ht="12.75" hidden="1">
      <c r="F1211" s="71"/>
      <c r="G1211" s="71"/>
      <c r="H1211" s="5">
        <v>0</v>
      </c>
      <c r="I1211" s="24" t="e">
        <v>#DIV/0!</v>
      </c>
      <c r="M1211" s="2"/>
    </row>
    <row r="1212" spans="6:13" ht="12.75" hidden="1">
      <c r="F1212" s="71"/>
      <c r="G1212" s="71"/>
      <c r="H1212" s="5">
        <v>0</v>
      </c>
      <c r="I1212" s="24" t="e">
        <v>#DIV/0!</v>
      </c>
      <c r="M1212" s="2"/>
    </row>
    <row r="1213" spans="6:13" ht="12.75" hidden="1">
      <c r="F1213" s="71"/>
      <c r="G1213" s="71"/>
      <c r="H1213" s="5">
        <v>0</v>
      </c>
      <c r="I1213" s="24" t="e">
        <v>#DIV/0!</v>
      </c>
      <c r="M1213" s="2"/>
    </row>
    <row r="1214" spans="6:13" ht="12.75" hidden="1">
      <c r="F1214" s="71"/>
      <c r="G1214" s="71"/>
      <c r="H1214" s="5">
        <v>0</v>
      </c>
      <c r="I1214" s="24" t="e">
        <v>#DIV/0!</v>
      </c>
      <c r="M1214" s="2"/>
    </row>
    <row r="1215" spans="6:13" ht="12.75" hidden="1">
      <c r="F1215" s="71"/>
      <c r="G1215" s="71"/>
      <c r="H1215" s="5">
        <v>0</v>
      </c>
      <c r="I1215" s="24" t="e">
        <v>#DIV/0!</v>
      </c>
      <c r="M1215" s="2"/>
    </row>
    <row r="1216" spans="6:13" ht="12.75" hidden="1">
      <c r="F1216" s="71"/>
      <c r="G1216" s="71"/>
      <c r="H1216" s="5">
        <v>0</v>
      </c>
      <c r="I1216" s="24" t="e">
        <v>#DIV/0!</v>
      </c>
      <c r="M1216" s="2"/>
    </row>
    <row r="1217" spans="6:13" ht="12.75" hidden="1">
      <c r="F1217" s="71"/>
      <c r="G1217" s="71"/>
      <c r="H1217" s="5">
        <v>0</v>
      </c>
      <c r="I1217" s="24" t="e">
        <v>#DIV/0!</v>
      </c>
      <c r="M1217" s="2"/>
    </row>
    <row r="1218" spans="6:13" ht="12.75" hidden="1">
      <c r="F1218" s="71"/>
      <c r="G1218" s="71"/>
      <c r="H1218" s="5">
        <v>0</v>
      </c>
      <c r="I1218" s="24" t="e">
        <v>#DIV/0!</v>
      </c>
      <c r="M1218" s="2"/>
    </row>
    <row r="1219" spans="6:13" ht="12.75" hidden="1">
      <c r="F1219" s="71"/>
      <c r="G1219" s="71"/>
      <c r="H1219" s="5">
        <v>0</v>
      </c>
      <c r="I1219" s="24" t="e">
        <v>#DIV/0!</v>
      </c>
      <c r="M1219" s="2"/>
    </row>
    <row r="1220" spans="6:13" ht="12.75" hidden="1">
      <c r="F1220" s="71"/>
      <c r="G1220" s="71"/>
      <c r="H1220" s="5">
        <v>0</v>
      </c>
      <c r="I1220" s="24" t="e">
        <v>#DIV/0!</v>
      </c>
      <c r="M1220" s="2"/>
    </row>
    <row r="1221" spans="6:13" ht="12.75" hidden="1">
      <c r="F1221" s="71"/>
      <c r="G1221" s="71"/>
      <c r="H1221" s="5">
        <v>0</v>
      </c>
      <c r="I1221" s="24" t="e">
        <v>#DIV/0!</v>
      </c>
      <c r="M1221" s="2"/>
    </row>
    <row r="1222" spans="6:13" ht="12.75" hidden="1">
      <c r="F1222" s="71"/>
      <c r="G1222" s="71"/>
      <c r="H1222" s="5">
        <v>0</v>
      </c>
      <c r="I1222" s="24" t="e">
        <v>#DIV/0!</v>
      </c>
      <c r="M1222" s="2"/>
    </row>
    <row r="1223" spans="6:13" ht="12.75" hidden="1">
      <c r="F1223" s="71"/>
      <c r="G1223" s="71"/>
      <c r="H1223" s="5">
        <v>0</v>
      </c>
      <c r="I1223" s="24" t="e">
        <v>#DIV/0!</v>
      </c>
      <c r="M1223" s="2"/>
    </row>
    <row r="1224" spans="6:13" ht="12.75" hidden="1">
      <c r="F1224" s="71"/>
      <c r="G1224" s="71"/>
      <c r="H1224" s="5">
        <v>0</v>
      </c>
      <c r="I1224" s="24" t="e">
        <v>#DIV/0!</v>
      </c>
      <c r="M1224" s="2"/>
    </row>
    <row r="1225" spans="6:13" ht="12.75" hidden="1">
      <c r="F1225" s="71"/>
      <c r="G1225" s="71"/>
      <c r="H1225" s="5">
        <v>0</v>
      </c>
      <c r="I1225" s="24" t="e">
        <v>#DIV/0!</v>
      </c>
      <c r="M1225" s="2"/>
    </row>
    <row r="1226" spans="6:13" ht="12.75" hidden="1">
      <c r="F1226" s="71"/>
      <c r="G1226" s="71"/>
      <c r="H1226" s="5">
        <v>0</v>
      </c>
      <c r="I1226" s="24" t="e">
        <v>#DIV/0!</v>
      </c>
      <c r="M1226" s="2"/>
    </row>
    <row r="1227" spans="6:13" ht="12.75" hidden="1">
      <c r="F1227" s="71"/>
      <c r="G1227" s="71"/>
      <c r="H1227" s="5">
        <v>0</v>
      </c>
      <c r="I1227" s="24" t="e">
        <v>#DIV/0!</v>
      </c>
      <c r="M1227" s="2"/>
    </row>
    <row r="1228" spans="6:13" ht="12.75" hidden="1">
      <c r="F1228" s="71"/>
      <c r="G1228" s="71"/>
      <c r="H1228" s="5">
        <v>0</v>
      </c>
      <c r="I1228" s="24" t="e">
        <v>#DIV/0!</v>
      </c>
      <c r="M1228" s="2"/>
    </row>
    <row r="1229" spans="6:13" ht="12.75" hidden="1">
      <c r="F1229" s="71"/>
      <c r="G1229" s="71"/>
      <c r="H1229" s="5">
        <v>0</v>
      </c>
      <c r="I1229" s="24" t="e">
        <v>#DIV/0!</v>
      </c>
      <c r="M1229" s="2"/>
    </row>
    <row r="1230" spans="6:13" ht="12.75" hidden="1">
      <c r="F1230" s="71"/>
      <c r="G1230" s="71"/>
      <c r="H1230" s="5">
        <v>0</v>
      </c>
      <c r="I1230" s="24" t="e">
        <v>#DIV/0!</v>
      </c>
      <c r="M1230" s="2"/>
    </row>
    <row r="1231" spans="6:13" ht="12.75" hidden="1">
      <c r="F1231" s="71"/>
      <c r="G1231" s="71"/>
      <c r="H1231" s="5">
        <v>0</v>
      </c>
      <c r="I1231" s="24" t="e">
        <v>#DIV/0!</v>
      </c>
      <c r="M1231" s="2"/>
    </row>
    <row r="1232" spans="6:13" ht="12.75" hidden="1">
      <c r="F1232" s="71"/>
      <c r="G1232" s="71"/>
      <c r="H1232" s="5">
        <v>0</v>
      </c>
      <c r="I1232" s="24" t="e">
        <v>#DIV/0!</v>
      </c>
      <c r="M1232" s="2"/>
    </row>
    <row r="1233" spans="6:13" ht="12.75" hidden="1">
      <c r="F1233" s="71"/>
      <c r="G1233" s="71"/>
      <c r="H1233" s="5">
        <v>0</v>
      </c>
      <c r="I1233" s="24" t="e">
        <v>#DIV/0!</v>
      </c>
      <c r="M1233" s="2"/>
    </row>
    <row r="1234" spans="6:13" ht="12.75" hidden="1">
      <c r="F1234" s="71"/>
      <c r="G1234" s="71"/>
      <c r="H1234" s="5">
        <v>0</v>
      </c>
      <c r="I1234" s="24" t="e">
        <v>#DIV/0!</v>
      </c>
      <c r="M1234" s="2"/>
    </row>
    <row r="1235" spans="6:13" ht="12.75" hidden="1">
      <c r="F1235" s="71"/>
      <c r="G1235" s="71"/>
      <c r="H1235" s="5">
        <v>0</v>
      </c>
      <c r="I1235" s="24" t="e">
        <v>#DIV/0!</v>
      </c>
      <c r="M1235" s="2"/>
    </row>
    <row r="1236" spans="6:13" ht="12.75" hidden="1">
      <c r="F1236" s="71"/>
      <c r="G1236" s="71"/>
      <c r="H1236" s="5">
        <v>0</v>
      </c>
      <c r="I1236" s="24" t="e">
        <v>#DIV/0!</v>
      </c>
      <c r="M1236" s="2"/>
    </row>
    <row r="1237" spans="6:13" ht="12.75" hidden="1">
      <c r="F1237" s="71"/>
      <c r="G1237" s="71"/>
      <c r="H1237" s="5">
        <v>0</v>
      </c>
      <c r="I1237" s="24" t="e">
        <v>#DIV/0!</v>
      </c>
      <c r="M1237" s="2"/>
    </row>
    <row r="1238" spans="6:13" ht="12.75" hidden="1">
      <c r="F1238" s="71"/>
      <c r="G1238" s="71"/>
      <c r="H1238" s="5">
        <v>0</v>
      </c>
      <c r="I1238" s="24" t="e">
        <v>#DIV/0!</v>
      </c>
      <c r="M1238" s="2"/>
    </row>
    <row r="1239" spans="6:13" ht="12.75" hidden="1">
      <c r="F1239" s="71"/>
      <c r="G1239" s="71"/>
      <c r="H1239" s="5">
        <v>0</v>
      </c>
      <c r="I1239" s="24" t="e">
        <v>#DIV/0!</v>
      </c>
      <c r="M1239" s="2"/>
    </row>
    <row r="1240" spans="6:13" ht="12.75" hidden="1">
      <c r="F1240" s="71"/>
      <c r="G1240" s="71"/>
      <c r="H1240" s="5">
        <v>0</v>
      </c>
      <c r="I1240" s="24" t="e">
        <v>#DIV/0!</v>
      </c>
      <c r="M1240" s="2"/>
    </row>
    <row r="1241" spans="6:13" ht="12.75" hidden="1">
      <c r="F1241" s="71"/>
      <c r="G1241" s="71"/>
      <c r="H1241" s="5">
        <v>0</v>
      </c>
      <c r="I1241" s="24" t="e">
        <v>#DIV/0!</v>
      </c>
      <c r="M1241" s="2"/>
    </row>
    <row r="1242" spans="6:13" ht="12.75" hidden="1">
      <c r="F1242" s="71"/>
      <c r="G1242" s="71"/>
      <c r="H1242" s="5">
        <v>0</v>
      </c>
      <c r="I1242" s="24" t="e">
        <v>#DIV/0!</v>
      </c>
      <c r="M1242" s="2"/>
    </row>
    <row r="1243" spans="6:13" ht="12.75" hidden="1">
      <c r="F1243" s="71"/>
      <c r="G1243" s="71"/>
      <c r="H1243" s="5">
        <v>0</v>
      </c>
      <c r="I1243" s="24" t="e">
        <v>#DIV/0!</v>
      </c>
      <c r="M1243" s="2"/>
    </row>
    <row r="1244" spans="6:13" ht="12.75" hidden="1">
      <c r="F1244" s="71"/>
      <c r="G1244" s="71"/>
      <c r="H1244" s="5">
        <v>0</v>
      </c>
      <c r="I1244" s="24" t="e">
        <v>#DIV/0!</v>
      </c>
      <c r="M1244" s="2"/>
    </row>
    <row r="1245" spans="6:13" ht="12.75" hidden="1">
      <c r="F1245" s="71"/>
      <c r="G1245" s="71"/>
      <c r="H1245" s="5">
        <v>0</v>
      </c>
      <c r="I1245" s="24" t="e">
        <v>#DIV/0!</v>
      </c>
      <c r="M1245" s="2"/>
    </row>
    <row r="1246" spans="6:13" ht="12.75" hidden="1">
      <c r="F1246" s="71"/>
      <c r="G1246" s="71"/>
      <c r="H1246" s="5">
        <v>0</v>
      </c>
      <c r="I1246" s="24" t="e">
        <v>#DIV/0!</v>
      </c>
      <c r="M1246" s="2"/>
    </row>
    <row r="1247" spans="6:13" ht="12.75" hidden="1">
      <c r="F1247" s="71"/>
      <c r="G1247" s="71"/>
      <c r="H1247" s="5">
        <v>0</v>
      </c>
      <c r="I1247" s="24" t="e">
        <v>#DIV/0!</v>
      </c>
      <c r="M1247" s="2"/>
    </row>
    <row r="1248" spans="6:13" ht="12.75" hidden="1">
      <c r="F1248" s="71"/>
      <c r="G1248" s="71"/>
      <c r="H1248" s="5">
        <v>0</v>
      </c>
      <c r="I1248" s="24" t="e">
        <v>#DIV/0!</v>
      </c>
      <c r="M1248" s="2"/>
    </row>
    <row r="1249" spans="6:13" ht="12.75" hidden="1">
      <c r="F1249" s="71"/>
      <c r="G1249" s="71"/>
      <c r="H1249" s="5">
        <v>0</v>
      </c>
      <c r="I1249" s="24" t="e">
        <v>#DIV/0!</v>
      </c>
      <c r="M1249" s="2"/>
    </row>
    <row r="1250" spans="6:13" ht="12.75" hidden="1">
      <c r="F1250" s="71"/>
      <c r="G1250" s="71"/>
      <c r="H1250" s="5">
        <v>0</v>
      </c>
      <c r="I1250" s="24" t="e">
        <v>#DIV/0!</v>
      </c>
      <c r="M1250" s="2"/>
    </row>
    <row r="1251" spans="6:13" ht="12.75" hidden="1">
      <c r="F1251" s="71"/>
      <c r="G1251" s="71"/>
      <c r="H1251" s="5">
        <v>0</v>
      </c>
      <c r="I1251" s="24" t="e">
        <v>#DIV/0!</v>
      </c>
      <c r="M1251" s="2"/>
    </row>
    <row r="1252" spans="6:13" ht="12.75" hidden="1">
      <c r="F1252" s="71"/>
      <c r="G1252" s="71"/>
      <c r="H1252" s="5">
        <v>0</v>
      </c>
      <c r="I1252" s="24" t="e">
        <v>#DIV/0!</v>
      </c>
      <c r="M1252" s="2"/>
    </row>
    <row r="1253" spans="6:13" ht="12.75" hidden="1">
      <c r="F1253" s="71"/>
      <c r="G1253" s="71"/>
      <c r="H1253" s="5">
        <v>0</v>
      </c>
      <c r="I1253" s="24" t="e">
        <v>#DIV/0!</v>
      </c>
      <c r="M1253" s="2"/>
    </row>
    <row r="1254" spans="6:13" ht="12.75" hidden="1">
      <c r="F1254" s="71"/>
      <c r="G1254" s="71"/>
      <c r="H1254" s="5">
        <v>0</v>
      </c>
      <c r="I1254" s="24" t="e">
        <v>#DIV/0!</v>
      </c>
      <c r="M1254" s="2"/>
    </row>
    <row r="1255" spans="6:13" ht="12.75" hidden="1">
      <c r="F1255" s="71"/>
      <c r="G1255" s="71"/>
      <c r="H1255" s="5">
        <v>0</v>
      </c>
      <c r="I1255" s="24" t="e">
        <v>#DIV/0!</v>
      </c>
      <c r="M1255" s="2"/>
    </row>
    <row r="1256" spans="6:13" ht="12.75" hidden="1">
      <c r="F1256" s="71"/>
      <c r="G1256" s="71"/>
      <c r="H1256" s="5">
        <v>0</v>
      </c>
      <c r="I1256" s="24" t="e">
        <v>#DIV/0!</v>
      </c>
      <c r="M1256" s="2"/>
    </row>
    <row r="1257" spans="6:13" ht="12.75" hidden="1">
      <c r="F1257" s="71"/>
      <c r="G1257" s="71"/>
      <c r="H1257" s="5">
        <v>0</v>
      </c>
      <c r="I1257" s="24" t="e">
        <v>#DIV/0!</v>
      </c>
      <c r="M1257" s="2"/>
    </row>
    <row r="1258" spans="6:13" ht="12.75" hidden="1">
      <c r="F1258" s="71"/>
      <c r="G1258" s="71"/>
      <c r="H1258" s="5">
        <v>0</v>
      </c>
      <c r="I1258" s="24" t="e">
        <v>#DIV/0!</v>
      </c>
      <c r="M1258" s="2"/>
    </row>
    <row r="1259" spans="6:13" ht="12.75" hidden="1">
      <c r="F1259" s="71"/>
      <c r="G1259" s="71"/>
      <c r="H1259" s="5">
        <v>0</v>
      </c>
      <c r="I1259" s="24" t="e">
        <v>#DIV/0!</v>
      </c>
      <c r="M1259" s="2"/>
    </row>
    <row r="1260" spans="6:13" ht="12.75" hidden="1">
      <c r="F1260" s="71"/>
      <c r="G1260" s="71"/>
      <c r="H1260" s="5">
        <v>0</v>
      </c>
      <c r="I1260" s="24" t="e">
        <v>#DIV/0!</v>
      </c>
      <c r="M1260" s="2"/>
    </row>
    <row r="1261" spans="6:13" ht="12.75" hidden="1">
      <c r="F1261" s="71"/>
      <c r="G1261" s="71"/>
      <c r="H1261" s="5">
        <v>0</v>
      </c>
      <c r="I1261" s="24" t="e">
        <v>#DIV/0!</v>
      </c>
      <c r="M1261" s="2"/>
    </row>
    <row r="1262" spans="6:13" ht="12.75" hidden="1">
      <c r="F1262" s="71"/>
      <c r="G1262" s="71"/>
      <c r="H1262" s="5">
        <v>0</v>
      </c>
      <c r="I1262" s="24" t="e">
        <v>#DIV/0!</v>
      </c>
      <c r="M1262" s="2"/>
    </row>
    <row r="1263" spans="6:13" ht="12.75" hidden="1">
      <c r="F1263" s="71"/>
      <c r="G1263" s="71"/>
      <c r="H1263" s="5">
        <v>0</v>
      </c>
      <c r="I1263" s="24" t="e">
        <v>#DIV/0!</v>
      </c>
      <c r="M1263" s="2"/>
    </row>
    <row r="1264" spans="6:13" ht="12.75" hidden="1">
      <c r="F1264" s="71"/>
      <c r="G1264" s="71"/>
      <c r="H1264" s="5">
        <v>0</v>
      </c>
      <c r="I1264" s="24" t="e">
        <v>#DIV/0!</v>
      </c>
      <c r="M1264" s="2"/>
    </row>
    <row r="1265" spans="6:13" ht="12.75" hidden="1">
      <c r="F1265" s="71"/>
      <c r="G1265" s="71"/>
      <c r="H1265" s="5">
        <v>0</v>
      </c>
      <c r="I1265" s="24" t="e">
        <v>#DIV/0!</v>
      </c>
      <c r="M1265" s="2"/>
    </row>
    <row r="1266" spans="6:13" ht="12.75" hidden="1">
      <c r="F1266" s="71"/>
      <c r="G1266" s="71"/>
      <c r="H1266" s="5">
        <v>0</v>
      </c>
      <c r="I1266" s="24" t="e">
        <v>#DIV/0!</v>
      </c>
      <c r="M1266" s="2"/>
    </row>
    <row r="1267" spans="6:13" ht="12.75" hidden="1">
      <c r="F1267" s="71"/>
      <c r="G1267" s="71"/>
      <c r="H1267" s="5">
        <v>0</v>
      </c>
      <c r="I1267" s="24" t="e">
        <v>#DIV/0!</v>
      </c>
      <c r="M1267" s="2"/>
    </row>
    <row r="1268" spans="6:13" ht="12.75" hidden="1">
      <c r="F1268" s="71"/>
      <c r="G1268" s="71"/>
      <c r="H1268" s="5">
        <v>0</v>
      </c>
      <c r="I1268" s="24" t="e">
        <v>#DIV/0!</v>
      </c>
      <c r="M1268" s="2"/>
    </row>
    <row r="1269" spans="6:13" ht="12.75" hidden="1">
      <c r="F1269" s="71"/>
      <c r="G1269" s="71"/>
      <c r="H1269" s="5">
        <v>0</v>
      </c>
      <c r="I1269" s="24" t="e">
        <v>#DIV/0!</v>
      </c>
      <c r="M1269" s="2"/>
    </row>
    <row r="1270" spans="6:13" ht="12.75" hidden="1">
      <c r="F1270" s="71"/>
      <c r="G1270" s="71"/>
      <c r="H1270" s="5">
        <v>0</v>
      </c>
      <c r="I1270" s="24" t="e">
        <v>#DIV/0!</v>
      </c>
      <c r="M1270" s="2"/>
    </row>
    <row r="1271" spans="6:13" ht="12.75" hidden="1">
      <c r="F1271" s="71"/>
      <c r="G1271" s="71"/>
      <c r="H1271" s="5">
        <v>0</v>
      </c>
      <c r="I1271" s="24" t="e">
        <v>#DIV/0!</v>
      </c>
      <c r="M1271" s="2"/>
    </row>
    <row r="1272" spans="6:13" ht="12.75" hidden="1">
      <c r="F1272" s="71"/>
      <c r="G1272" s="71"/>
      <c r="H1272" s="5">
        <v>0</v>
      </c>
      <c r="I1272" s="24" t="e">
        <v>#DIV/0!</v>
      </c>
      <c r="M1272" s="2"/>
    </row>
    <row r="1273" spans="6:13" ht="12.75" hidden="1">
      <c r="F1273" s="71"/>
      <c r="G1273" s="71"/>
      <c r="H1273" s="5">
        <v>0</v>
      </c>
      <c r="I1273" s="24" t="e">
        <v>#DIV/0!</v>
      </c>
      <c r="M1273" s="2"/>
    </row>
    <row r="1274" spans="6:13" ht="12.75" hidden="1">
      <c r="F1274" s="71"/>
      <c r="G1274" s="71"/>
      <c r="H1274" s="5">
        <v>0</v>
      </c>
      <c r="I1274" s="24" t="e">
        <v>#DIV/0!</v>
      </c>
      <c r="M1274" s="2"/>
    </row>
    <row r="1275" spans="6:13" ht="12.75" hidden="1">
      <c r="F1275" s="71"/>
      <c r="G1275" s="71"/>
      <c r="H1275" s="5">
        <v>0</v>
      </c>
      <c r="I1275" s="24" t="e">
        <v>#DIV/0!</v>
      </c>
      <c r="M1275" s="2"/>
    </row>
    <row r="1276" spans="6:13" ht="12.75" hidden="1">
      <c r="F1276" s="71"/>
      <c r="G1276" s="71"/>
      <c r="H1276" s="5">
        <v>0</v>
      </c>
      <c r="I1276" s="24" t="e">
        <v>#DIV/0!</v>
      </c>
      <c r="M1276" s="2"/>
    </row>
    <row r="1277" spans="6:13" ht="12.75" hidden="1">
      <c r="F1277" s="71"/>
      <c r="G1277" s="71"/>
      <c r="H1277" s="5">
        <v>0</v>
      </c>
      <c r="I1277" s="24" t="e">
        <v>#DIV/0!</v>
      </c>
      <c r="M1277" s="2"/>
    </row>
    <row r="1278" spans="6:13" ht="12.75" hidden="1">
      <c r="F1278" s="71"/>
      <c r="G1278" s="71"/>
      <c r="H1278" s="5">
        <v>0</v>
      </c>
      <c r="I1278" s="24" t="e">
        <v>#DIV/0!</v>
      </c>
      <c r="M1278" s="2"/>
    </row>
    <row r="1279" spans="6:13" ht="12.75" hidden="1">
      <c r="F1279" s="71"/>
      <c r="G1279" s="71"/>
      <c r="H1279" s="5">
        <v>0</v>
      </c>
      <c r="I1279" s="24" t="e">
        <v>#DIV/0!</v>
      </c>
      <c r="M1279" s="2"/>
    </row>
    <row r="1280" spans="6:13" ht="12.75" hidden="1">
      <c r="F1280" s="71"/>
      <c r="G1280" s="71"/>
      <c r="H1280" s="5">
        <v>0</v>
      </c>
      <c r="I1280" s="24" t="e">
        <v>#DIV/0!</v>
      </c>
      <c r="M1280" s="2"/>
    </row>
    <row r="1281" spans="6:13" ht="12.75" hidden="1">
      <c r="F1281" s="71"/>
      <c r="G1281" s="71"/>
      <c r="H1281" s="5">
        <v>0</v>
      </c>
      <c r="I1281" s="24" t="e">
        <v>#DIV/0!</v>
      </c>
      <c r="M1281" s="2"/>
    </row>
    <row r="1282" spans="6:13" ht="12.75" hidden="1">
      <c r="F1282" s="71"/>
      <c r="G1282" s="71"/>
      <c r="H1282" s="5">
        <v>0</v>
      </c>
      <c r="I1282" s="24" t="e">
        <v>#DIV/0!</v>
      </c>
      <c r="M1282" s="2"/>
    </row>
    <row r="1283" spans="6:13" ht="12.75" hidden="1">
      <c r="F1283" s="71"/>
      <c r="G1283" s="71"/>
      <c r="H1283" s="5">
        <v>0</v>
      </c>
      <c r="I1283" s="24" t="e">
        <v>#DIV/0!</v>
      </c>
      <c r="M1283" s="2"/>
    </row>
    <row r="1284" spans="6:13" ht="12.75" hidden="1">
      <c r="F1284" s="71"/>
      <c r="G1284" s="71"/>
      <c r="H1284" s="5">
        <v>0</v>
      </c>
      <c r="I1284" s="24" t="e">
        <v>#DIV/0!</v>
      </c>
      <c r="M1284" s="2"/>
    </row>
    <row r="1285" spans="6:13" ht="12.75" hidden="1">
      <c r="F1285" s="71"/>
      <c r="G1285" s="71"/>
      <c r="H1285" s="5">
        <v>0</v>
      </c>
      <c r="I1285" s="24" t="e">
        <v>#DIV/0!</v>
      </c>
      <c r="M1285" s="2"/>
    </row>
    <row r="1286" spans="6:13" ht="12.75" hidden="1">
      <c r="F1286" s="71"/>
      <c r="G1286" s="71"/>
      <c r="H1286" s="5">
        <v>0</v>
      </c>
      <c r="I1286" s="24" t="e">
        <v>#DIV/0!</v>
      </c>
      <c r="M1286" s="2"/>
    </row>
    <row r="1287" spans="6:13" ht="12.75" hidden="1">
      <c r="F1287" s="71"/>
      <c r="G1287" s="71"/>
      <c r="H1287" s="5">
        <v>0</v>
      </c>
      <c r="I1287" s="24" t="e">
        <v>#DIV/0!</v>
      </c>
      <c r="M1287" s="2"/>
    </row>
    <row r="1288" spans="6:13" ht="12.75" hidden="1">
      <c r="F1288" s="71"/>
      <c r="G1288" s="71"/>
      <c r="H1288" s="5">
        <v>0</v>
      </c>
      <c r="I1288" s="24" t="e">
        <v>#DIV/0!</v>
      </c>
      <c r="M1288" s="2"/>
    </row>
    <row r="1289" spans="6:13" ht="12.75" hidden="1">
      <c r="F1289" s="71"/>
      <c r="G1289" s="71"/>
      <c r="H1289" s="5">
        <v>0</v>
      </c>
      <c r="I1289" s="24" t="e">
        <v>#DIV/0!</v>
      </c>
      <c r="M1289" s="2"/>
    </row>
    <row r="1290" spans="6:13" ht="12.75" hidden="1">
      <c r="F1290" s="71"/>
      <c r="G1290" s="71"/>
      <c r="H1290" s="5">
        <v>0</v>
      </c>
      <c r="I1290" s="24" t="e">
        <v>#DIV/0!</v>
      </c>
      <c r="M1290" s="2"/>
    </row>
    <row r="1291" spans="6:13" ht="12.75" hidden="1">
      <c r="F1291" s="71"/>
      <c r="G1291" s="71"/>
      <c r="H1291" s="5">
        <v>0</v>
      </c>
      <c r="I1291" s="24" t="e">
        <v>#DIV/0!</v>
      </c>
      <c r="M1291" s="2"/>
    </row>
    <row r="1292" spans="6:13" ht="12.75" hidden="1">
      <c r="F1292" s="71"/>
      <c r="G1292" s="71"/>
      <c r="H1292" s="5">
        <v>0</v>
      </c>
      <c r="I1292" s="24" t="e">
        <v>#DIV/0!</v>
      </c>
      <c r="M1292" s="2"/>
    </row>
    <row r="1293" spans="6:13" ht="12.75" hidden="1">
      <c r="F1293" s="71"/>
      <c r="G1293" s="71"/>
      <c r="H1293" s="5">
        <v>0</v>
      </c>
      <c r="I1293" s="24" t="e">
        <v>#DIV/0!</v>
      </c>
      <c r="M1293" s="2"/>
    </row>
    <row r="1294" spans="6:13" ht="12.75" hidden="1">
      <c r="F1294" s="71"/>
      <c r="G1294" s="71"/>
      <c r="H1294" s="5">
        <v>0</v>
      </c>
      <c r="I1294" s="24" t="e">
        <v>#DIV/0!</v>
      </c>
      <c r="M1294" s="2"/>
    </row>
    <row r="1295" spans="6:13" ht="12.75" hidden="1">
      <c r="F1295" s="71"/>
      <c r="G1295" s="71"/>
      <c r="H1295" s="5">
        <v>0</v>
      </c>
      <c r="I1295" s="24" t="e">
        <v>#DIV/0!</v>
      </c>
      <c r="M1295" s="2"/>
    </row>
    <row r="1296" spans="6:13" ht="12.75" hidden="1">
      <c r="F1296" s="71"/>
      <c r="G1296" s="71"/>
      <c r="H1296" s="5">
        <v>0</v>
      </c>
      <c r="I1296" s="24" t="e">
        <v>#DIV/0!</v>
      </c>
      <c r="M1296" s="2"/>
    </row>
    <row r="1297" spans="6:13" ht="12.75" hidden="1">
      <c r="F1297" s="71"/>
      <c r="G1297" s="71"/>
      <c r="H1297" s="5">
        <v>0</v>
      </c>
      <c r="I1297" s="24" t="e">
        <v>#DIV/0!</v>
      </c>
      <c r="M1297" s="2"/>
    </row>
    <row r="1298" spans="6:13" ht="12.75" hidden="1">
      <c r="F1298" s="71"/>
      <c r="G1298" s="71"/>
      <c r="H1298" s="5">
        <v>0</v>
      </c>
      <c r="I1298" s="24" t="e">
        <v>#DIV/0!</v>
      </c>
      <c r="M1298" s="2"/>
    </row>
    <row r="1299" spans="6:13" ht="12.75" hidden="1">
      <c r="F1299" s="71"/>
      <c r="G1299" s="71"/>
      <c r="H1299" s="5">
        <v>0</v>
      </c>
      <c r="I1299" s="24" t="e">
        <v>#DIV/0!</v>
      </c>
      <c r="M1299" s="2"/>
    </row>
    <row r="1300" spans="6:13" ht="12.75" hidden="1">
      <c r="F1300" s="71"/>
      <c r="G1300" s="71"/>
      <c r="H1300" s="5">
        <v>0</v>
      </c>
      <c r="I1300" s="24" t="e">
        <v>#DIV/0!</v>
      </c>
      <c r="M1300" s="2"/>
    </row>
    <row r="1301" spans="6:13" ht="12.75" hidden="1">
      <c r="F1301" s="71"/>
      <c r="G1301" s="71"/>
      <c r="H1301" s="5">
        <v>0</v>
      </c>
      <c r="I1301" s="24" t="e">
        <v>#DIV/0!</v>
      </c>
      <c r="M1301" s="2"/>
    </row>
    <row r="1302" spans="6:13" ht="12.75" hidden="1">
      <c r="F1302" s="71"/>
      <c r="G1302" s="71"/>
      <c r="H1302" s="5">
        <v>0</v>
      </c>
      <c r="I1302" s="24" t="e">
        <v>#DIV/0!</v>
      </c>
      <c r="M1302" s="2"/>
    </row>
    <row r="1303" spans="6:13" ht="12.75" hidden="1">
      <c r="F1303" s="71"/>
      <c r="G1303" s="71"/>
      <c r="H1303" s="5">
        <v>0</v>
      </c>
      <c r="I1303" s="24" t="e">
        <v>#DIV/0!</v>
      </c>
      <c r="M1303" s="2"/>
    </row>
    <row r="1304" spans="6:13" ht="12.75" hidden="1">
      <c r="F1304" s="71"/>
      <c r="G1304" s="71"/>
      <c r="H1304" s="5">
        <v>0</v>
      </c>
      <c r="I1304" s="24" t="e">
        <v>#DIV/0!</v>
      </c>
      <c r="M1304" s="2"/>
    </row>
    <row r="1305" spans="6:13" ht="12.75" hidden="1">
      <c r="F1305" s="71"/>
      <c r="G1305" s="71"/>
      <c r="H1305" s="5">
        <v>0</v>
      </c>
      <c r="I1305" s="24" t="e">
        <v>#DIV/0!</v>
      </c>
      <c r="M1305" s="2"/>
    </row>
    <row r="1306" spans="6:13" ht="12.75" hidden="1">
      <c r="F1306" s="71"/>
      <c r="G1306" s="71"/>
      <c r="H1306" s="5">
        <v>0</v>
      </c>
      <c r="I1306" s="24" t="e">
        <v>#DIV/0!</v>
      </c>
      <c r="M1306" s="2"/>
    </row>
    <row r="1307" spans="6:13" ht="12.75" hidden="1">
      <c r="F1307" s="71"/>
      <c r="G1307" s="71"/>
      <c r="H1307" s="5">
        <v>0</v>
      </c>
      <c r="I1307" s="24" t="e">
        <v>#DIV/0!</v>
      </c>
      <c r="M1307" s="2"/>
    </row>
    <row r="1308" spans="6:13" ht="12.75" hidden="1">
      <c r="F1308" s="71"/>
      <c r="G1308" s="71"/>
      <c r="H1308" s="5">
        <v>0</v>
      </c>
      <c r="I1308" s="24" t="e">
        <v>#DIV/0!</v>
      </c>
      <c r="M1308" s="2"/>
    </row>
    <row r="1309" spans="6:13" ht="12.75" hidden="1">
      <c r="F1309" s="71"/>
      <c r="G1309" s="71"/>
      <c r="H1309" s="5">
        <v>0</v>
      </c>
      <c r="I1309" s="24" t="e">
        <v>#DIV/0!</v>
      </c>
      <c r="M1309" s="2"/>
    </row>
    <row r="1310" spans="6:13" ht="12.75" hidden="1">
      <c r="F1310" s="71"/>
      <c r="G1310" s="71"/>
      <c r="H1310" s="5">
        <v>0</v>
      </c>
      <c r="I1310" s="24" t="e">
        <v>#DIV/0!</v>
      </c>
      <c r="M1310" s="2"/>
    </row>
    <row r="1311" spans="6:13" ht="12.75" hidden="1">
      <c r="F1311" s="71"/>
      <c r="G1311" s="71"/>
      <c r="H1311" s="5">
        <v>0</v>
      </c>
      <c r="I1311" s="24" t="e">
        <v>#DIV/0!</v>
      </c>
      <c r="M1311" s="2"/>
    </row>
    <row r="1312" spans="6:13" ht="12.75" hidden="1">
      <c r="F1312" s="71"/>
      <c r="G1312" s="71"/>
      <c r="H1312" s="5">
        <v>0</v>
      </c>
      <c r="I1312" s="24" t="e">
        <v>#DIV/0!</v>
      </c>
      <c r="M1312" s="2"/>
    </row>
    <row r="1313" spans="6:13" ht="12.75" hidden="1">
      <c r="F1313" s="71"/>
      <c r="G1313" s="71"/>
      <c r="M1313" s="2"/>
    </row>
    <row r="1314" spans="6:13" ht="12.75" hidden="1">
      <c r="F1314" s="71"/>
      <c r="G1314" s="71"/>
      <c r="M1314" s="2"/>
    </row>
    <row r="1315" spans="6:13" ht="12.75" hidden="1">
      <c r="F1315" s="71"/>
      <c r="G1315" s="71"/>
      <c r="M1315" s="2"/>
    </row>
    <row r="1316" spans="6:13" ht="12.75" hidden="1">
      <c r="F1316" s="71"/>
      <c r="G1316" s="71"/>
      <c r="M1316" s="2"/>
    </row>
    <row r="1317" spans="6:13" ht="12.75" hidden="1">
      <c r="F1317" s="71"/>
      <c r="G1317" s="71"/>
      <c r="M1317" s="2"/>
    </row>
    <row r="1318" spans="6:13" ht="12.75" hidden="1">
      <c r="F1318" s="71"/>
      <c r="G1318" s="71"/>
      <c r="M1318" s="2"/>
    </row>
    <row r="1319" spans="6:13" ht="12.75" hidden="1">
      <c r="F1319" s="71"/>
      <c r="G1319" s="71"/>
      <c r="M1319" s="2"/>
    </row>
    <row r="1320" spans="6:13" ht="12.75" hidden="1">
      <c r="F1320" s="71"/>
      <c r="G1320" s="71"/>
      <c r="M1320" s="2"/>
    </row>
    <row r="1321" spans="6:13" ht="12.75" hidden="1">
      <c r="F1321" s="71"/>
      <c r="G1321" s="71"/>
      <c r="M1321" s="2"/>
    </row>
    <row r="1322" spans="6:13" ht="12.75" hidden="1">
      <c r="F1322" s="71"/>
      <c r="G1322" s="71"/>
      <c r="M1322" s="2"/>
    </row>
    <row r="1323" spans="6:13" ht="12.75" hidden="1">
      <c r="F1323" s="71"/>
      <c r="G1323" s="71"/>
      <c r="M1323" s="2"/>
    </row>
    <row r="1324" spans="6:13" ht="12.75" hidden="1">
      <c r="F1324" s="71"/>
      <c r="G1324" s="71"/>
      <c r="M1324" s="2"/>
    </row>
    <row r="1325" spans="6:13" ht="12.75" hidden="1">
      <c r="F1325" s="71"/>
      <c r="G1325" s="71"/>
      <c r="M1325" s="2"/>
    </row>
    <row r="1326" spans="6:13" ht="12.75" hidden="1">
      <c r="F1326" s="71"/>
      <c r="G1326" s="71"/>
      <c r="M1326" s="2"/>
    </row>
    <row r="1327" spans="6:13" ht="12.75" hidden="1">
      <c r="F1327" s="71"/>
      <c r="G1327" s="71"/>
      <c r="M1327" s="2"/>
    </row>
    <row r="1328" spans="6:13" ht="12.75" hidden="1">
      <c r="F1328" s="71"/>
      <c r="G1328" s="71"/>
      <c r="M1328" s="2"/>
    </row>
    <row r="1329" spans="6:13" ht="12.75" hidden="1">
      <c r="F1329" s="71"/>
      <c r="G1329" s="71"/>
      <c r="M1329" s="2"/>
    </row>
    <row r="1330" spans="6:13" ht="12.75" hidden="1">
      <c r="F1330" s="71"/>
      <c r="G1330" s="71"/>
      <c r="M1330" s="2"/>
    </row>
    <row r="1331" spans="6:13" ht="12.75" hidden="1">
      <c r="F1331" s="71"/>
      <c r="G1331" s="71"/>
      <c r="M1331" s="2"/>
    </row>
    <row r="1332" spans="6:13" ht="12.75" hidden="1">
      <c r="F1332" s="71"/>
      <c r="G1332" s="71"/>
      <c r="M1332" s="2"/>
    </row>
    <row r="1333" spans="6:13" ht="12.75" hidden="1">
      <c r="F1333" s="71"/>
      <c r="G1333" s="71"/>
      <c r="M1333" s="2"/>
    </row>
    <row r="1334" spans="6:13" ht="12.75" hidden="1">
      <c r="F1334" s="71"/>
      <c r="G1334" s="71"/>
      <c r="M1334" s="2"/>
    </row>
    <row r="1335" spans="6:13" ht="12.75" hidden="1">
      <c r="F1335" s="71"/>
      <c r="G1335" s="71"/>
      <c r="M1335" s="2"/>
    </row>
    <row r="1336" spans="6:13" ht="12.75" hidden="1">
      <c r="F1336" s="71"/>
      <c r="G1336" s="71"/>
      <c r="M1336" s="2"/>
    </row>
    <row r="1337" spans="6:13" ht="12.75" hidden="1">
      <c r="F1337" s="71"/>
      <c r="G1337" s="71"/>
      <c r="M1337" s="2"/>
    </row>
    <row r="1338" spans="6:13" ht="12.75" hidden="1">
      <c r="F1338" s="71"/>
      <c r="G1338" s="71"/>
      <c r="M1338" s="2"/>
    </row>
    <row r="1339" spans="6:13" ht="12.75" hidden="1">
      <c r="F1339" s="71"/>
      <c r="G1339" s="71"/>
      <c r="M1339" s="2"/>
    </row>
    <row r="1340" spans="6:13" ht="12.75" hidden="1">
      <c r="F1340" s="71"/>
      <c r="G1340" s="71"/>
      <c r="M1340" s="2"/>
    </row>
    <row r="1341" spans="6:13" ht="12.75" hidden="1">
      <c r="F1341" s="71"/>
      <c r="G1341" s="71"/>
      <c r="M1341" s="2"/>
    </row>
    <row r="1342" spans="6:13" ht="12.75" hidden="1">
      <c r="F1342" s="71"/>
      <c r="G1342" s="71"/>
      <c r="M1342" s="2"/>
    </row>
    <row r="1343" spans="6:13" ht="12.75" hidden="1">
      <c r="F1343" s="71"/>
      <c r="G1343" s="71"/>
      <c r="M1343" s="2"/>
    </row>
    <row r="1344" spans="6:13" ht="12.75" hidden="1">
      <c r="F1344" s="71"/>
      <c r="G1344" s="71"/>
      <c r="M1344" s="2"/>
    </row>
    <row r="1345" spans="6:13" ht="12.75" hidden="1">
      <c r="F1345" s="71"/>
      <c r="G1345" s="71"/>
      <c r="M1345" s="2"/>
    </row>
    <row r="1346" spans="6:13" ht="12.75" hidden="1">
      <c r="F1346" s="71"/>
      <c r="G1346" s="71"/>
      <c r="M1346" s="2"/>
    </row>
    <row r="1347" spans="6:13" ht="12.75" hidden="1">
      <c r="F1347" s="71"/>
      <c r="G1347" s="71"/>
      <c r="M1347" s="2"/>
    </row>
    <row r="1348" spans="6:13" ht="12.75" hidden="1">
      <c r="F1348" s="71"/>
      <c r="G1348" s="71"/>
      <c r="M1348" s="2"/>
    </row>
    <row r="1349" spans="6:13" ht="12.75" hidden="1">
      <c r="F1349" s="71"/>
      <c r="G1349" s="71"/>
      <c r="M1349" s="2"/>
    </row>
    <row r="1350" spans="6:13" ht="12.75" hidden="1">
      <c r="F1350" s="71"/>
      <c r="G1350" s="71"/>
      <c r="M1350" s="2"/>
    </row>
    <row r="1351" spans="6:13" ht="12.75" hidden="1">
      <c r="F1351" s="71"/>
      <c r="G1351" s="71"/>
      <c r="M1351" s="2"/>
    </row>
    <row r="1352" spans="6:13" ht="12.75" hidden="1">
      <c r="F1352" s="71"/>
      <c r="G1352" s="71"/>
      <c r="M1352" s="2"/>
    </row>
    <row r="1353" spans="6:13" ht="12.75" hidden="1">
      <c r="F1353" s="71"/>
      <c r="G1353" s="71"/>
      <c r="M1353" s="2"/>
    </row>
    <row r="1354" spans="6:13" ht="12.75" hidden="1">
      <c r="F1354" s="71"/>
      <c r="G1354" s="71"/>
      <c r="M1354" s="2"/>
    </row>
    <row r="1355" spans="6:13" ht="12.75" hidden="1">
      <c r="F1355" s="71"/>
      <c r="G1355" s="71"/>
      <c r="M1355" s="2"/>
    </row>
    <row r="1356" spans="6:13" ht="12.75" hidden="1">
      <c r="F1356" s="71"/>
      <c r="G1356" s="71"/>
      <c r="M1356" s="2"/>
    </row>
    <row r="1357" spans="6:13" ht="12.75" hidden="1">
      <c r="F1357" s="71"/>
      <c r="G1357" s="71"/>
      <c r="M1357" s="2"/>
    </row>
    <row r="1358" spans="6:13" ht="12.75" hidden="1">
      <c r="F1358" s="71"/>
      <c r="G1358" s="71"/>
      <c r="M1358" s="2"/>
    </row>
    <row r="1359" spans="6:13" ht="12.75" hidden="1">
      <c r="F1359" s="71"/>
      <c r="G1359" s="71"/>
      <c r="M1359" s="2"/>
    </row>
    <row r="1360" spans="6:13" ht="12.75" hidden="1">
      <c r="F1360" s="71"/>
      <c r="G1360" s="71"/>
      <c r="M1360" s="2"/>
    </row>
    <row r="1361" spans="6:13" ht="12.75" hidden="1">
      <c r="F1361" s="71"/>
      <c r="G1361" s="71"/>
      <c r="M1361" s="2"/>
    </row>
    <row r="1362" spans="6:13" ht="12.75" hidden="1">
      <c r="F1362" s="71"/>
      <c r="G1362" s="71"/>
      <c r="M1362" s="2"/>
    </row>
    <row r="1363" spans="6:13" ht="12.75" hidden="1">
      <c r="F1363" s="71"/>
      <c r="G1363" s="71"/>
      <c r="M1363" s="2"/>
    </row>
    <row r="1364" spans="6:13" ht="12.75" hidden="1">
      <c r="F1364" s="71"/>
      <c r="G1364" s="71"/>
      <c r="M1364" s="2"/>
    </row>
    <row r="1365" spans="6:13" ht="12.75" hidden="1">
      <c r="F1365" s="71"/>
      <c r="G1365" s="71"/>
      <c r="M1365" s="2"/>
    </row>
    <row r="1366" spans="6:13" ht="12.75" hidden="1">
      <c r="F1366" s="71"/>
      <c r="G1366" s="71"/>
      <c r="M1366" s="2"/>
    </row>
    <row r="1367" spans="6:13" ht="12.75" hidden="1">
      <c r="F1367" s="71"/>
      <c r="G1367" s="71"/>
      <c r="M1367" s="2"/>
    </row>
    <row r="1368" spans="6:13" ht="12.75" hidden="1">
      <c r="F1368" s="71"/>
      <c r="G1368" s="71"/>
      <c r="M1368" s="2"/>
    </row>
    <row r="1369" spans="6:13" ht="12.75" hidden="1">
      <c r="F1369" s="71"/>
      <c r="G1369" s="71"/>
      <c r="M1369" s="2"/>
    </row>
    <row r="1370" spans="6:13" ht="12.75" hidden="1">
      <c r="F1370" s="71"/>
      <c r="G1370" s="71"/>
      <c r="M1370" s="2"/>
    </row>
    <row r="1371" spans="6:13" ht="12.75" hidden="1">
      <c r="F1371" s="71"/>
      <c r="G1371" s="71"/>
      <c r="M1371" s="2"/>
    </row>
    <row r="1372" spans="6:13" ht="12.75" hidden="1">
      <c r="F1372" s="71"/>
      <c r="G1372" s="71"/>
      <c r="M1372" s="2"/>
    </row>
    <row r="1373" spans="6:13" ht="12.75" hidden="1">
      <c r="F1373" s="71"/>
      <c r="G1373" s="71"/>
      <c r="M1373" s="2"/>
    </row>
    <row r="1374" spans="6:13" ht="12.75" hidden="1">
      <c r="F1374" s="71"/>
      <c r="G1374" s="71"/>
      <c r="M1374" s="2"/>
    </row>
    <row r="1375" spans="6:13" ht="12.75" hidden="1">
      <c r="F1375" s="71"/>
      <c r="G1375" s="71"/>
      <c r="M1375" s="2"/>
    </row>
    <row r="1376" spans="6:13" ht="12.75" hidden="1">
      <c r="F1376" s="71"/>
      <c r="G1376" s="71"/>
      <c r="M1376" s="2"/>
    </row>
    <row r="1377" spans="6:13" ht="12.75" hidden="1">
      <c r="F1377" s="71"/>
      <c r="G1377" s="71"/>
      <c r="M1377" s="2"/>
    </row>
    <row r="1378" spans="6:13" ht="12.75" hidden="1">
      <c r="F1378" s="71"/>
      <c r="G1378" s="71"/>
      <c r="M1378" s="2"/>
    </row>
    <row r="1379" spans="6:13" ht="12.75" hidden="1">
      <c r="F1379" s="71"/>
      <c r="G1379" s="71"/>
      <c r="M1379" s="2"/>
    </row>
    <row r="1380" spans="6:13" ht="12.75" hidden="1">
      <c r="F1380" s="71"/>
      <c r="G1380" s="71"/>
      <c r="M1380" s="2"/>
    </row>
    <row r="1381" spans="6:13" ht="12.75" hidden="1">
      <c r="F1381" s="71"/>
      <c r="G1381" s="71"/>
      <c r="M1381" s="2"/>
    </row>
    <row r="1382" spans="6:13" ht="12.75">
      <c r="F1382" s="71"/>
      <c r="G1382" s="71"/>
      <c r="M1382" s="2"/>
    </row>
    <row r="1383" spans="1:256" s="320" customFormat="1" ht="12.75">
      <c r="A1383" s="316"/>
      <c r="B1383" s="317">
        <v>-1921309</v>
      </c>
      <c r="C1383" s="316" t="s">
        <v>1216</v>
      </c>
      <c r="D1383" s="316" t="s">
        <v>1217</v>
      </c>
      <c r="E1383" s="316"/>
      <c r="F1383" s="318"/>
      <c r="G1383" s="318"/>
      <c r="H1383" s="317">
        <v>1921309</v>
      </c>
      <c r="I1383" s="319">
        <v>-3842.618</v>
      </c>
      <c r="K1383" s="321">
        <v>500</v>
      </c>
      <c r="L1383" s="322"/>
      <c r="M1383" s="321">
        <v>500</v>
      </c>
      <c r="N1383" s="322"/>
      <c r="O1383" s="322"/>
      <c r="P1383" s="322"/>
      <c r="Q1383" s="322"/>
      <c r="R1383" s="322"/>
      <c r="S1383" s="322"/>
      <c r="T1383" s="322"/>
      <c r="U1383" s="322"/>
      <c r="V1383" s="322"/>
      <c r="W1383" s="322"/>
      <c r="X1383" s="322"/>
      <c r="Y1383" s="322"/>
      <c r="Z1383" s="322"/>
      <c r="AA1383" s="322"/>
      <c r="AB1383" s="322"/>
      <c r="AC1383" s="322"/>
      <c r="AD1383" s="322"/>
      <c r="AE1383" s="322"/>
      <c r="AF1383" s="322"/>
      <c r="AG1383" s="322"/>
      <c r="AH1383" s="322"/>
      <c r="AI1383" s="322"/>
      <c r="AJ1383" s="322"/>
      <c r="AK1383" s="322"/>
      <c r="AL1383" s="322"/>
      <c r="AM1383" s="322"/>
      <c r="AN1383" s="322"/>
      <c r="AO1383" s="322"/>
      <c r="AP1383" s="322"/>
      <c r="AQ1383" s="322"/>
      <c r="AR1383" s="322"/>
      <c r="AS1383" s="322"/>
      <c r="AT1383" s="322"/>
      <c r="AU1383" s="322"/>
      <c r="AV1383" s="322"/>
      <c r="AW1383" s="322"/>
      <c r="AX1383" s="322"/>
      <c r="AY1383" s="322"/>
      <c r="AZ1383" s="322"/>
      <c r="BA1383" s="322"/>
      <c r="BB1383" s="322"/>
      <c r="BC1383" s="322"/>
      <c r="BD1383" s="322"/>
      <c r="BE1383" s="322"/>
      <c r="BF1383" s="322"/>
      <c r="BG1383" s="322"/>
      <c r="BH1383" s="322"/>
      <c r="BI1383" s="322"/>
      <c r="BJ1383" s="322"/>
      <c r="BK1383" s="322"/>
      <c r="BL1383" s="322"/>
      <c r="BM1383" s="322"/>
      <c r="BN1383" s="322"/>
      <c r="BO1383" s="322"/>
      <c r="BP1383" s="322"/>
      <c r="BQ1383" s="322"/>
      <c r="BR1383" s="322"/>
      <c r="BS1383" s="322"/>
      <c r="BT1383" s="322"/>
      <c r="BU1383" s="322"/>
      <c r="BV1383" s="322"/>
      <c r="BW1383" s="322"/>
      <c r="BX1383" s="322"/>
      <c r="BY1383" s="322"/>
      <c r="BZ1383" s="322"/>
      <c r="CA1383" s="322"/>
      <c r="CB1383" s="322"/>
      <c r="CC1383" s="322"/>
      <c r="CD1383" s="322"/>
      <c r="CE1383" s="322"/>
      <c r="CF1383" s="322"/>
      <c r="CG1383" s="322"/>
      <c r="CH1383" s="322"/>
      <c r="CI1383" s="322"/>
      <c r="CJ1383" s="322"/>
      <c r="CK1383" s="322"/>
      <c r="CL1383" s="322"/>
      <c r="CM1383" s="322"/>
      <c r="CN1383" s="322"/>
      <c r="CO1383" s="322"/>
      <c r="CP1383" s="322"/>
      <c r="CQ1383" s="322"/>
      <c r="CR1383" s="322"/>
      <c r="CS1383" s="322"/>
      <c r="CT1383" s="322"/>
      <c r="CU1383" s="322"/>
      <c r="CV1383" s="322"/>
      <c r="CW1383" s="322"/>
      <c r="CX1383" s="322"/>
      <c r="CY1383" s="322"/>
      <c r="CZ1383" s="322"/>
      <c r="DA1383" s="322"/>
      <c r="DB1383" s="322"/>
      <c r="DC1383" s="322"/>
      <c r="DD1383" s="322"/>
      <c r="DE1383" s="322"/>
      <c r="DF1383" s="322"/>
      <c r="DG1383" s="322"/>
      <c r="DH1383" s="322"/>
      <c r="DI1383" s="322"/>
      <c r="DJ1383" s="322"/>
      <c r="DK1383" s="322"/>
      <c r="DL1383" s="322"/>
      <c r="DM1383" s="322"/>
      <c r="DN1383" s="322"/>
      <c r="DO1383" s="322"/>
      <c r="DP1383" s="322"/>
      <c r="DQ1383" s="322"/>
      <c r="DR1383" s="322"/>
      <c r="DS1383" s="322"/>
      <c r="DT1383" s="322"/>
      <c r="DU1383" s="322"/>
      <c r="DV1383" s="322"/>
      <c r="DW1383" s="322"/>
      <c r="DX1383" s="322"/>
      <c r="DY1383" s="322"/>
      <c r="DZ1383" s="322"/>
      <c r="EA1383" s="322"/>
      <c r="EB1383" s="322"/>
      <c r="EC1383" s="322"/>
      <c r="ED1383" s="322"/>
      <c r="EE1383" s="322"/>
      <c r="EF1383" s="322"/>
      <c r="EG1383" s="322"/>
      <c r="EH1383" s="322"/>
      <c r="EI1383" s="322"/>
      <c r="EJ1383" s="322"/>
      <c r="EK1383" s="322"/>
      <c r="EL1383" s="322"/>
      <c r="EM1383" s="322"/>
      <c r="EN1383" s="322"/>
      <c r="EO1383" s="322"/>
      <c r="EP1383" s="322"/>
      <c r="EQ1383" s="322"/>
      <c r="ER1383" s="322"/>
      <c r="ES1383" s="322"/>
      <c r="ET1383" s="322"/>
      <c r="EU1383" s="322"/>
      <c r="EV1383" s="322"/>
      <c r="EW1383" s="322"/>
      <c r="EX1383" s="322"/>
      <c r="EY1383" s="322"/>
      <c r="EZ1383" s="322"/>
      <c r="FA1383" s="322"/>
      <c r="FB1383" s="322"/>
      <c r="FC1383" s="322"/>
      <c r="FD1383" s="322"/>
      <c r="FE1383" s="322"/>
      <c r="FF1383" s="322"/>
      <c r="FG1383" s="322"/>
      <c r="FH1383" s="322"/>
      <c r="FI1383" s="322"/>
      <c r="FJ1383" s="322"/>
      <c r="FK1383" s="322"/>
      <c r="FL1383" s="322"/>
      <c r="FM1383" s="322"/>
      <c r="FN1383" s="322"/>
      <c r="FO1383" s="322"/>
      <c r="FP1383" s="322"/>
      <c r="FQ1383" s="322"/>
      <c r="FR1383" s="322"/>
      <c r="FS1383" s="322"/>
      <c r="FT1383" s="322"/>
      <c r="FU1383" s="322"/>
      <c r="FV1383" s="322"/>
      <c r="FW1383" s="322"/>
      <c r="FX1383" s="322"/>
      <c r="FY1383" s="322"/>
      <c r="FZ1383" s="322"/>
      <c r="GA1383" s="322"/>
      <c r="GB1383" s="322"/>
      <c r="GC1383" s="322"/>
      <c r="GD1383" s="322"/>
      <c r="GE1383" s="322"/>
      <c r="GF1383" s="322"/>
      <c r="GG1383" s="322"/>
      <c r="GH1383" s="322"/>
      <c r="GI1383" s="322"/>
      <c r="GJ1383" s="322"/>
      <c r="GK1383" s="322"/>
      <c r="GL1383" s="322"/>
      <c r="GM1383" s="322"/>
      <c r="GN1383" s="322"/>
      <c r="GO1383" s="322"/>
      <c r="GP1383" s="322"/>
      <c r="GQ1383" s="322"/>
      <c r="GR1383" s="322"/>
      <c r="GS1383" s="322"/>
      <c r="GT1383" s="322"/>
      <c r="GU1383" s="322"/>
      <c r="GV1383" s="322"/>
      <c r="GW1383" s="322"/>
      <c r="GX1383" s="322"/>
      <c r="GY1383" s="322"/>
      <c r="GZ1383" s="322"/>
      <c r="HA1383" s="322"/>
      <c r="HB1383" s="322"/>
      <c r="HC1383" s="322"/>
      <c r="HD1383" s="322"/>
      <c r="HE1383" s="322"/>
      <c r="HF1383" s="322"/>
      <c r="HG1383" s="322"/>
      <c r="HH1383" s="322"/>
      <c r="HI1383" s="322"/>
      <c r="HJ1383" s="322"/>
      <c r="HK1383" s="322"/>
      <c r="HL1383" s="322"/>
      <c r="HM1383" s="322"/>
      <c r="HN1383" s="322"/>
      <c r="HO1383" s="322"/>
      <c r="HP1383" s="322"/>
      <c r="HQ1383" s="322"/>
      <c r="HR1383" s="322"/>
      <c r="HS1383" s="322"/>
      <c r="HT1383" s="322"/>
      <c r="HU1383" s="322"/>
      <c r="HV1383" s="322"/>
      <c r="HW1383" s="322"/>
      <c r="HX1383" s="322"/>
      <c r="HY1383" s="322"/>
      <c r="HZ1383" s="322"/>
      <c r="IA1383" s="322"/>
      <c r="IB1383" s="322"/>
      <c r="IC1383" s="322"/>
      <c r="ID1383" s="322"/>
      <c r="IE1383" s="322"/>
      <c r="IF1383" s="322"/>
      <c r="IG1383" s="322"/>
      <c r="IH1383" s="322"/>
      <c r="II1383" s="322"/>
      <c r="IJ1383" s="322"/>
      <c r="IK1383" s="322"/>
      <c r="IL1383" s="322"/>
      <c r="IM1383" s="322"/>
      <c r="IN1383" s="322"/>
      <c r="IO1383" s="322"/>
      <c r="IP1383" s="322"/>
      <c r="IQ1383" s="322"/>
      <c r="IR1383" s="322"/>
      <c r="IS1383" s="322"/>
      <c r="IT1383" s="322"/>
      <c r="IU1383" s="322"/>
      <c r="IV1383" s="322"/>
    </row>
    <row r="1384" spans="1:256" s="320" customFormat="1" ht="12.75">
      <c r="A1384" s="316"/>
      <c r="B1384" s="317">
        <v>1216786</v>
      </c>
      <c r="C1384" s="316" t="s">
        <v>1216</v>
      </c>
      <c r="D1384" s="316" t="s">
        <v>1211</v>
      </c>
      <c r="E1384" s="316"/>
      <c r="F1384" s="318"/>
      <c r="G1384" s="318"/>
      <c r="H1384" s="317">
        <v>704523</v>
      </c>
      <c r="I1384" s="319">
        <v>2433.572</v>
      </c>
      <c r="K1384" s="321">
        <v>500</v>
      </c>
      <c r="L1384" s="322"/>
      <c r="M1384" s="321">
        <v>500</v>
      </c>
      <c r="N1384" s="322"/>
      <c r="O1384" s="322"/>
      <c r="P1384" s="322"/>
      <c r="Q1384" s="322"/>
      <c r="R1384" s="322"/>
      <c r="S1384" s="322"/>
      <c r="T1384" s="322"/>
      <c r="U1384" s="322"/>
      <c r="V1384" s="322"/>
      <c r="W1384" s="322"/>
      <c r="X1384" s="322"/>
      <c r="Y1384" s="322"/>
      <c r="Z1384" s="322"/>
      <c r="AA1384" s="322"/>
      <c r="AB1384" s="322"/>
      <c r="AC1384" s="322"/>
      <c r="AD1384" s="322"/>
      <c r="AE1384" s="322"/>
      <c r="AF1384" s="322"/>
      <c r="AG1384" s="322"/>
      <c r="AH1384" s="322"/>
      <c r="AI1384" s="322"/>
      <c r="AJ1384" s="322"/>
      <c r="AK1384" s="322"/>
      <c r="AL1384" s="322"/>
      <c r="AM1384" s="322"/>
      <c r="AN1384" s="322"/>
      <c r="AO1384" s="322"/>
      <c r="AP1384" s="322"/>
      <c r="AQ1384" s="322"/>
      <c r="AR1384" s="322"/>
      <c r="AS1384" s="322"/>
      <c r="AT1384" s="322"/>
      <c r="AU1384" s="322"/>
      <c r="AV1384" s="322"/>
      <c r="AW1384" s="322"/>
      <c r="AX1384" s="322"/>
      <c r="AY1384" s="322"/>
      <c r="AZ1384" s="322"/>
      <c r="BA1384" s="322"/>
      <c r="BB1384" s="322"/>
      <c r="BC1384" s="322"/>
      <c r="BD1384" s="322"/>
      <c r="BE1384" s="322"/>
      <c r="BF1384" s="322"/>
      <c r="BG1384" s="322"/>
      <c r="BH1384" s="322"/>
      <c r="BI1384" s="322"/>
      <c r="BJ1384" s="322"/>
      <c r="BK1384" s="322"/>
      <c r="BL1384" s="322"/>
      <c r="BM1384" s="322"/>
      <c r="BN1384" s="322"/>
      <c r="BO1384" s="322"/>
      <c r="BP1384" s="322"/>
      <c r="BQ1384" s="322"/>
      <c r="BR1384" s="322"/>
      <c r="BS1384" s="322"/>
      <c r="BT1384" s="322"/>
      <c r="BU1384" s="322"/>
      <c r="BV1384" s="322"/>
      <c r="BW1384" s="322"/>
      <c r="BX1384" s="322"/>
      <c r="BY1384" s="322"/>
      <c r="BZ1384" s="322"/>
      <c r="CA1384" s="322"/>
      <c r="CB1384" s="322"/>
      <c r="CC1384" s="322"/>
      <c r="CD1384" s="322"/>
      <c r="CE1384" s="322"/>
      <c r="CF1384" s="322"/>
      <c r="CG1384" s="322"/>
      <c r="CH1384" s="322"/>
      <c r="CI1384" s="322"/>
      <c r="CJ1384" s="322"/>
      <c r="CK1384" s="322"/>
      <c r="CL1384" s="322"/>
      <c r="CM1384" s="322"/>
      <c r="CN1384" s="322"/>
      <c r="CO1384" s="322"/>
      <c r="CP1384" s="322"/>
      <c r="CQ1384" s="322"/>
      <c r="CR1384" s="322"/>
      <c r="CS1384" s="322"/>
      <c r="CT1384" s="322"/>
      <c r="CU1384" s="322"/>
      <c r="CV1384" s="322"/>
      <c r="CW1384" s="322"/>
      <c r="CX1384" s="322"/>
      <c r="CY1384" s="322"/>
      <c r="CZ1384" s="322"/>
      <c r="DA1384" s="322"/>
      <c r="DB1384" s="322"/>
      <c r="DC1384" s="322"/>
      <c r="DD1384" s="322"/>
      <c r="DE1384" s="322"/>
      <c r="DF1384" s="322"/>
      <c r="DG1384" s="322"/>
      <c r="DH1384" s="322"/>
      <c r="DI1384" s="322"/>
      <c r="DJ1384" s="322"/>
      <c r="DK1384" s="322"/>
      <c r="DL1384" s="322"/>
      <c r="DM1384" s="322"/>
      <c r="DN1384" s="322"/>
      <c r="DO1384" s="322"/>
      <c r="DP1384" s="322"/>
      <c r="DQ1384" s="322"/>
      <c r="DR1384" s="322"/>
      <c r="DS1384" s="322"/>
      <c r="DT1384" s="322"/>
      <c r="DU1384" s="322"/>
      <c r="DV1384" s="322"/>
      <c r="DW1384" s="322"/>
      <c r="DX1384" s="322"/>
      <c r="DY1384" s="322"/>
      <c r="DZ1384" s="322"/>
      <c r="EA1384" s="322"/>
      <c r="EB1384" s="322"/>
      <c r="EC1384" s="322"/>
      <c r="ED1384" s="322"/>
      <c r="EE1384" s="322"/>
      <c r="EF1384" s="322"/>
      <c r="EG1384" s="322"/>
      <c r="EH1384" s="322"/>
      <c r="EI1384" s="322"/>
      <c r="EJ1384" s="322"/>
      <c r="EK1384" s="322"/>
      <c r="EL1384" s="322"/>
      <c r="EM1384" s="322"/>
      <c r="EN1384" s="322"/>
      <c r="EO1384" s="322"/>
      <c r="EP1384" s="322"/>
      <c r="EQ1384" s="322"/>
      <c r="ER1384" s="322"/>
      <c r="ES1384" s="322"/>
      <c r="ET1384" s="322"/>
      <c r="EU1384" s="322"/>
      <c r="EV1384" s="322"/>
      <c r="EW1384" s="322"/>
      <c r="EX1384" s="322"/>
      <c r="EY1384" s="322"/>
      <c r="EZ1384" s="322"/>
      <c r="FA1384" s="322"/>
      <c r="FB1384" s="322"/>
      <c r="FC1384" s="322"/>
      <c r="FD1384" s="322"/>
      <c r="FE1384" s="322"/>
      <c r="FF1384" s="322"/>
      <c r="FG1384" s="322"/>
      <c r="FH1384" s="322"/>
      <c r="FI1384" s="322"/>
      <c r="FJ1384" s="322"/>
      <c r="FK1384" s="322"/>
      <c r="FL1384" s="322"/>
      <c r="FM1384" s="322"/>
      <c r="FN1384" s="322"/>
      <c r="FO1384" s="322"/>
      <c r="FP1384" s="322"/>
      <c r="FQ1384" s="322"/>
      <c r="FR1384" s="322"/>
      <c r="FS1384" s="322"/>
      <c r="FT1384" s="322"/>
      <c r="FU1384" s="322"/>
      <c r="FV1384" s="322"/>
      <c r="FW1384" s="322"/>
      <c r="FX1384" s="322"/>
      <c r="FY1384" s="322"/>
      <c r="FZ1384" s="322"/>
      <c r="GA1384" s="322"/>
      <c r="GB1384" s="322"/>
      <c r="GC1384" s="322"/>
      <c r="GD1384" s="322"/>
      <c r="GE1384" s="322"/>
      <c r="GF1384" s="322"/>
      <c r="GG1384" s="322"/>
      <c r="GH1384" s="322"/>
      <c r="GI1384" s="322"/>
      <c r="GJ1384" s="322"/>
      <c r="GK1384" s="322"/>
      <c r="GL1384" s="322"/>
      <c r="GM1384" s="322"/>
      <c r="GN1384" s="322"/>
      <c r="GO1384" s="322"/>
      <c r="GP1384" s="322"/>
      <c r="GQ1384" s="322"/>
      <c r="GR1384" s="322"/>
      <c r="GS1384" s="322"/>
      <c r="GT1384" s="322"/>
      <c r="GU1384" s="322"/>
      <c r="GV1384" s="322"/>
      <c r="GW1384" s="322"/>
      <c r="GX1384" s="322"/>
      <c r="GY1384" s="322"/>
      <c r="GZ1384" s="322"/>
      <c r="HA1384" s="322"/>
      <c r="HB1384" s="322"/>
      <c r="HC1384" s="322"/>
      <c r="HD1384" s="322"/>
      <c r="HE1384" s="322"/>
      <c r="HF1384" s="322"/>
      <c r="HG1384" s="322"/>
      <c r="HH1384" s="322"/>
      <c r="HI1384" s="322"/>
      <c r="HJ1384" s="322"/>
      <c r="HK1384" s="322"/>
      <c r="HL1384" s="322"/>
      <c r="HM1384" s="322"/>
      <c r="HN1384" s="322"/>
      <c r="HO1384" s="322"/>
      <c r="HP1384" s="322"/>
      <c r="HQ1384" s="322"/>
      <c r="HR1384" s="322"/>
      <c r="HS1384" s="322"/>
      <c r="HT1384" s="322"/>
      <c r="HU1384" s="322"/>
      <c r="HV1384" s="322"/>
      <c r="HW1384" s="322"/>
      <c r="HX1384" s="322"/>
      <c r="HY1384" s="322"/>
      <c r="HZ1384" s="322"/>
      <c r="IA1384" s="322"/>
      <c r="IB1384" s="322"/>
      <c r="IC1384" s="322"/>
      <c r="ID1384" s="322"/>
      <c r="IE1384" s="322"/>
      <c r="IF1384" s="322"/>
      <c r="IG1384" s="322"/>
      <c r="IH1384" s="322"/>
      <c r="II1384" s="322"/>
      <c r="IJ1384" s="322"/>
      <c r="IK1384" s="322"/>
      <c r="IL1384" s="322"/>
      <c r="IM1384" s="322"/>
      <c r="IN1384" s="322"/>
      <c r="IO1384" s="322"/>
      <c r="IP1384" s="322"/>
      <c r="IQ1384" s="322"/>
      <c r="IR1384" s="322"/>
      <c r="IS1384" s="322"/>
      <c r="IT1384" s="322"/>
      <c r="IU1384" s="322"/>
      <c r="IV1384" s="322"/>
    </row>
    <row r="1385" spans="1:256" s="320" customFormat="1" ht="12.75">
      <c r="A1385" s="316"/>
      <c r="B1385" s="317">
        <v>201237</v>
      </c>
      <c r="C1385" s="316" t="s">
        <v>1216</v>
      </c>
      <c r="D1385" s="316" t="s">
        <v>1202</v>
      </c>
      <c r="E1385" s="316"/>
      <c r="F1385" s="318"/>
      <c r="G1385" s="318"/>
      <c r="H1385" s="317">
        <v>503286</v>
      </c>
      <c r="I1385" s="319">
        <v>406.53939393939396</v>
      </c>
      <c r="K1385" s="321">
        <v>495</v>
      </c>
      <c r="L1385" s="322"/>
      <c r="M1385" s="321">
        <v>495</v>
      </c>
      <c r="N1385" s="322"/>
      <c r="O1385" s="322"/>
      <c r="P1385" s="322"/>
      <c r="Q1385" s="322"/>
      <c r="R1385" s="322"/>
      <c r="S1385" s="322"/>
      <c r="T1385" s="322"/>
      <c r="U1385" s="322"/>
      <c r="V1385" s="322"/>
      <c r="W1385" s="322"/>
      <c r="X1385" s="322"/>
      <c r="Y1385" s="322"/>
      <c r="Z1385" s="322"/>
      <c r="AA1385" s="322"/>
      <c r="AB1385" s="322"/>
      <c r="AC1385" s="322"/>
      <c r="AD1385" s="322"/>
      <c r="AE1385" s="322"/>
      <c r="AF1385" s="322"/>
      <c r="AG1385" s="322"/>
      <c r="AH1385" s="322"/>
      <c r="AI1385" s="322"/>
      <c r="AJ1385" s="322"/>
      <c r="AK1385" s="322"/>
      <c r="AL1385" s="322"/>
      <c r="AM1385" s="322"/>
      <c r="AN1385" s="322"/>
      <c r="AO1385" s="322"/>
      <c r="AP1385" s="322"/>
      <c r="AQ1385" s="322"/>
      <c r="AR1385" s="322"/>
      <c r="AS1385" s="322"/>
      <c r="AT1385" s="322"/>
      <c r="AU1385" s="322"/>
      <c r="AV1385" s="322"/>
      <c r="AW1385" s="322"/>
      <c r="AX1385" s="322"/>
      <c r="AY1385" s="322"/>
      <c r="AZ1385" s="322"/>
      <c r="BA1385" s="322"/>
      <c r="BB1385" s="322"/>
      <c r="BC1385" s="322"/>
      <c r="BD1385" s="322"/>
      <c r="BE1385" s="322"/>
      <c r="BF1385" s="322"/>
      <c r="BG1385" s="322"/>
      <c r="BH1385" s="322"/>
      <c r="BI1385" s="322"/>
      <c r="BJ1385" s="322"/>
      <c r="BK1385" s="322"/>
      <c r="BL1385" s="322"/>
      <c r="BM1385" s="322"/>
      <c r="BN1385" s="322"/>
      <c r="BO1385" s="322"/>
      <c r="BP1385" s="322"/>
      <c r="BQ1385" s="322"/>
      <c r="BR1385" s="322"/>
      <c r="BS1385" s="322"/>
      <c r="BT1385" s="322"/>
      <c r="BU1385" s="322"/>
      <c r="BV1385" s="322"/>
      <c r="BW1385" s="322"/>
      <c r="BX1385" s="322"/>
      <c r="BY1385" s="322"/>
      <c r="BZ1385" s="322"/>
      <c r="CA1385" s="322"/>
      <c r="CB1385" s="322"/>
      <c r="CC1385" s="322"/>
      <c r="CD1385" s="322"/>
      <c r="CE1385" s="322"/>
      <c r="CF1385" s="322"/>
      <c r="CG1385" s="322"/>
      <c r="CH1385" s="322"/>
      <c r="CI1385" s="322"/>
      <c r="CJ1385" s="322"/>
      <c r="CK1385" s="322"/>
      <c r="CL1385" s="322"/>
      <c r="CM1385" s="322"/>
      <c r="CN1385" s="322"/>
      <c r="CO1385" s="322"/>
      <c r="CP1385" s="322"/>
      <c r="CQ1385" s="322"/>
      <c r="CR1385" s="322"/>
      <c r="CS1385" s="322"/>
      <c r="CT1385" s="322"/>
      <c r="CU1385" s="322"/>
      <c r="CV1385" s="322"/>
      <c r="CW1385" s="322"/>
      <c r="CX1385" s="322"/>
      <c r="CY1385" s="322"/>
      <c r="CZ1385" s="322"/>
      <c r="DA1385" s="322"/>
      <c r="DB1385" s="322"/>
      <c r="DC1385" s="322"/>
      <c r="DD1385" s="322"/>
      <c r="DE1385" s="322"/>
      <c r="DF1385" s="322"/>
      <c r="DG1385" s="322"/>
      <c r="DH1385" s="322"/>
      <c r="DI1385" s="322"/>
      <c r="DJ1385" s="322"/>
      <c r="DK1385" s="322"/>
      <c r="DL1385" s="322"/>
      <c r="DM1385" s="322"/>
      <c r="DN1385" s="322"/>
      <c r="DO1385" s="322"/>
      <c r="DP1385" s="322"/>
      <c r="DQ1385" s="322"/>
      <c r="DR1385" s="322"/>
      <c r="DS1385" s="322"/>
      <c r="DT1385" s="322"/>
      <c r="DU1385" s="322"/>
      <c r="DV1385" s="322"/>
      <c r="DW1385" s="322"/>
      <c r="DX1385" s="322"/>
      <c r="DY1385" s="322"/>
      <c r="DZ1385" s="322"/>
      <c r="EA1385" s="322"/>
      <c r="EB1385" s="322"/>
      <c r="EC1385" s="322"/>
      <c r="ED1385" s="322"/>
      <c r="EE1385" s="322"/>
      <c r="EF1385" s="322"/>
      <c r="EG1385" s="322"/>
      <c r="EH1385" s="322"/>
      <c r="EI1385" s="322"/>
      <c r="EJ1385" s="322"/>
      <c r="EK1385" s="322"/>
      <c r="EL1385" s="322"/>
      <c r="EM1385" s="322"/>
      <c r="EN1385" s="322"/>
      <c r="EO1385" s="322"/>
      <c r="EP1385" s="322"/>
      <c r="EQ1385" s="322"/>
      <c r="ER1385" s="322"/>
      <c r="ES1385" s="322"/>
      <c r="ET1385" s="322"/>
      <c r="EU1385" s="322"/>
      <c r="EV1385" s="322"/>
      <c r="EW1385" s="322"/>
      <c r="EX1385" s="322"/>
      <c r="EY1385" s="322"/>
      <c r="EZ1385" s="322"/>
      <c r="FA1385" s="322"/>
      <c r="FB1385" s="322"/>
      <c r="FC1385" s="322"/>
      <c r="FD1385" s="322"/>
      <c r="FE1385" s="322"/>
      <c r="FF1385" s="322"/>
      <c r="FG1385" s="322"/>
      <c r="FH1385" s="322"/>
      <c r="FI1385" s="322"/>
      <c r="FJ1385" s="322"/>
      <c r="FK1385" s="322"/>
      <c r="FL1385" s="322"/>
      <c r="FM1385" s="322"/>
      <c r="FN1385" s="322"/>
      <c r="FO1385" s="322"/>
      <c r="FP1385" s="322"/>
      <c r="FQ1385" s="322"/>
      <c r="FR1385" s="322"/>
      <c r="FS1385" s="322"/>
      <c r="FT1385" s="322"/>
      <c r="FU1385" s="322"/>
      <c r="FV1385" s="322"/>
      <c r="FW1385" s="322"/>
      <c r="FX1385" s="322"/>
      <c r="FY1385" s="322"/>
      <c r="FZ1385" s="322"/>
      <c r="GA1385" s="322"/>
      <c r="GB1385" s="322"/>
      <c r="GC1385" s="322"/>
      <c r="GD1385" s="322"/>
      <c r="GE1385" s="322"/>
      <c r="GF1385" s="322"/>
      <c r="GG1385" s="322"/>
      <c r="GH1385" s="322"/>
      <c r="GI1385" s="322"/>
      <c r="GJ1385" s="322"/>
      <c r="GK1385" s="322"/>
      <c r="GL1385" s="322"/>
      <c r="GM1385" s="322"/>
      <c r="GN1385" s="322"/>
      <c r="GO1385" s="322"/>
      <c r="GP1385" s="322"/>
      <c r="GQ1385" s="322"/>
      <c r="GR1385" s="322"/>
      <c r="GS1385" s="322"/>
      <c r="GT1385" s="322"/>
      <c r="GU1385" s="322"/>
      <c r="GV1385" s="322"/>
      <c r="GW1385" s="322"/>
      <c r="GX1385" s="322"/>
      <c r="GY1385" s="322"/>
      <c r="GZ1385" s="322"/>
      <c r="HA1385" s="322"/>
      <c r="HB1385" s="322"/>
      <c r="HC1385" s="322"/>
      <c r="HD1385" s="322"/>
      <c r="HE1385" s="322"/>
      <c r="HF1385" s="322"/>
      <c r="HG1385" s="322"/>
      <c r="HH1385" s="322"/>
      <c r="HI1385" s="322"/>
      <c r="HJ1385" s="322"/>
      <c r="HK1385" s="322"/>
      <c r="HL1385" s="322"/>
      <c r="HM1385" s="322"/>
      <c r="HN1385" s="322"/>
      <c r="HO1385" s="322"/>
      <c r="HP1385" s="322"/>
      <c r="HQ1385" s="322"/>
      <c r="HR1385" s="322"/>
      <c r="HS1385" s="322"/>
      <c r="HT1385" s="322"/>
      <c r="HU1385" s="322"/>
      <c r="HV1385" s="322"/>
      <c r="HW1385" s="322"/>
      <c r="HX1385" s="322"/>
      <c r="HY1385" s="322"/>
      <c r="HZ1385" s="322"/>
      <c r="IA1385" s="322"/>
      <c r="IB1385" s="322"/>
      <c r="IC1385" s="322"/>
      <c r="ID1385" s="322"/>
      <c r="IE1385" s="322"/>
      <c r="IF1385" s="322"/>
      <c r="IG1385" s="322"/>
      <c r="IH1385" s="322"/>
      <c r="II1385" s="322"/>
      <c r="IJ1385" s="322"/>
      <c r="IK1385" s="322"/>
      <c r="IL1385" s="322"/>
      <c r="IM1385" s="322"/>
      <c r="IN1385" s="322"/>
      <c r="IO1385" s="322"/>
      <c r="IP1385" s="322"/>
      <c r="IQ1385" s="322"/>
      <c r="IR1385" s="322"/>
      <c r="IS1385" s="322"/>
      <c r="IT1385" s="322"/>
      <c r="IU1385" s="322"/>
      <c r="IV1385" s="322"/>
    </row>
    <row r="1386" spans="1:256" s="320" customFormat="1" ht="12.75">
      <c r="A1386" s="316"/>
      <c r="B1386" s="317">
        <v>537531</v>
      </c>
      <c r="C1386" s="316" t="s">
        <v>1216</v>
      </c>
      <c r="D1386" s="316" t="s">
        <v>1203</v>
      </c>
      <c r="E1386" s="316"/>
      <c r="F1386" s="318"/>
      <c r="G1386" s="318"/>
      <c r="H1386" s="317">
        <v>-34245</v>
      </c>
      <c r="I1386" s="319">
        <v>1085.9212121212122</v>
      </c>
      <c r="K1386" s="321">
        <v>495</v>
      </c>
      <c r="L1386" s="322"/>
      <c r="M1386" s="321">
        <v>495</v>
      </c>
      <c r="N1386" s="322"/>
      <c r="O1386" s="322"/>
      <c r="P1386" s="322"/>
      <c r="Q1386" s="322"/>
      <c r="R1386" s="322"/>
      <c r="S1386" s="322"/>
      <c r="T1386" s="322"/>
      <c r="U1386" s="322"/>
      <c r="V1386" s="322"/>
      <c r="W1386" s="322"/>
      <c r="X1386" s="322"/>
      <c r="Y1386" s="322"/>
      <c r="Z1386" s="322"/>
      <c r="AA1386" s="322"/>
      <c r="AB1386" s="322"/>
      <c r="AC1386" s="322"/>
      <c r="AD1386" s="322"/>
      <c r="AE1386" s="322"/>
      <c r="AF1386" s="322"/>
      <c r="AG1386" s="322"/>
      <c r="AH1386" s="322"/>
      <c r="AI1386" s="322"/>
      <c r="AJ1386" s="322"/>
      <c r="AK1386" s="322"/>
      <c r="AL1386" s="322"/>
      <c r="AM1386" s="322"/>
      <c r="AN1386" s="322"/>
      <c r="AO1386" s="322"/>
      <c r="AP1386" s="322"/>
      <c r="AQ1386" s="322"/>
      <c r="AR1386" s="322"/>
      <c r="AS1386" s="322"/>
      <c r="AT1386" s="322"/>
      <c r="AU1386" s="322"/>
      <c r="AV1386" s="322"/>
      <c r="AW1386" s="322"/>
      <c r="AX1386" s="322"/>
      <c r="AY1386" s="322"/>
      <c r="AZ1386" s="322"/>
      <c r="BA1386" s="322"/>
      <c r="BB1386" s="322"/>
      <c r="BC1386" s="322"/>
      <c r="BD1386" s="322"/>
      <c r="BE1386" s="322"/>
      <c r="BF1386" s="322"/>
      <c r="BG1386" s="322"/>
      <c r="BH1386" s="322"/>
      <c r="BI1386" s="322"/>
      <c r="BJ1386" s="322"/>
      <c r="BK1386" s="322"/>
      <c r="BL1386" s="322"/>
      <c r="BM1386" s="322"/>
      <c r="BN1386" s="322"/>
      <c r="BO1386" s="322"/>
      <c r="BP1386" s="322"/>
      <c r="BQ1386" s="322"/>
      <c r="BR1386" s="322"/>
      <c r="BS1386" s="322"/>
      <c r="BT1386" s="322"/>
      <c r="BU1386" s="322"/>
      <c r="BV1386" s="322"/>
      <c r="BW1386" s="322"/>
      <c r="BX1386" s="322"/>
      <c r="BY1386" s="322"/>
      <c r="BZ1386" s="322"/>
      <c r="CA1386" s="322"/>
      <c r="CB1386" s="322"/>
      <c r="CC1386" s="322"/>
      <c r="CD1386" s="322"/>
      <c r="CE1386" s="322"/>
      <c r="CF1386" s="322"/>
      <c r="CG1386" s="322"/>
      <c r="CH1386" s="322"/>
      <c r="CI1386" s="322"/>
      <c r="CJ1386" s="322"/>
      <c r="CK1386" s="322"/>
      <c r="CL1386" s="322"/>
      <c r="CM1386" s="322"/>
      <c r="CN1386" s="322"/>
      <c r="CO1386" s="322"/>
      <c r="CP1386" s="322"/>
      <c r="CQ1386" s="322"/>
      <c r="CR1386" s="322"/>
      <c r="CS1386" s="322"/>
      <c r="CT1386" s="322"/>
      <c r="CU1386" s="322"/>
      <c r="CV1386" s="322"/>
      <c r="CW1386" s="322"/>
      <c r="CX1386" s="322"/>
      <c r="CY1386" s="322"/>
      <c r="CZ1386" s="322"/>
      <c r="DA1386" s="322"/>
      <c r="DB1386" s="322"/>
      <c r="DC1386" s="322"/>
      <c r="DD1386" s="322"/>
      <c r="DE1386" s="322"/>
      <c r="DF1386" s="322"/>
      <c r="DG1386" s="322"/>
      <c r="DH1386" s="322"/>
      <c r="DI1386" s="322"/>
      <c r="DJ1386" s="322"/>
      <c r="DK1386" s="322"/>
      <c r="DL1386" s="322"/>
      <c r="DM1386" s="322"/>
      <c r="DN1386" s="322"/>
      <c r="DO1386" s="322"/>
      <c r="DP1386" s="322"/>
      <c r="DQ1386" s="322"/>
      <c r="DR1386" s="322"/>
      <c r="DS1386" s="322"/>
      <c r="DT1386" s="322"/>
      <c r="DU1386" s="322"/>
      <c r="DV1386" s="322"/>
      <c r="DW1386" s="322"/>
      <c r="DX1386" s="322"/>
      <c r="DY1386" s="322"/>
      <c r="DZ1386" s="322"/>
      <c r="EA1386" s="322"/>
      <c r="EB1386" s="322"/>
      <c r="EC1386" s="322"/>
      <c r="ED1386" s="322"/>
      <c r="EE1386" s="322"/>
      <c r="EF1386" s="322"/>
      <c r="EG1386" s="322"/>
      <c r="EH1386" s="322"/>
      <c r="EI1386" s="322"/>
      <c r="EJ1386" s="322"/>
      <c r="EK1386" s="322"/>
      <c r="EL1386" s="322"/>
      <c r="EM1386" s="322"/>
      <c r="EN1386" s="322"/>
      <c r="EO1386" s="322"/>
      <c r="EP1386" s="322"/>
      <c r="EQ1386" s="322"/>
      <c r="ER1386" s="322"/>
      <c r="ES1386" s="322"/>
      <c r="ET1386" s="322"/>
      <c r="EU1386" s="322"/>
      <c r="EV1386" s="322"/>
      <c r="EW1386" s="322"/>
      <c r="EX1386" s="322"/>
      <c r="EY1386" s="322"/>
      <c r="EZ1386" s="322"/>
      <c r="FA1386" s="322"/>
      <c r="FB1386" s="322"/>
      <c r="FC1386" s="322"/>
      <c r="FD1386" s="322"/>
      <c r="FE1386" s="322"/>
      <c r="FF1386" s="322"/>
      <c r="FG1386" s="322"/>
      <c r="FH1386" s="322"/>
      <c r="FI1386" s="322"/>
      <c r="FJ1386" s="322"/>
      <c r="FK1386" s="322"/>
      <c r="FL1386" s="322"/>
      <c r="FM1386" s="322"/>
      <c r="FN1386" s="322"/>
      <c r="FO1386" s="322"/>
      <c r="FP1386" s="322"/>
      <c r="FQ1386" s="322"/>
      <c r="FR1386" s="322"/>
      <c r="FS1386" s="322"/>
      <c r="FT1386" s="322"/>
      <c r="FU1386" s="322"/>
      <c r="FV1386" s="322"/>
      <c r="FW1386" s="322"/>
      <c r="FX1386" s="322"/>
      <c r="FY1386" s="322"/>
      <c r="FZ1386" s="322"/>
      <c r="GA1386" s="322"/>
      <c r="GB1386" s="322"/>
      <c r="GC1386" s="322"/>
      <c r="GD1386" s="322"/>
      <c r="GE1386" s="322"/>
      <c r="GF1386" s="322"/>
      <c r="GG1386" s="322"/>
      <c r="GH1386" s="322"/>
      <c r="GI1386" s="322"/>
      <c r="GJ1386" s="322"/>
      <c r="GK1386" s="322"/>
      <c r="GL1386" s="322"/>
      <c r="GM1386" s="322"/>
      <c r="GN1386" s="322"/>
      <c r="GO1386" s="322"/>
      <c r="GP1386" s="322"/>
      <c r="GQ1386" s="322"/>
      <c r="GR1386" s="322"/>
      <c r="GS1386" s="322"/>
      <c r="GT1386" s="322"/>
      <c r="GU1386" s="322"/>
      <c r="GV1386" s="322"/>
      <c r="GW1386" s="322"/>
      <c r="GX1386" s="322"/>
      <c r="GY1386" s="322"/>
      <c r="GZ1386" s="322"/>
      <c r="HA1386" s="322"/>
      <c r="HB1386" s="322"/>
      <c r="HC1386" s="322"/>
      <c r="HD1386" s="322"/>
      <c r="HE1386" s="322"/>
      <c r="HF1386" s="322"/>
      <c r="HG1386" s="322"/>
      <c r="HH1386" s="322"/>
      <c r="HI1386" s="322"/>
      <c r="HJ1386" s="322"/>
      <c r="HK1386" s="322"/>
      <c r="HL1386" s="322"/>
      <c r="HM1386" s="322"/>
      <c r="HN1386" s="322"/>
      <c r="HO1386" s="322"/>
      <c r="HP1386" s="322"/>
      <c r="HQ1386" s="322"/>
      <c r="HR1386" s="322"/>
      <c r="HS1386" s="322"/>
      <c r="HT1386" s="322"/>
      <c r="HU1386" s="322"/>
      <c r="HV1386" s="322"/>
      <c r="HW1386" s="322"/>
      <c r="HX1386" s="322"/>
      <c r="HY1386" s="322"/>
      <c r="HZ1386" s="322"/>
      <c r="IA1386" s="322"/>
      <c r="IB1386" s="322"/>
      <c r="IC1386" s="322"/>
      <c r="ID1386" s="322"/>
      <c r="IE1386" s="322"/>
      <c r="IF1386" s="322"/>
      <c r="IG1386" s="322"/>
      <c r="IH1386" s="322"/>
      <c r="II1386" s="322"/>
      <c r="IJ1386" s="322"/>
      <c r="IK1386" s="322"/>
      <c r="IL1386" s="322"/>
      <c r="IM1386" s="322"/>
      <c r="IN1386" s="322"/>
      <c r="IO1386" s="322"/>
      <c r="IP1386" s="322"/>
      <c r="IQ1386" s="322"/>
      <c r="IR1386" s="322"/>
      <c r="IS1386" s="322"/>
      <c r="IT1386" s="322"/>
      <c r="IU1386" s="322"/>
      <c r="IV1386" s="322"/>
    </row>
    <row r="1387" spans="1:256" s="320" customFormat="1" ht="12.75">
      <c r="A1387" s="316"/>
      <c r="B1387" s="317">
        <v>105500</v>
      </c>
      <c r="C1387" s="316" t="s">
        <v>1216</v>
      </c>
      <c r="D1387" s="316" t="s">
        <v>1204</v>
      </c>
      <c r="E1387" s="316"/>
      <c r="F1387" s="318"/>
      <c r="G1387" s="318"/>
      <c r="H1387" s="317">
        <v>-139745</v>
      </c>
      <c r="I1387" s="319">
        <v>211</v>
      </c>
      <c r="K1387" s="321">
        <v>500</v>
      </c>
      <c r="L1387" s="322"/>
      <c r="M1387" s="321">
        <v>500</v>
      </c>
      <c r="N1387" s="322"/>
      <c r="O1387" s="322"/>
      <c r="P1387" s="322"/>
      <c r="Q1387" s="322"/>
      <c r="R1387" s="322"/>
      <c r="S1387" s="322"/>
      <c r="T1387" s="322"/>
      <c r="U1387" s="322"/>
      <c r="V1387" s="322"/>
      <c r="W1387" s="322"/>
      <c r="X1387" s="322"/>
      <c r="Y1387" s="322"/>
      <c r="Z1387" s="322"/>
      <c r="AA1387" s="322"/>
      <c r="AB1387" s="322"/>
      <c r="AC1387" s="322"/>
      <c r="AD1387" s="322"/>
      <c r="AE1387" s="322"/>
      <c r="AF1387" s="322"/>
      <c r="AG1387" s="322"/>
      <c r="AH1387" s="322"/>
      <c r="AI1387" s="322"/>
      <c r="AJ1387" s="322"/>
      <c r="AK1387" s="322"/>
      <c r="AL1387" s="322"/>
      <c r="AM1387" s="322"/>
      <c r="AN1387" s="322"/>
      <c r="AO1387" s="322"/>
      <c r="AP1387" s="322"/>
      <c r="AQ1387" s="322"/>
      <c r="AR1387" s="322"/>
      <c r="AS1387" s="322"/>
      <c r="AT1387" s="322"/>
      <c r="AU1387" s="322"/>
      <c r="AV1387" s="322"/>
      <c r="AW1387" s="322"/>
      <c r="AX1387" s="322"/>
      <c r="AY1387" s="322"/>
      <c r="AZ1387" s="322"/>
      <c r="BA1387" s="322"/>
      <c r="BB1387" s="322"/>
      <c r="BC1387" s="322"/>
      <c r="BD1387" s="322"/>
      <c r="BE1387" s="322"/>
      <c r="BF1387" s="322"/>
      <c r="BG1387" s="322"/>
      <c r="BH1387" s="322"/>
      <c r="BI1387" s="322"/>
      <c r="BJ1387" s="322"/>
      <c r="BK1387" s="322"/>
      <c r="BL1387" s="322"/>
      <c r="BM1387" s="322"/>
      <c r="BN1387" s="322"/>
      <c r="BO1387" s="322"/>
      <c r="BP1387" s="322"/>
      <c r="BQ1387" s="322"/>
      <c r="BR1387" s="322"/>
      <c r="BS1387" s="322"/>
      <c r="BT1387" s="322"/>
      <c r="BU1387" s="322"/>
      <c r="BV1387" s="322"/>
      <c r="BW1387" s="322"/>
      <c r="BX1387" s="322"/>
      <c r="BY1387" s="322"/>
      <c r="BZ1387" s="322"/>
      <c r="CA1387" s="322"/>
      <c r="CB1387" s="322"/>
      <c r="CC1387" s="322"/>
      <c r="CD1387" s="322"/>
      <c r="CE1387" s="322"/>
      <c r="CF1387" s="322"/>
      <c r="CG1387" s="322"/>
      <c r="CH1387" s="322"/>
      <c r="CI1387" s="322"/>
      <c r="CJ1387" s="322"/>
      <c r="CK1387" s="322"/>
      <c r="CL1387" s="322"/>
      <c r="CM1387" s="322"/>
      <c r="CN1387" s="322"/>
      <c r="CO1387" s="322"/>
      <c r="CP1387" s="322"/>
      <c r="CQ1387" s="322"/>
      <c r="CR1387" s="322"/>
      <c r="CS1387" s="322"/>
      <c r="CT1387" s="322"/>
      <c r="CU1387" s="322"/>
      <c r="CV1387" s="322"/>
      <c r="CW1387" s="322"/>
      <c r="CX1387" s="322"/>
      <c r="CY1387" s="322"/>
      <c r="CZ1387" s="322"/>
      <c r="DA1387" s="322"/>
      <c r="DB1387" s="322"/>
      <c r="DC1387" s="322"/>
      <c r="DD1387" s="322"/>
      <c r="DE1387" s="322"/>
      <c r="DF1387" s="322"/>
      <c r="DG1387" s="322"/>
      <c r="DH1387" s="322"/>
      <c r="DI1387" s="322"/>
      <c r="DJ1387" s="322"/>
      <c r="DK1387" s="322"/>
      <c r="DL1387" s="322"/>
      <c r="DM1387" s="322"/>
      <c r="DN1387" s="322"/>
      <c r="DO1387" s="322"/>
      <c r="DP1387" s="322"/>
      <c r="DQ1387" s="322"/>
      <c r="DR1387" s="322"/>
      <c r="DS1387" s="322"/>
      <c r="DT1387" s="322"/>
      <c r="DU1387" s="322"/>
      <c r="DV1387" s="322"/>
      <c r="DW1387" s="322"/>
      <c r="DX1387" s="322"/>
      <c r="DY1387" s="322"/>
      <c r="DZ1387" s="322"/>
      <c r="EA1387" s="322"/>
      <c r="EB1387" s="322"/>
      <c r="EC1387" s="322"/>
      <c r="ED1387" s="322"/>
      <c r="EE1387" s="322"/>
      <c r="EF1387" s="322"/>
      <c r="EG1387" s="322"/>
      <c r="EH1387" s="322"/>
      <c r="EI1387" s="322"/>
      <c r="EJ1387" s="322"/>
      <c r="EK1387" s="322"/>
      <c r="EL1387" s="322"/>
      <c r="EM1387" s="322"/>
      <c r="EN1387" s="322"/>
      <c r="EO1387" s="322"/>
      <c r="EP1387" s="322"/>
      <c r="EQ1387" s="322"/>
      <c r="ER1387" s="322"/>
      <c r="ES1387" s="322"/>
      <c r="ET1387" s="322"/>
      <c r="EU1387" s="322"/>
      <c r="EV1387" s="322"/>
      <c r="EW1387" s="322"/>
      <c r="EX1387" s="322"/>
      <c r="EY1387" s="322"/>
      <c r="EZ1387" s="322"/>
      <c r="FA1387" s="322"/>
      <c r="FB1387" s="322"/>
      <c r="FC1387" s="322"/>
      <c r="FD1387" s="322"/>
      <c r="FE1387" s="322"/>
      <c r="FF1387" s="322"/>
      <c r="FG1387" s="322"/>
      <c r="FH1387" s="322"/>
      <c r="FI1387" s="322"/>
      <c r="FJ1387" s="322"/>
      <c r="FK1387" s="322"/>
      <c r="FL1387" s="322"/>
      <c r="FM1387" s="322"/>
      <c r="FN1387" s="322"/>
      <c r="FO1387" s="322"/>
      <c r="FP1387" s="322"/>
      <c r="FQ1387" s="322"/>
      <c r="FR1387" s="322"/>
      <c r="FS1387" s="322"/>
      <c r="FT1387" s="322"/>
      <c r="FU1387" s="322"/>
      <c r="FV1387" s="322"/>
      <c r="FW1387" s="322"/>
      <c r="FX1387" s="322"/>
      <c r="FY1387" s="322"/>
      <c r="FZ1387" s="322"/>
      <c r="GA1387" s="322"/>
      <c r="GB1387" s="322"/>
      <c r="GC1387" s="322"/>
      <c r="GD1387" s="322"/>
      <c r="GE1387" s="322"/>
      <c r="GF1387" s="322"/>
      <c r="GG1387" s="322"/>
      <c r="GH1387" s="322"/>
      <c r="GI1387" s="322"/>
      <c r="GJ1387" s="322"/>
      <c r="GK1387" s="322"/>
      <c r="GL1387" s="322"/>
      <c r="GM1387" s="322"/>
      <c r="GN1387" s="322"/>
      <c r="GO1387" s="322"/>
      <c r="GP1387" s="322"/>
      <c r="GQ1387" s="322"/>
      <c r="GR1387" s="322"/>
      <c r="GS1387" s="322"/>
      <c r="GT1387" s="322"/>
      <c r="GU1387" s="322"/>
      <c r="GV1387" s="322"/>
      <c r="GW1387" s="322"/>
      <c r="GX1387" s="322"/>
      <c r="GY1387" s="322"/>
      <c r="GZ1387" s="322"/>
      <c r="HA1387" s="322"/>
      <c r="HB1387" s="322"/>
      <c r="HC1387" s="322"/>
      <c r="HD1387" s="322"/>
      <c r="HE1387" s="322"/>
      <c r="HF1387" s="322"/>
      <c r="HG1387" s="322"/>
      <c r="HH1387" s="322"/>
      <c r="HI1387" s="322"/>
      <c r="HJ1387" s="322"/>
      <c r="HK1387" s="322"/>
      <c r="HL1387" s="322"/>
      <c r="HM1387" s="322"/>
      <c r="HN1387" s="322"/>
      <c r="HO1387" s="322"/>
      <c r="HP1387" s="322"/>
      <c r="HQ1387" s="322"/>
      <c r="HR1387" s="322"/>
      <c r="HS1387" s="322"/>
      <c r="HT1387" s="322"/>
      <c r="HU1387" s="322"/>
      <c r="HV1387" s="322"/>
      <c r="HW1387" s="322"/>
      <c r="HX1387" s="322"/>
      <c r="HY1387" s="322"/>
      <c r="HZ1387" s="322"/>
      <c r="IA1387" s="322"/>
      <c r="IB1387" s="322"/>
      <c r="IC1387" s="322"/>
      <c r="ID1387" s="322"/>
      <c r="IE1387" s="322"/>
      <c r="IF1387" s="322"/>
      <c r="IG1387" s="322"/>
      <c r="IH1387" s="322"/>
      <c r="II1387" s="322"/>
      <c r="IJ1387" s="322"/>
      <c r="IK1387" s="322"/>
      <c r="IL1387" s="322"/>
      <c r="IM1387" s="322"/>
      <c r="IN1387" s="322"/>
      <c r="IO1387" s="322"/>
      <c r="IP1387" s="322"/>
      <c r="IQ1387" s="322"/>
      <c r="IR1387" s="322"/>
      <c r="IS1387" s="322"/>
      <c r="IT1387" s="322"/>
      <c r="IU1387" s="322"/>
      <c r="IV1387" s="322"/>
    </row>
    <row r="1388" spans="1:256" s="320" customFormat="1" ht="12.75">
      <c r="A1388" s="316"/>
      <c r="B1388" s="317">
        <v>0</v>
      </c>
      <c r="C1388" s="316" t="s">
        <v>1216</v>
      </c>
      <c r="D1388" s="316" t="s">
        <v>1205</v>
      </c>
      <c r="E1388" s="316"/>
      <c r="F1388" s="318"/>
      <c r="G1388" s="318"/>
      <c r="H1388" s="317">
        <v>-34245</v>
      </c>
      <c r="I1388" s="319">
        <v>0</v>
      </c>
      <c r="K1388" s="321">
        <v>525</v>
      </c>
      <c r="L1388" s="322"/>
      <c r="M1388" s="321">
        <v>525</v>
      </c>
      <c r="N1388" s="322"/>
      <c r="O1388" s="322"/>
      <c r="P1388" s="322"/>
      <c r="Q1388" s="322"/>
      <c r="R1388" s="322"/>
      <c r="S1388" s="322"/>
      <c r="T1388" s="322"/>
      <c r="U1388" s="322"/>
      <c r="V1388" s="322"/>
      <c r="W1388" s="322"/>
      <c r="X1388" s="322"/>
      <c r="Y1388" s="322"/>
      <c r="Z1388" s="322"/>
      <c r="AA1388" s="322"/>
      <c r="AB1388" s="322"/>
      <c r="AC1388" s="322"/>
      <c r="AD1388" s="322"/>
      <c r="AE1388" s="322"/>
      <c r="AF1388" s="322"/>
      <c r="AG1388" s="322"/>
      <c r="AH1388" s="322"/>
      <c r="AI1388" s="322"/>
      <c r="AJ1388" s="322"/>
      <c r="AK1388" s="322"/>
      <c r="AL1388" s="322"/>
      <c r="AM1388" s="322"/>
      <c r="AN1388" s="322"/>
      <c r="AO1388" s="322"/>
      <c r="AP1388" s="322"/>
      <c r="AQ1388" s="322"/>
      <c r="AR1388" s="322"/>
      <c r="AS1388" s="322"/>
      <c r="AT1388" s="322"/>
      <c r="AU1388" s="322"/>
      <c r="AV1388" s="322"/>
      <c r="AW1388" s="322"/>
      <c r="AX1388" s="322"/>
      <c r="AY1388" s="322"/>
      <c r="AZ1388" s="322"/>
      <c r="BA1388" s="322"/>
      <c r="BB1388" s="322"/>
      <c r="BC1388" s="322"/>
      <c r="BD1388" s="322"/>
      <c r="BE1388" s="322"/>
      <c r="BF1388" s="322"/>
      <c r="BG1388" s="322"/>
      <c r="BH1388" s="322"/>
      <c r="BI1388" s="322"/>
      <c r="BJ1388" s="322"/>
      <c r="BK1388" s="322"/>
      <c r="BL1388" s="322"/>
      <c r="BM1388" s="322"/>
      <c r="BN1388" s="322"/>
      <c r="BO1388" s="322"/>
      <c r="BP1388" s="322"/>
      <c r="BQ1388" s="322"/>
      <c r="BR1388" s="322"/>
      <c r="BS1388" s="322"/>
      <c r="BT1388" s="322"/>
      <c r="BU1388" s="322"/>
      <c r="BV1388" s="322"/>
      <c r="BW1388" s="322"/>
      <c r="BX1388" s="322"/>
      <c r="BY1388" s="322"/>
      <c r="BZ1388" s="322"/>
      <c r="CA1388" s="322"/>
      <c r="CB1388" s="322"/>
      <c r="CC1388" s="322"/>
      <c r="CD1388" s="322"/>
      <c r="CE1388" s="322"/>
      <c r="CF1388" s="322"/>
      <c r="CG1388" s="322"/>
      <c r="CH1388" s="322"/>
      <c r="CI1388" s="322"/>
      <c r="CJ1388" s="322"/>
      <c r="CK1388" s="322"/>
      <c r="CL1388" s="322"/>
      <c r="CM1388" s="322"/>
      <c r="CN1388" s="322"/>
      <c r="CO1388" s="322"/>
      <c r="CP1388" s="322"/>
      <c r="CQ1388" s="322"/>
      <c r="CR1388" s="322"/>
      <c r="CS1388" s="322"/>
      <c r="CT1388" s="322"/>
      <c r="CU1388" s="322"/>
      <c r="CV1388" s="322"/>
      <c r="CW1388" s="322"/>
      <c r="CX1388" s="322"/>
      <c r="CY1388" s="322"/>
      <c r="CZ1388" s="322"/>
      <c r="DA1388" s="322"/>
      <c r="DB1388" s="322"/>
      <c r="DC1388" s="322"/>
      <c r="DD1388" s="322"/>
      <c r="DE1388" s="322"/>
      <c r="DF1388" s="322"/>
      <c r="DG1388" s="322"/>
      <c r="DH1388" s="322"/>
      <c r="DI1388" s="322"/>
      <c r="DJ1388" s="322"/>
      <c r="DK1388" s="322"/>
      <c r="DL1388" s="322"/>
      <c r="DM1388" s="322"/>
      <c r="DN1388" s="322"/>
      <c r="DO1388" s="322"/>
      <c r="DP1388" s="322"/>
      <c r="DQ1388" s="322"/>
      <c r="DR1388" s="322"/>
      <c r="DS1388" s="322"/>
      <c r="DT1388" s="322"/>
      <c r="DU1388" s="322"/>
      <c r="DV1388" s="322"/>
      <c r="DW1388" s="322"/>
      <c r="DX1388" s="322"/>
      <c r="DY1388" s="322"/>
      <c r="DZ1388" s="322"/>
      <c r="EA1388" s="322"/>
      <c r="EB1388" s="322"/>
      <c r="EC1388" s="322"/>
      <c r="ED1388" s="322"/>
      <c r="EE1388" s="322"/>
      <c r="EF1388" s="322"/>
      <c r="EG1388" s="322"/>
      <c r="EH1388" s="322"/>
      <c r="EI1388" s="322"/>
      <c r="EJ1388" s="322"/>
      <c r="EK1388" s="322"/>
      <c r="EL1388" s="322"/>
      <c r="EM1388" s="322"/>
      <c r="EN1388" s="322"/>
      <c r="EO1388" s="322"/>
      <c r="EP1388" s="322"/>
      <c r="EQ1388" s="322"/>
      <c r="ER1388" s="322"/>
      <c r="ES1388" s="322"/>
      <c r="ET1388" s="322"/>
      <c r="EU1388" s="322"/>
      <c r="EV1388" s="322"/>
      <c r="EW1388" s="322"/>
      <c r="EX1388" s="322"/>
      <c r="EY1388" s="322"/>
      <c r="EZ1388" s="322"/>
      <c r="FA1388" s="322"/>
      <c r="FB1388" s="322"/>
      <c r="FC1388" s="322"/>
      <c r="FD1388" s="322"/>
      <c r="FE1388" s="322"/>
      <c r="FF1388" s="322"/>
      <c r="FG1388" s="322"/>
      <c r="FH1388" s="322"/>
      <c r="FI1388" s="322"/>
      <c r="FJ1388" s="322"/>
      <c r="FK1388" s="322"/>
      <c r="FL1388" s="322"/>
      <c r="FM1388" s="322"/>
      <c r="FN1388" s="322"/>
      <c r="FO1388" s="322"/>
      <c r="FP1388" s="322"/>
      <c r="FQ1388" s="322"/>
      <c r="FR1388" s="322"/>
      <c r="FS1388" s="322"/>
      <c r="FT1388" s="322"/>
      <c r="FU1388" s="322"/>
      <c r="FV1388" s="322"/>
      <c r="FW1388" s="322"/>
      <c r="FX1388" s="322"/>
      <c r="FY1388" s="322"/>
      <c r="FZ1388" s="322"/>
      <c r="GA1388" s="322"/>
      <c r="GB1388" s="322"/>
      <c r="GC1388" s="322"/>
      <c r="GD1388" s="322"/>
      <c r="GE1388" s="322"/>
      <c r="GF1388" s="322"/>
      <c r="GG1388" s="322"/>
      <c r="GH1388" s="322"/>
      <c r="GI1388" s="322"/>
      <c r="GJ1388" s="322"/>
      <c r="GK1388" s="322"/>
      <c r="GL1388" s="322"/>
      <c r="GM1388" s="322"/>
      <c r="GN1388" s="322"/>
      <c r="GO1388" s="322"/>
      <c r="GP1388" s="322"/>
      <c r="GQ1388" s="322"/>
      <c r="GR1388" s="322"/>
      <c r="GS1388" s="322"/>
      <c r="GT1388" s="322"/>
      <c r="GU1388" s="322"/>
      <c r="GV1388" s="322"/>
      <c r="GW1388" s="322"/>
      <c r="GX1388" s="322"/>
      <c r="GY1388" s="322"/>
      <c r="GZ1388" s="322"/>
      <c r="HA1388" s="322"/>
      <c r="HB1388" s="322"/>
      <c r="HC1388" s="322"/>
      <c r="HD1388" s="322"/>
      <c r="HE1388" s="322"/>
      <c r="HF1388" s="322"/>
      <c r="HG1388" s="322"/>
      <c r="HH1388" s="322"/>
      <c r="HI1388" s="322"/>
      <c r="HJ1388" s="322"/>
      <c r="HK1388" s="322"/>
      <c r="HL1388" s="322"/>
      <c r="HM1388" s="322"/>
      <c r="HN1388" s="322"/>
      <c r="HO1388" s="322"/>
      <c r="HP1388" s="322"/>
      <c r="HQ1388" s="322"/>
      <c r="HR1388" s="322"/>
      <c r="HS1388" s="322"/>
      <c r="HT1388" s="322"/>
      <c r="HU1388" s="322"/>
      <c r="HV1388" s="322"/>
      <c r="HW1388" s="322"/>
      <c r="HX1388" s="322"/>
      <c r="HY1388" s="322"/>
      <c r="HZ1388" s="322"/>
      <c r="IA1388" s="322"/>
      <c r="IB1388" s="322"/>
      <c r="IC1388" s="322"/>
      <c r="ID1388" s="322"/>
      <c r="IE1388" s="322"/>
      <c r="IF1388" s="322"/>
      <c r="IG1388" s="322"/>
      <c r="IH1388" s="322"/>
      <c r="II1388" s="322"/>
      <c r="IJ1388" s="322"/>
      <c r="IK1388" s="322"/>
      <c r="IL1388" s="322"/>
      <c r="IM1388" s="322"/>
      <c r="IN1388" s="322"/>
      <c r="IO1388" s="322"/>
      <c r="IP1388" s="322"/>
      <c r="IQ1388" s="322"/>
      <c r="IR1388" s="322"/>
      <c r="IS1388" s="322"/>
      <c r="IT1388" s="322"/>
      <c r="IU1388" s="322"/>
      <c r="IV1388" s="322"/>
    </row>
    <row r="1389" spans="1:256" s="320" customFormat="1" ht="12.75">
      <c r="A1389" s="316"/>
      <c r="B1389" s="317">
        <v>-3007693</v>
      </c>
      <c r="C1389" s="316" t="s">
        <v>1216</v>
      </c>
      <c r="D1389" s="316" t="s">
        <v>1218</v>
      </c>
      <c r="E1389" s="316"/>
      <c r="F1389" s="318"/>
      <c r="G1389" s="318"/>
      <c r="H1389" s="317">
        <v>2867948</v>
      </c>
      <c r="I1389" s="319">
        <v>-5728.939047619047</v>
      </c>
      <c r="K1389" s="321">
        <v>525</v>
      </c>
      <c r="L1389" s="322"/>
      <c r="M1389" s="321">
        <v>525</v>
      </c>
      <c r="N1389" s="322"/>
      <c r="O1389" s="322"/>
      <c r="P1389" s="322"/>
      <c r="Q1389" s="322"/>
      <c r="R1389" s="322"/>
      <c r="S1389" s="322"/>
      <c r="T1389" s="322"/>
      <c r="U1389" s="322"/>
      <c r="V1389" s="322"/>
      <c r="W1389" s="322"/>
      <c r="X1389" s="322"/>
      <c r="Y1389" s="322"/>
      <c r="Z1389" s="322"/>
      <c r="AA1389" s="322"/>
      <c r="AB1389" s="322"/>
      <c r="AC1389" s="322"/>
      <c r="AD1389" s="322"/>
      <c r="AE1389" s="322"/>
      <c r="AF1389" s="322"/>
      <c r="AG1389" s="322"/>
      <c r="AH1389" s="322"/>
      <c r="AI1389" s="322"/>
      <c r="AJ1389" s="322"/>
      <c r="AK1389" s="322"/>
      <c r="AL1389" s="322"/>
      <c r="AM1389" s="322"/>
      <c r="AN1389" s="322"/>
      <c r="AO1389" s="322"/>
      <c r="AP1389" s="322"/>
      <c r="AQ1389" s="322"/>
      <c r="AR1389" s="322"/>
      <c r="AS1389" s="322"/>
      <c r="AT1389" s="322"/>
      <c r="AU1389" s="322"/>
      <c r="AV1389" s="322"/>
      <c r="AW1389" s="322"/>
      <c r="AX1389" s="322"/>
      <c r="AY1389" s="322"/>
      <c r="AZ1389" s="322"/>
      <c r="BA1389" s="322"/>
      <c r="BB1389" s="322"/>
      <c r="BC1389" s="322"/>
      <c r="BD1389" s="322"/>
      <c r="BE1389" s="322"/>
      <c r="BF1389" s="322"/>
      <c r="BG1389" s="322"/>
      <c r="BH1389" s="322"/>
      <c r="BI1389" s="322"/>
      <c r="BJ1389" s="322"/>
      <c r="BK1389" s="322"/>
      <c r="BL1389" s="322"/>
      <c r="BM1389" s="322"/>
      <c r="BN1389" s="322"/>
      <c r="BO1389" s="322"/>
      <c r="BP1389" s="322"/>
      <c r="BQ1389" s="322"/>
      <c r="BR1389" s="322"/>
      <c r="BS1389" s="322"/>
      <c r="BT1389" s="322"/>
      <c r="BU1389" s="322"/>
      <c r="BV1389" s="322"/>
      <c r="BW1389" s="322"/>
      <c r="BX1389" s="322"/>
      <c r="BY1389" s="322"/>
      <c r="BZ1389" s="322"/>
      <c r="CA1389" s="322"/>
      <c r="CB1389" s="322"/>
      <c r="CC1389" s="322"/>
      <c r="CD1389" s="322"/>
      <c r="CE1389" s="322"/>
      <c r="CF1389" s="322"/>
      <c r="CG1389" s="322"/>
      <c r="CH1389" s="322"/>
      <c r="CI1389" s="322"/>
      <c r="CJ1389" s="322"/>
      <c r="CK1389" s="322"/>
      <c r="CL1389" s="322"/>
      <c r="CM1389" s="322"/>
      <c r="CN1389" s="322"/>
      <c r="CO1389" s="322"/>
      <c r="CP1389" s="322"/>
      <c r="CQ1389" s="322"/>
      <c r="CR1389" s="322"/>
      <c r="CS1389" s="322"/>
      <c r="CT1389" s="322"/>
      <c r="CU1389" s="322"/>
      <c r="CV1389" s="322"/>
      <c r="CW1389" s="322"/>
      <c r="CX1389" s="322"/>
      <c r="CY1389" s="322"/>
      <c r="CZ1389" s="322"/>
      <c r="DA1389" s="322"/>
      <c r="DB1389" s="322"/>
      <c r="DC1389" s="322"/>
      <c r="DD1389" s="322"/>
      <c r="DE1389" s="322"/>
      <c r="DF1389" s="322"/>
      <c r="DG1389" s="322"/>
      <c r="DH1389" s="322"/>
      <c r="DI1389" s="322"/>
      <c r="DJ1389" s="322"/>
      <c r="DK1389" s="322"/>
      <c r="DL1389" s="322"/>
      <c r="DM1389" s="322"/>
      <c r="DN1389" s="322"/>
      <c r="DO1389" s="322"/>
      <c r="DP1389" s="322"/>
      <c r="DQ1389" s="322"/>
      <c r="DR1389" s="322"/>
      <c r="DS1389" s="322"/>
      <c r="DT1389" s="322"/>
      <c r="DU1389" s="322"/>
      <c r="DV1389" s="322"/>
      <c r="DW1389" s="322"/>
      <c r="DX1389" s="322"/>
      <c r="DY1389" s="322"/>
      <c r="DZ1389" s="322"/>
      <c r="EA1389" s="322"/>
      <c r="EB1389" s="322"/>
      <c r="EC1389" s="322"/>
      <c r="ED1389" s="322"/>
      <c r="EE1389" s="322"/>
      <c r="EF1389" s="322"/>
      <c r="EG1389" s="322"/>
      <c r="EH1389" s="322"/>
      <c r="EI1389" s="322"/>
      <c r="EJ1389" s="322"/>
      <c r="EK1389" s="322"/>
      <c r="EL1389" s="322"/>
      <c r="EM1389" s="322"/>
      <c r="EN1389" s="322"/>
      <c r="EO1389" s="322"/>
      <c r="EP1389" s="322"/>
      <c r="EQ1389" s="322"/>
      <c r="ER1389" s="322"/>
      <c r="ES1389" s="322"/>
      <c r="ET1389" s="322"/>
      <c r="EU1389" s="322"/>
      <c r="EV1389" s="322"/>
      <c r="EW1389" s="322"/>
      <c r="EX1389" s="322"/>
      <c r="EY1389" s="322"/>
      <c r="EZ1389" s="322"/>
      <c r="FA1389" s="322"/>
      <c r="FB1389" s="322"/>
      <c r="FC1389" s="322"/>
      <c r="FD1389" s="322"/>
      <c r="FE1389" s="322"/>
      <c r="FF1389" s="322"/>
      <c r="FG1389" s="322"/>
      <c r="FH1389" s="322"/>
      <c r="FI1389" s="322"/>
      <c r="FJ1389" s="322"/>
      <c r="FK1389" s="322"/>
      <c r="FL1389" s="322"/>
      <c r="FM1389" s="322"/>
      <c r="FN1389" s="322"/>
      <c r="FO1389" s="322"/>
      <c r="FP1389" s="322"/>
      <c r="FQ1389" s="322"/>
      <c r="FR1389" s="322"/>
      <c r="FS1389" s="322"/>
      <c r="FT1389" s="322"/>
      <c r="FU1389" s="322"/>
      <c r="FV1389" s="322"/>
      <c r="FW1389" s="322"/>
      <c r="FX1389" s="322"/>
      <c r="FY1389" s="322"/>
      <c r="FZ1389" s="322"/>
      <c r="GA1389" s="322"/>
      <c r="GB1389" s="322"/>
      <c r="GC1389" s="322"/>
      <c r="GD1389" s="322"/>
      <c r="GE1389" s="322"/>
      <c r="GF1389" s="322"/>
      <c r="GG1389" s="322"/>
      <c r="GH1389" s="322"/>
      <c r="GI1389" s="322"/>
      <c r="GJ1389" s="322"/>
      <c r="GK1389" s="322"/>
      <c r="GL1389" s="322"/>
      <c r="GM1389" s="322"/>
      <c r="GN1389" s="322"/>
      <c r="GO1389" s="322"/>
      <c r="GP1389" s="322"/>
      <c r="GQ1389" s="322"/>
      <c r="GR1389" s="322"/>
      <c r="GS1389" s="322"/>
      <c r="GT1389" s="322"/>
      <c r="GU1389" s="322"/>
      <c r="GV1389" s="322"/>
      <c r="GW1389" s="322"/>
      <c r="GX1389" s="322"/>
      <c r="GY1389" s="322"/>
      <c r="GZ1389" s="322"/>
      <c r="HA1389" s="322"/>
      <c r="HB1389" s="322"/>
      <c r="HC1389" s="322"/>
      <c r="HD1389" s="322"/>
      <c r="HE1389" s="322"/>
      <c r="HF1389" s="322"/>
      <c r="HG1389" s="322"/>
      <c r="HH1389" s="322"/>
      <c r="HI1389" s="322"/>
      <c r="HJ1389" s="322"/>
      <c r="HK1389" s="322"/>
      <c r="HL1389" s="322"/>
      <c r="HM1389" s="322"/>
      <c r="HN1389" s="322"/>
      <c r="HO1389" s="322"/>
      <c r="HP1389" s="322"/>
      <c r="HQ1389" s="322"/>
      <c r="HR1389" s="322"/>
      <c r="HS1389" s="322"/>
      <c r="HT1389" s="322"/>
      <c r="HU1389" s="322"/>
      <c r="HV1389" s="322"/>
      <c r="HW1389" s="322"/>
      <c r="HX1389" s="322"/>
      <c r="HY1389" s="322"/>
      <c r="HZ1389" s="322"/>
      <c r="IA1389" s="322"/>
      <c r="IB1389" s="322"/>
      <c r="IC1389" s="322"/>
      <c r="ID1389" s="322"/>
      <c r="IE1389" s="322"/>
      <c r="IF1389" s="322"/>
      <c r="IG1389" s="322"/>
      <c r="IH1389" s="322"/>
      <c r="II1389" s="322"/>
      <c r="IJ1389" s="322"/>
      <c r="IK1389" s="322"/>
      <c r="IL1389" s="322"/>
      <c r="IM1389" s="322"/>
      <c r="IN1389" s="322"/>
      <c r="IO1389" s="322"/>
      <c r="IP1389" s="322"/>
      <c r="IQ1389" s="322"/>
      <c r="IR1389" s="322"/>
      <c r="IS1389" s="322"/>
      <c r="IT1389" s="322"/>
      <c r="IU1389" s="322"/>
      <c r="IV1389" s="322"/>
    </row>
    <row r="1390" spans="1:256" s="320" customFormat="1" ht="12.75">
      <c r="A1390" s="316"/>
      <c r="B1390" s="317">
        <v>0</v>
      </c>
      <c r="C1390" s="316" t="s">
        <v>1216</v>
      </c>
      <c r="D1390" s="316" t="s">
        <v>1206</v>
      </c>
      <c r="E1390" s="316"/>
      <c r="F1390" s="318"/>
      <c r="G1390" s="318"/>
      <c r="H1390" s="317">
        <v>-34245</v>
      </c>
      <c r="I1390" s="319">
        <v>0</v>
      </c>
      <c r="K1390" s="321">
        <v>525</v>
      </c>
      <c r="L1390" s="322"/>
      <c r="M1390" s="321">
        <v>525</v>
      </c>
      <c r="N1390" s="322"/>
      <c r="O1390" s="322"/>
      <c r="P1390" s="322"/>
      <c r="Q1390" s="322"/>
      <c r="R1390" s="322"/>
      <c r="S1390" s="322"/>
      <c r="T1390" s="322"/>
      <c r="U1390" s="322"/>
      <c r="V1390" s="322"/>
      <c r="W1390" s="322"/>
      <c r="X1390" s="322"/>
      <c r="Y1390" s="322"/>
      <c r="Z1390" s="322"/>
      <c r="AA1390" s="322"/>
      <c r="AB1390" s="322"/>
      <c r="AC1390" s="322"/>
      <c r="AD1390" s="322"/>
      <c r="AE1390" s="322"/>
      <c r="AF1390" s="322"/>
      <c r="AG1390" s="322"/>
      <c r="AH1390" s="322"/>
      <c r="AI1390" s="322"/>
      <c r="AJ1390" s="322"/>
      <c r="AK1390" s="322"/>
      <c r="AL1390" s="322"/>
      <c r="AM1390" s="322"/>
      <c r="AN1390" s="322"/>
      <c r="AO1390" s="322"/>
      <c r="AP1390" s="322"/>
      <c r="AQ1390" s="322"/>
      <c r="AR1390" s="322"/>
      <c r="AS1390" s="322"/>
      <c r="AT1390" s="322"/>
      <c r="AU1390" s="322"/>
      <c r="AV1390" s="322"/>
      <c r="AW1390" s="322"/>
      <c r="AX1390" s="322"/>
      <c r="AY1390" s="322"/>
      <c r="AZ1390" s="322"/>
      <c r="BA1390" s="322"/>
      <c r="BB1390" s="322"/>
      <c r="BC1390" s="322"/>
      <c r="BD1390" s="322"/>
      <c r="BE1390" s="322"/>
      <c r="BF1390" s="322"/>
      <c r="BG1390" s="322"/>
      <c r="BH1390" s="322"/>
      <c r="BI1390" s="322"/>
      <c r="BJ1390" s="322"/>
      <c r="BK1390" s="322"/>
      <c r="BL1390" s="322"/>
      <c r="BM1390" s="322"/>
      <c r="BN1390" s="322"/>
      <c r="BO1390" s="322"/>
      <c r="BP1390" s="322"/>
      <c r="BQ1390" s="322"/>
      <c r="BR1390" s="322"/>
      <c r="BS1390" s="322"/>
      <c r="BT1390" s="322"/>
      <c r="BU1390" s="322"/>
      <c r="BV1390" s="322"/>
      <c r="BW1390" s="322"/>
      <c r="BX1390" s="322"/>
      <c r="BY1390" s="322"/>
      <c r="BZ1390" s="322"/>
      <c r="CA1390" s="322"/>
      <c r="CB1390" s="322"/>
      <c r="CC1390" s="322"/>
      <c r="CD1390" s="322"/>
      <c r="CE1390" s="322"/>
      <c r="CF1390" s="322"/>
      <c r="CG1390" s="322"/>
      <c r="CH1390" s="322"/>
      <c r="CI1390" s="322"/>
      <c r="CJ1390" s="322"/>
      <c r="CK1390" s="322"/>
      <c r="CL1390" s="322"/>
      <c r="CM1390" s="322"/>
      <c r="CN1390" s="322"/>
      <c r="CO1390" s="322"/>
      <c r="CP1390" s="322"/>
      <c r="CQ1390" s="322"/>
      <c r="CR1390" s="322"/>
      <c r="CS1390" s="322"/>
      <c r="CT1390" s="322"/>
      <c r="CU1390" s="322"/>
      <c r="CV1390" s="322"/>
      <c r="CW1390" s="322"/>
      <c r="CX1390" s="322"/>
      <c r="CY1390" s="322"/>
      <c r="CZ1390" s="322"/>
      <c r="DA1390" s="322"/>
      <c r="DB1390" s="322"/>
      <c r="DC1390" s="322"/>
      <c r="DD1390" s="322"/>
      <c r="DE1390" s="322"/>
      <c r="DF1390" s="322"/>
      <c r="DG1390" s="322"/>
      <c r="DH1390" s="322"/>
      <c r="DI1390" s="322"/>
      <c r="DJ1390" s="322"/>
      <c r="DK1390" s="322"/>
      <c r="DL1390" s="322"/>
      <c r="DM1390" s="322"/>
      <c r="DN1390" s="322"/>
      <c r="DO1390" s="322"/>
      <c r="DP1390" s="322"/>
      <c r="DQ1390" s="322"/>
      <c r="DR1390" s="322"/>
      <c r="DS1390" s="322"/>
      <c r="DT1390" s="322"/>
      <c r="DU1390" s="322"/>
      <c r="DV1390" s="322"/>
      <c r="DW1390" s="322"/>
      <c r="DX1390" s="322"/>
      <c r="DY1390" s="322"/>
      <c r="DZ1390" s="322"/>
      <c r="EA1390" s="322"/>
      <c r="EB1390" s="322"/>
      <c r="EC1390" s="322"/>
      <c r="ED1390" s="322"/>
      <c r="EE1390" s="322"/>
      <c r="EF1390" s="322"/>
      <c r="EG1390" s="322"/>
      <c r="EH1390" s="322"/>
      <c r="EI1390" s="322"/>
      <c r="EJ1390" s="322"/>
      <c r="EK1390" s="322"/>
      <c r="EL1390" s="322"/>
      <c r="EM1390" s="322"/>
      <c r="EN1390" s="322"/>
      <c r="EO1390" s="322"/>
      <c r="EP1390" s="322"/>
      <c r="EQ1390" s="322"/>
      <c r="ER1390" s="322"/>
      <c r="ES1390" s="322"/>
      <c r="ET1390" s="322"/>
      <c r="EU1390" s="322"/>
      <c r="EV1390" s="322"/>
      <c r="EW1390" s="322"/>
      <c r="EX1390" s="322"/>
      <c r="EY1390" s="322"/>
      <c r="EZ1390" s="322"/>
      <c r="FA1390" s="322"/>
      <c r="FB1390" s="322"/>
      <c r="FC1390" s="322"/>
      <c r="FD1390" s="322"/>
      <c r="FE1390" s="322"/>
      <c r="FF1390" s="322"/>
      <c r="FG1390" s="322"/>
      <c r="FH1390" s="322"/>
      <c r="FI1390" s="322"/>
      <c r="FJ1390" s="322"/>
      <c r="FK1390" s="322"/>
      <c r="FL1390" s="322"/>
      <c r="FM1390" s="322"/>
      <c r="FN1390" s="322"/>
      <c r="FO1390" s="322"/>
      <c r="FP1390" s="322"/>
      <c r="FQ1390" s="322"/>
      <c r="FR1390" s="322"/>
      <c r="FS1390" s="322"/>
      <c r="FT1390" s="322"/>
      <c r="FU1390" s="322"/>
      <c r="FV1390" s="322"/>
      <c r="FW1390" s="322"/>
      <c r="FX1390" s="322"/>
      <c r="FY1390" s="322"/>
      <c r="FZ1390" s="322"/>
      <c r="GA1390" s="322"/>
      <c r="GB1390" s="322"/>
      <c r="GC1390" s="322"/>
      <c r="GD1390" s="322"/>
      <c r="GE1390" s="322"/>
      <c r="GF1390" s="322"/>
      <c r="GG1390" s="322"/>
      <c r="GH1390" s="322"/>
      <c r="GI1390" s="322"/>
      <c r="GJ1390" s="322"/>
      <c r="GK1390" s="322"/>
      <c r="GL1390" s="322"/>
      <c r="GM1390" s="322"/>
      <c r="GN1390" s="322"/>
      <c r="GO1390" s="322"/>
      <c r="GP1390" s="322"/>
      <c r="GQ1390" s="322"/>
      <c r="GR1390" s="322"/>
      <c r="GS1390" s="322"/>
      <c r="GT1390" s="322"/>
      <c r="GU1390" s="322"/>
      <c r="GV1390" s="322"/>
      <c r="GW1390" s="322"/>
      <c r="GX1390" s="322"/>
      <c r="GY1390" s="322"/>
      <c r="GZ1390" s="322"/>
      <c r="HA1390" s="322"/>
      <c r="HB1390" s="322"/>
      <c r="HC1390" s="322"/>
      <c r="HD1390" s="322"/>
      <c r="HE1390" s="322"/>
      <c r="HF1390" s="322"/>
      <c r="HG1390" s="322"/>
      <c r="HH1390" s="322"/>
      <c r="HI1390" s="322"/>
      <c r="HJ1390" s="322"/>
      <c r="HK1390" s="322"/>
      <c r="HL1390" s="322"/>
      <c r="HM1390" s="322"/>
      <c r="HN1390" s="322"/>
      <c r="HO1390" s="322"/>
      <c r="HP1390" s="322"/>
      <c r="HQ1390" s="322"/>
      <c r="HR1390" s="322"/>
      <c r="HS1390" s="322"/>
      <c r="HT1390" s="322"/>
      <c r="HU1390" s="322"/>
      <c r="HV1390" s="322"/>
      <c r="HW1390" s="322"/>
      <c r="HX1390" s="322"/>
      <c r="HY1390" s="322"/>
      <c r="HZ1390" s="322"/>
      <c r="IA1390" s="322"/>
      <c r="IB1390" s="322"/>
      <c r="IC1390" s="322"/>
      <c r="ID1390" s="322"/>
      <c r="IE1390" s="322"/>
      <c r="IF1390" s="322"/>
      <c r="IG1390" s="322"/>
      <c r="IH1390" s="322"/>
      <c r="II1390" s="322"/>
      <c r="IJ1390" s="322"/>
      <c r="IK1390" s="322"/>
      <c r="IL1390" s="322"/>
      <c r="IM1390" s="322"/>
      <c r="IN1390" s="322"/>
      <c r="IO1390" s="322"/>
      <c r="IP1390" s="322"/>
      <c r="IQ1390" s="322"/>
      <c r="IR1390" s="322"/>
      <c r="IS1390" s="322"/>
      <c r="IT1390" s="322"/>
      <c r="IU1390" s="322"/>
      <c r="IV1390" s="322"/>
    </row>
    <row r="1391" spans="1:256" s="320" customFormat="1" ht="12.75">
      <c r="A1391" s="316"/>
      <c r="B1391" s="317">
        <v>-3091887</v>
      </c>
      <c r="C1391" s="316" t="s">
        <v>1216</v>
      </c>
      <c r="D1391" s="316" t="s">
        <v>1215</v>
      </c>
      <c r="E1391" s="316"/>
      <c r="F1391" s="318"/>
      <c r="G1391" s="318"/>
      <c r="H1391" s="317">
        <v>5959835</v>
      </c>
      <c r="I1391" s="319">
        <v>-5779.228037383177</v>
      </c>
      <c r="K1391" s="321">
        <v>535</v>
      </c>
      <c r="L1391" s="322"/>
      <c r="M1391" s="321">
        <v>535</v>
      </c>
      <c r="N1391" s="322"/>
      <c r="O1391" s="322"/>
      <c r="P1391" s="322"/>
      <c r="Q1391" s="322"/>
      <c r="R1391" s="322"/>
      <c r="S1391" s="322"/>
      <c r="T1391" s="322"/>
      <c r="U1391" s="322"/>
      <c r="V1391" s="322"/>
      <c r="W1391" s="322"/>
      <c r="X1391" s="322"/>
      <c r="Y1391" s="322"/>
      <c r="Z1391" s="322"/>
      <c r="AA1391" s="322"/>
      <c r="AB1391" s="322"/>
      <c r="AC1391" s="322"/>
      <c r="AD1391" s="322"/>
      <c r="AE1391" s="322"/>
      <c r="AF1391" s="322"/>
      <c r="AG1391" s="322"/>
      <c r="AH1391" s="322"/>
      <c r="AI1391" s="322"/>
      <c r="AJ1391" s="322"/>
      <c r="AK1391" s="322"/>
      <c r="AL1391" s="322"/>
      <c r="AM1391" s="322"/>
      <c r="AN1391" s="322"/>
      <c r="AO1391" s="322"/>
      <c r="AP1391" s="322"/>
      <c r="AQ1391" s="322"/>
      <c r="AR1391" s="322"/>
      <c r="AS1391" s="322"/>
      <c r="AT1391" s="322"/>
      <c r="AU1391" s="322"/>
      <c r="AV1391" s="322"/>
      <c r="AW1391" s="322"/>
      <c r="AX1391" s="322"/>
      <c r="AY1391" s="322"/>
      <c r="AZ1391" s="322"/>
      <c r="BA1391" s="322"/>
      <c r="BB1391" s="322"/>
      <c r="BC1391" s="322"/>
      <c r="BD1391" s="322"/>
      <c r="BE1391" s="322"/>
      <c r="BF1391" s="322"/>
      <c r="BG1391" s="322"/>
      <c r="BH1391" s="322"/>
      <c r="BI1391" s="322"/>
      <c r="BJ1391" s="322"/>
      <c r="BK1391" s="322"/>
      <c r="BL1391" s="322"/>
      <c r="BM1391" s="322"/>
      <c r="BN1391" s="322"/>
      <c r="BO1391" s="322"/>
      <c r="BP1391" s="322"/>
      <c r="BQ1391" s="322"/>
      <c r="BR1391" s="322"/>
      <c r="BS1391" s="322"/>
      <c r="BT1391" s="322"/>
      <c r="BU1391" s="322"/>
      <c r="BV1391" s="322"/>
      <c r="BW1391" s="322"/>
      <c r="BX1391" s="322"/>
      <c r="BY1391" s="322"/>
      <c r="BZ1391" s="322"/>
      <c r="CA1391" s="322"/>
      <c r="CB1391" s="322"/>
      <c r="CC1391" s="322"/>
      <c r="CD1391" s="322"/>
      <c r="CE1391" s="322"/>
      <c r="CF1391" s="322"/>
      <c r="CG1391" s="322"/>
      <c r="CH1391" s="322"/>
      <c r="CI1391" s="322"/>
      <c r="CJ1391" s="322"/>
      <c r="CK1391" s="322"/>
      <c r="CL1391" s="322"/>
      <c r="CM1391" s="322"/>
      <c r="CN1391" s="322"/>
      <c r="CO1391" s="322"/>
      <c r="CP1391" s="322"/>
      <c r="CQ1391" s="322"/>
      <c r="CR1391" s="322"/>
      <c r="CS1391" s="322"/>
      <c r="CT1391" s="322"/>
      <c r="CU1391" s="322"/>
      <c r="CV1391" s="322"/>
      <c r="CW1391" s="322"/>
      <c r="CX1391" s="322"/>
      <c r="CY1391" s="322"/>
      <c r="CZ1391" s="322"/>
      <c r="DA1391" s="322"/>
      <c r="DB1391" s="322"/>
      <c r="DC1391" s="322"/>
      <c r="DD1391" s="322"/>
      <c r="DE1391" s="322"/>
      <c r="DF1391" s="322"/>
      <c r="DG1391" s="322"/>
      <c r="DH1391" s="322"/>
      <c r="DI1391" s="322"/>
      <c r="DJ1391" s="322"/>
      <c r="DK1391" s="322"/>
      <c r="DL1391" s="322"/>
      <c r="DM1391" s="322"/>
      <c r="DN1391" s="322"/>
      <c r="DO1391" s="322"/>
      <c r="DP1391" s="322"/>
      <c r="DQ1391" s="322"/>
      <c r="DR1391" s="322"/>
      <c r="DS1391" s="322"/>
      <c r="DT1391" s="322"/>
      <c r="DU1391" s="322"/>
      <c r="DV1391" s="322"/>
      <c r="DW1391" s="322"/>
      <c r="DX1391" s="322"/>
      <c r="DY1391" s="322"/>
      <c r="DZ1391" s="322"/>
      <c r="EA1391" s="322"/>
      <c r="EB1391" s="322"/>
      <c r="EC1391" s="322"/>
      <c r="ED1391" s="322"/>
      <c r="EE1391" s="322"/>
      <c r="EF1391" s="322"/>
      <c r="EG1391" s="322"/>
      <c r="EH1391" s="322"/>
      <c r="EI1391" s="322"/>
      <c r="EJ1391" s="322"/>
      <c r="EK1391" s="322"/>
      <c r="EL1391" s="322"/>
      <c r="EM1391" s="322"/>
      <c r="EN1391" s="322"/>
      <c r="EO1391" s="322"/>
      <c r="EP1391" s="322"/>
      <c r="EQ1391" s="322"/>
      <c r="ER1391" s="322"/>
      <c r="ES1391" s="322"/>
      <c r="ET1391" s="322"/>
      <c r="EU1391" s="322"/>
      <c r="EV1391" s="322"/>
      <c r="EW1391" s="322"/>
      <c r="EX1391" s="322"/>
      <c r="EY1391" s="322"/>
      <c r="EZ1391" s="322"/>
      <c r="FA1391" s="322"/>
      <c r="FB1391" s="322"/>
      <c r="FC1391" s="322"/>
      <c r="FD1391" s="322"/>
      <c r="FE1391" s="322"/>
      <c r="FF1391" s="322"/>
      <c r="FG1391" s="322"/>
      <c r="FH1391" s="322"/>
      <c r="FI1391" s="322"/>
      <c r="FJ1391" s="322"/>
      <c r="FK1391" s="322"/>
      <c r="FL1391" s="322"/>
      <c r="FM1391" s="322"/>
      <c r="FN1391" s="322"/>
      <c r="FO1391" s="322"/>
      <c r="FP1391" s="322"/>
      <c r="FQ1391" s="322"/>
      <c r="FR1391" s="322"/>
      <c r="FS1391" s="322"/>
      <c r="FT1391" s="322"/>
      <c r="FU1391" s="322"/>
      <c r="FV1391" s="322"/>
      <c r="FW1391" s="322"/>
      <c r="FX1391" s="322"/>
      <c r="FY1391" s="322"/>
      <c r="FZ1391" s="322"/>
      <c r="GA1391" s="322"/>
      <c r="GB1391" s="322"/>
      <c r="GC1391" s="322"/>
      <c r="GD1391" s="322"/>
      <c r="GE1391" s="322"/>
      <c r="GF1391" s="322"/>
      <c r="GG1391" s="322"/>
      <c r="GH1391" s="322"/>
      <c r="GI1391" s="322"/>
      <c r="GJ1391" s="322"/>
      <c r="GK1391" s="322"/>
      <c r="GL1391" s="322"/>
      <c r="GM1391" s="322"/>
      <c r="GN1391" s="322"/>
      <c r="GO1391" s="322"/>
      <c r="GP1391" s="322"/>
      <c r="GQ1391" s="322"/>
      <c r="GR1391" s="322"/>
      <c r="GS1391" s="322"/>
      <c r="GT1391" s="322"/>
      <c r="GU1391" s="322"/>
      <c r="GV1391" s="322"/>
      <c r="GW1391" s="322"/>
      <c r="GX1391" s="322"/>
      <c r="GY1391" s="322"/>
      <c r="GZ1391" s="322"/>
      <c r="HA1391" s="322"/>
      <c r="HB1391" s="322"/>
      <c r="HC1391" s="322"/>
      <c r="HD1391" s="322"/>
      <c r="HE1391" s="322"/>
      <c r="HF1391" s="322"/>
      <c r="HG1391" s="322"/>
      <c r="HH1391" s="322"/>
      <c r="HI1391" s="322"/>
      <c r="HJ1391" s="322"/>
      <c r="HK1391" s="322"/>
      <c r="HL1391" s="322"/>
      <c r="HM1391" s="322"/>
      <c r="HN1391" s="322"/>
      <c r="HO1391" s="322"/>
      <c r="HP1391" s="322"/>
      <c r="HQ1391" s="322"/>
      <c r="HR1391" s="322"/>
      <c r="HS1391" s="322"/>
      <c r="HT1391" s="322"/>
      <c r="HU1391" s="322"/>
      <c r="HV1391" s="322"/>
      <c r="HW1391" s="322"/>
      <c r="HX1391" s="322"/>
      <c r="HY1391" s="322"/>
      <c r="HZ1391" s="322"/>
      <c r="IA1391" s="322"/>
      <c r="IB1391" s="322"/>
      <c r="IC1391" s="322"/>
      <c r="ID1391" s="322"/>
      <c r="IE1391" s="322"/>
      <c r="IF1391" s="322"/>
      <c r="IG1391" s="322"/>
      <c r="IH1391" s="322"/>
      <c r="II1391" s="322"/>
      <c r="IJ1391" s="322"/>
      <c r="IK1391" s="322"/>
      <c r="IL1391" s="322"/>
      <c r="IM1391" s="322"/>
      <c r="IN1391" s="322"/>
      <c r="IO1391" s="322"/>
      <c r="IP1391" s="322"/>
      <c r="IQ1391" s="322"/>
      <c r="IR1391" s="322"/>
      <c r="IS1391" s="322"/>
      <c r="IT1391" s="322"/>
      <c r="IU1391" s="322"/>
      <c r="IV1391" s="322"/>
    </row>
    <row r="1392" spans="1:256" s="320" customFormat="1" ht="12.75">
      <c r="A1392" s="316"/>
      <c r="B1392" s="317">
        <v>1087326</v>
      </c>
      <c r="C1392" s="316" t="s">
        <v>1216</v>
      </c>
      <c r="D1392" s="316" t="s">
        <v>1207</v>
      </c>
      <c r="E1392" s="316"/>
      <c r="F1392" s="318"/>
      <c r="G1392" s="318"/>
      <c r="H1392" s="317">
        <v>1780622</v>
      </c>
      <c r="I1392" s="319">
        <v>2032.385046728972</v>
      </c>
      <c r="K1392" s="321">
        <v>535</v>
      </c>
      <c r="L1392" s="322"/>
      <c r="M1392" s="321">
        <v>535</v>
      </c>
      <c r="N1392" s="322"/>
      <c r="O1392" s="322"/>
      <c r="P1392" s="322"/>
      <c r="Q1392" s="322"/>
      <c r="R1392" s="322"/>
      <c r="S1392" s="322"/>
      <c r="T1392" s="322"/>
      <c r="U1392" s="322"/>
      <c r="V1392" s="322"/>
      <c r="W1392" s="322"/>
      <c r="X1392" s="322"/>
      <c r="Y1392" s="322"/>
      <c r="Z1392" s="322"/>
      <c r="AA1392" s="322"/>
      <c r="AB1392" s="322"/>
      <c r="AC1392" s="322"/>
      <c r="AD1392" s="322"/>
      <c r="AE1392" s="322"/>
      <c r="AF1392" s="322"/>
      <c r="AG1392" s="322"/>
      <c r="AH1392" s="322"/>
      <c r="AI1392" s="322"/>
      <c r="AJ1392" s="322"/>
      <c r="AK1392" s="322"/>
      <c r="AL1392" s="322"/>
      <c r="AM1392" s="322"/>
      <c r="AN1392" s="322"/>
      <c r="AO1392" s="322"/>
      <c r="AP1392" s="322"/>
      <c r="AQ1392" s="322"/>
      <c r="AR1392" s="322"/>
      <c r="AS1392" s="322"/>
      <c r="AT1392" s="322"/>
      <c r="AU1392" s="322"/>
      <c r="AV1392" s="322"/>
      <c r="AW1392" s="322"/>
      <c r="AX1392" s="322"/>
      <c r="AY1392" s="322"/>
      <c r="AZ1392" s="322"/>
      <c r="BA1392" s="322"/>
      <c r="BB1392" s="322"/>
      <c r="BC1392" s="322"/>
      <c r="BD1392" s="322"/>
      <c r="BE1392" s="322"/>
      <c r="BF1392" s="322"/>
      <c r="BG1392" s="322"/>
      <c r="BH1392" s="322"/>
      <c r="BI1392" s="322"/>
      <c r="BJ1392" s="322"/>
      <c r="BK1392" s="322"/>
      <c r="BL1392" s="322"/>
      <c r="BM1392" s="322"/>
      <c r="BN1392" s="322"/>
      <c r="BO1392" s="322"/>
      <c r="BP1392" s="322"/>
      <c r="BQ1392" s="322"/>
      <c r="BR1392" s="322"/>
      <c r="BS1392" s="322"/>
      <c r="BT1392" s="322"/>
      <c r="BU1392" s="322"/>
      <c r="BV1392" s="322"/>
      <c r="BW1392" s="322"/>
      <c r="BX1392" s="322"/>
      <c r="BY1392" s="322"/>
      <c r="BZ1392" s="322"/>
      <c r="CA1392" s="322"/>
      <c r="CB1392" s="322"/>
      <c r="CC1392" s="322"/>
      <c r="CD1392" s="322"/>
      <c r="CE1392" s="322"/>
      <c r="CF1392" s="322"/>
      <c r="CG1392" s="322"/>
      <c r="CH1392" s="322"/>
      <c r="CI1392" s="322"/>
      <c r="CJ1392" s="322"/>
      <c r="CK1392" s="322"/>
      <c r="CL1392" s="322"/>
      <c r="CM1392" s="322"/>
      <c r="CN1392" s="322"/>
      <c r="CO1392" s="322"/>
      <c r="CP1392" s="322"/>
      <c r="CQ1392" s="322"/>
      <c r="CR1392" s="322"/>
      <c r="CS1392" s="322"/>
      <c r="CT1392" s="322"/>
      <c r="CU1392" s="322"/>
      <c r="CV1392" s="322"/>
      <c r="CW1392" s="322"/>
      <c r="CX1392" s="322"/>
      <c r="CY1392" s="322"/>
      <c r="CZ1392" s="322"/>
      <c r="DA1392" s="322"/>
      <c r="DB1392" s="322"/>
      <c r="DC1392" s="322"/>
      <c r="DD1392" s="322"/>
      <c r="DE1392" s="322"/>
      <c r="DF1392" s="322"/>
      <c r="DG1392" s="322"/>
      <c r="DH1392" s="322"/>
      <c r="DI1392" s="322"/>
      <c r="DJ1392" s="322"/>
      <c r="DK1392" s="322"/>
      <c r="DL1392" s="322"/>
      <c r="DM1392" s="322"/>
      <c r="DN1392" s="322"/>
      <c r="DO1392" s="322"/>
      <c r="DP1392" s="322"/>
      <c r="DQ1392" s="322"/>
      <c r="DR1392" s="322"/>
      <c r="DS1392" s="322"/>
      <c r="DT1392" s="322"/>
      <c r="DU1392" s="322"/>
      <c r="DV1392" s="322"/>
      <c r="DW1392" s="322"/>
      <c r="DX1392" s="322"/>
      <c r="DY1392" s="322"/>
      <c r="DZ1392" s="322"/>
      <c r="EA1392" s="322"/>
      <c r="EB1392" s="322"/>
      <c r="EC1392" s="322"/>
      <c r="ED1392" s="322"/>
      <c r="EE1392" s="322"/>
      <c r="EF1392" s="322"/>
      <c r="EG1392" s="322"/>
      <c r="EH1392" s="322"/>
      <c r="EI1392" s="322"/>
      <c r="EJ1392" s="322"/>
      <c r="EK1392" s="322"/>
      <c r="EL1392" s="322"/>
      <c r="EM1392" s="322"/>
      <c r="EN1392" s="322"/>
      <c r="EO1392" s="322"/>
      <c r="EP1392" s="322"/>
      <c r="EQ1392" s="322"/>
      <c r="ER1392" s="322"/>
      <c r="ES1392" s="322"/>
      <c r="ET1392" s="322"/>
      <c r="EU1392" s="322"/>
      <c r="EV1392" s="322"/>
      <c r="EW1392" s="322"/>
      <c r="EX1392" s="322"/>
      <c r="EY1392" s="322"/>
      <c r="EZ1392" s="322"/>
      <c r="FA1392" s="322"/>
      <c r="FB1392" s="322"/>
      <c r="FC1392" s="322"/>
      <c r="FD1392" s="322"/>
      <c r="FE1392" s="322"/>
      <c r="FF1392" s="322"/>
      <c r="FG1392" s="322"/>
      <c r="FH1392" s="322"/>
      <c r="FI1392" s="322"/>
      <c r="FJ1392" s="322"/>
      <c r="FK1392" s="322"/>
      <c r="FL1392" s="322"/>
      <c r="FM1392" s="322"/>
      <c r="FN1392" s="322"/>
      <c r="FO1392" s="322"/>
      <c r="FP1392" s="322"/>
      <c r="FQ1392" s="322"/>
      <c r="FR1392" s="322"/>
      <c r="FS1392" s="322"/>
      <c r="FT1392" s="322"/>
      <c r="FU1392" s="322"/>
      <c r="FV1392" s="322"/>
      <c r="FW1392" s="322"/>
      <c r="FX1392" s="322"/>
      <c r="FY1392" s="322"/>
      <c r="FZ1392" s="322"/>
      <c r="GA1392" s="322"/>
      <c r="GB1392" s="322"/>
      <c r="GC1392" s="322"/>
      <c r="GD1392" s="322"/>
      <c r="GE1392" s="322"/>
      <c r="GF1392" s="322"/>
      <c r="GG1392" s="322"/>
      <c r="GH1392" s="322"/>
      <c r="GI1392" s="322"/>
      <c r="GJ1392" s="322"/>
      <c r="GK1392" s="322"/>
      <c r="GL1392" s="322"/>
      <c r="GM1392" s="322"/>
      <c r="GN1392" s="322"/>
      <c r="GO1392" s="322"/>
      <c r="GP1392" s="322"/>
      <c r="GQ1392" s="322"/>
      <c r="GR1392" s="322"/>
      <c r="GS1392" s="322"/>
      <c r="GT1392" s="322"/>
      <c r="GU1392" s="322"/>
      <c r="GV1392" s="322"/>
      <c r="GW1392" s="322"/>
      <c r="GX1392" s="322"/>
      <c r="GY1392" s="322"/>
      <c r="GZ1392" s="322"/>
      <c r="HA1392" s="322"/>
      <c r="HB1392" s="322"/>
      <c r="HC1392" s="322"/>
      <c r="HD1392" s="322"/>
      <c r="HE1392" s="322"/>
      <c r="HF1392" s="322"/>
      <c r="HG1392" s="322"/>
      <c r="HH1392" s="322"/>
      <c r="HI1392" s="322"/>
      <c r="HJ1392" s="322"/>
      <c r="HK1392" s="322"/>
      <c r="HL1392" s="322"/>
      <c r="HM1392" s="322"/>
      <c r="HN1392" s="322"/>
      <c r="HO1392" s="322"/>
      <c r="HP1392" s="322"/>
      <c r="HQ1392" s="322"/>
      <c r="HR1392" s="322"/>
      <c r="HS1392" s="322"/>
      <c r="HT1392" s="322"/>
      <c r="HU1392" s="322"/>
      <c r="HV1392" s="322"/>
      <c r="HW1392" s="322"/>
      <c r="HX1392" s="322"/>
      <c r="HY1392" s="322"/>
      <c r="HZ1392" s="322"/>
      <c r="IA1392" s="322"/>
      <c r="IB1392" s="322"/>
      <c r="IC1392" s="322"/>
      <c r="ID1392" s="322"/>
      <c r="IE1392" s="322"/>
      <c r="IF1392" s="322"/>
      <c r="IG1392" s="322"/>
      <c r="IH1392" s="322"/>
      <c r="II1392" s="322"/>
      <c r="IJ1392" s="322"/>
      <c r="IK1392" s="322"/>
      <c r="IL1392" s="322"/>
      <c r="IM1392" s="322"/>
      <c r="IN1392" s="322"/>
      <c r="IO1392" s="322"/>
      <c r="IP1392" s="322"/>
      <c r="IQ1392" s="322"/>
      <c r="IR1392" s="322"/>
      <c r="IS1392" s="322"/>
      <c r="IT1392" s="322"/>
      <c r="IU1392" s="322"/>
      <c r="IV1392" s="322"/>
    </row>
    <row r="1393" spans="1:256" s="320" customFormat="1" ht="12.75">
      <c r="A1393" s="316"/>
      <c r="B1393" s="317">
        <v>1765080</v>
      </c>
      <c r="C1393" s="316" t="s">
        <v>1216</v>
      </c>
      <c r="D1393" s="316" t="s">
        <v>1208</v>
      </c>
      <c r="E1393" s="316"/>
      <c r="F1393" s="318"/>
      <c r="G1393" s="318"/>
      <c r="H1393" s="317">
        <v>-1799325</v>
      </c>
      <c r="I1393" s="319">
        <v>3330.3396226415093</v>
      </c>
      <c r="K1393" s="321">
        <v>530</v>
      </c>
      <c r="L1393" s="322"/>
      <c r="M1393" s="321">
        <v>530</v>
      </c>
      <c r="N1393" s="322"/>
      <c r="O1393" s="322"/>
      <c r="P1393" s="322"/>
      <c r="Q1393" s="322"/>
      <c r="R1393" s="322"/>
      <c r="S1393" s="322"/>
      <c r="T1393" s="322"/>
      <c r="U1393" s="322"/>
      <c r="V1393" s="322"/>
      <c r="W1393" s="322"/>
      <c r="X1393" s="322"/>
      <c r="Y1393" s="322"/>
      <c r="Z1393" s="322"/>
      <c r="AA1393" s="322"/>
      <c r="AB1393" s="322"/>
      <c r="AC1393" s="322"/>
      <c r="AD1393" s="322"/>
      <c r="AE1393" s="322"/>
      <c r="AF1393" s="322"/>
      <c r="AG1393" s="322"/>
      <c r="AH1393" s="322"/>
      <c r="AI1393" s="322"/>
      <c r="AJ1393" s="322"/>
      <c r="AK1393" s="322"/>
      <c r="AL1393" s="322"/>
      <c r="AM1393" s="322"/>
      <c r="AN1393" s="322"/>
      <c r="AO1393" s="322"/>
      <c r="AP1393" s="322"/>
      <c r="AQ1393" s="322"/>
      <c r="AR1393" s="322"/>
      <c r="AS1393" s="322"/>
      <c r="AT1393" s="322"/>
      <c r="AU1393" s="322"/>
      <c r="AV1393" s="322"/>
      <c r="AW1393" s="322"/>
      <c r="AX1393" s="322"/>
      <c r="AY1393" s="322"/>
      <c r="AZ1393" s="322"/>
      <c r="BA1393" s="322"/>
      <c r="BB1393" s="322"/>
      <c r="BC1393" s="322"/>
      <c r="BD1393" s="322"/>
      <c r="BE1393" s="322"/>
      <c r="BF1393" s="322"/>
      <c r="BG1393" s="322"/>
      <c r="BH1393" s="322"/>
      <c r="BI1393" s="322"/>
      <c r="BJ1393" s="322"/>
      <c r="BK1393" s="322"/>
      <c r="BL1393" s="322"/>
      <c r="BM1393" s="322"/>
      <c r="BN1393" s="322"/>
      <c r="BO1393" s="322"/>
      <c r="BP1393" s="322"/>
      <c r="BQ1393" s="322"/>
      <c r="BR1393" s="322"/>
      <c r="BS1393" s="322"/>
      <c r="BT1393" s="322"/>
      <c r="BU1393" s="322"/>
      <c r="BV1393" s="322"/>
      <c r="BW1393" s="322"/>
      <c r="BX1393" s="322"/>
      <c r="BY1393" s="322"/>
      <c r="BZ1393" s="322"/>
      <c r="CA1393" s="322"/>
      <c r="CB1393" s="322"/>
      <c r="CC1393" s="322"/>
      <c r="CD1393" s="322"/>
      <c r="CE1393" s="322"/>
      <c r="CF1393" s="322"/>
      <c r="CG1393" s="322"/>
      <c r="CH1393" s="322"/>
      <c r="CI1393" s="322"/>
      <c r="CJ1393" s="322"/>
      <c r="CK1393" s="322"/>
      <c r="CL1393" s="322"/>
      <c r="CM1393" s="322"/>
      <c r="CN1393" s="322"/>
      <c r="CO1393" s="322"/>
      <c r="CP1393" s="322"/>
      <c r="CQ1393" s="322"/>
      <c r="CR1393" s="322"/>
      <c r="CS1393" s="322"/>
      <c r="CT1393" s="322"/>
      <c r="CU1393" s="322"/>
      <c r="CV1393" s="322"/>
      <c r="CW1393" s="322"/>
      <c r="CX1393" s="322"/>
      <c r="CY1393" s="322"/>
      <c r="CZ1393" s="322"/>
      <c r="DA1393" s="322"/>
      <c r="DB1393" s="322"/>
      <c r="DC1393" s="322"/>
      <c r="DD1393" s="322"/>
      <c r="DE1393" s="322"/>
      <c r="DF1393" s="322"/>
      <c r="DG1393" s="322"/>
      <c r="DH1393" s="322"/>
      <c r="DI1393" s="322"/>
      <c r="DJ1393" s="322"/>
      <c r="DK1393" s="322"/>
      <c r="DL1393" s="322"/>
      <c r="DM1393" s="322"/>
      <c r="DN1393" s="322"/>
      <c r="DO1393" s="322"/>
      <c r="DP1393" s="322"/>
      <c r="DQ1393" s="322"/>
      <c r="DR1393" s="322"/>
      <c r="DS1393" s="322"/>
      <c r="DT1393" s="322"/>
      <c r="DU1393" s="322"/>
      <c r="DV1393" s="322"/>
      <c r="DW1393" s="322"/>
      <c r="DX1393" s="322"/>
      <c r="DY1393" s="322"/>
      <c r="DZ1393" s="322"/>
      <c r="EA1393" s="322"/>
      <c r="EB1393" s="322"/>
      <c r="EC1393" s="322"/>
      <c r="ED1393" s="322"/>
      <c r="EE1393" s="322"/>
      <c r="EF1393" s="322"/>
      <c r="EG1393" s="322"/>
      <c r="EH1393" s="322"/>
      <c r="EI1393" s="322"/>
      <c r="EJ1393" s="322"/>
      <c r="EK1393" s="322"/>
      <c r="EL1393" s="322"/>
      <c r="EM1393" s="322"/>
      <c r="EN1393" s="322"/>
      <c r="EO1393" s="322"/>
      <c r="EP1393" s="322"/>
      <c r="EQ1393" s="322"/>
      <c r="ER1393" s="322"/>
      <c r="ES1393" s="322"/>
      <c r="ET1393" s="322"/>
      <c r="EU1393" s="322"/>
      <c r="EV1393" s="322"/>
      <c r="EW1393" s="322"/>
      <c r="EX1393" s="322"/>
      <c r="EY1393" s="322"/>
      <c r="EZ1393" s="322"/>
      <c r="FA1393" s="322"/>
      <c r="FB1393" s="322"/>
      <c r="FC1393" s="322"/>
      <c r="FD1393" s="322"/>
      <c r="FE1393" s="322"/>
      <c r="FF1393" s="322"/>
      <c r="FG1393" s="322"/>
      <c r="FH1393" s="322"/>
      <c r="FI1393" s="322"/>
      <c r="FJ1393" s="322"/>
      <c r="FK1393" s="322"/>
      <c r="FL1393" s="322"/>
      <c r="FM1393" s="322"/>
      <c r="FN1393" s="322"/>
      <c r="FO1393" s="322"/>
      <c r="FP1393" s="322"/>
      <c r="FQ1393" s="322"/>
      <c r="FR1393" s="322"/>
      <c r="FS1393" s="322"/>
      <c r="FT1393" s="322"/>
      <c r="FU1393" s="322"/>
      <c r="FV1393" s="322"/>
      <c r="FW1393" s="322"/>
      <c r="FX1393" s="322"/>
      <c r="FY1393" s="322"/>
      <c r="FZ1393" s="322"/>
      <c r="GA1393" s="322"/>
      <c r="GB1393" s="322"/>
      <c r="GC1393" s="322"/>
      <c r="GD1393" s="322"/>
      <c r="GE1393" s="322"/>
      <c r="GF1393" s="322"/>
      <c r="GG1393" s="322"/>
      <c r="GH1393" s="322"/>
      <c r="GI1393" s="322"/>
      <c r="GJ1393" s="322"/>
      <c r="GK1393" s="322"/>
      <c r="GL1393" s="322"/>
      <c r="GM1393" s="322"/>
      <c r="GN1393" s="322"/>
      <c r="GO1393" s="322"/>
      <c r="GP1393" s="322"/>
      <c r="GQ1393" s="322"/>
      <c r="GR1393" s="322"/>
      <c r="GS1393" s="322"/>
      <c r="GT1393" s="322"/>
      <c r="GU1393" s="322"/>
      <c r="GV1393" s="322"/>
      <c r="GW1393" s="322"/>
      <c r="GX1393" s="322"/>
      <c r="GY1393" s="322"/>
      <c r="GZ1393" s="322"/>
      <c r="HA1393" s="322"/>
      <c r="HB1393" s="322"/>
      <c r="HC1393" s="322"/>
      <c r="HD1393" s="322"/>
      <c r="HE1393" s="322"/>
      <c r="HF1393" s="322"/>
      <c r="HG1393" s="322"/>
      <c r="HH1393" s="322"/>
      <c r="HI1393" s="322"/>
      <c r="HJ1393" s="322"/>
      <c r="HK1393" s="322"/>
      <c r="HL1393" s="322"/>
      <c r="HM1393" s="322"/>
      <c r="HN1393" s="322"/>
      <c r="HO1393" s="322"/>
      <c r="HP1393" s="322"/>
      <c r="HQ1393" s="322"/>
      <c r="HR1393" s="322"/>
      <c r="HS1393" s="322"/>
      <c r="HT1393" s="322"/>
      <c r="HU1393" s="322"/>
      <c r="HV1393" s="322"/>
      <c r="HW1393" s="322"/>
      <c r="HX1393" s="322"/>
      <c r="HY1393" s="322"/>
      <c r="HZ1393" s="322"/>
      <c r="IA1393" s="322"/>
      <c r="IB1393" s="322"/>
      <c r="IC1393" s="322"/>
      <c r="ID1393" s="322"/>
      <c r="IE1393" s="322"/>
      <c r="IF1393" s="322"/>
      <c r="IG1393" s="322"/>
      <c r="IH1393" s="322"/>
      <c r="II1393" s="322"/>
      <c r="IJ1393" s="322"/>
      <c r="IK1393" s="322"/>
      <c r="IL1393" s="322"/>
      <c r="IM1393" s="322"/>
      <c r="IN1393" s="322"/>
      <c r="IO1393" s="322"/>
      <c r="IP1393" s="322"/>
      <c r="IQ1393" s="322"/>
      <c r="IR1393" s="322"/>
      <c r="IS1393" s="322"/>
      <c r="IT1393" s="322"/>
      <c r="IU1393" s="322"/>
      <c r="IV1393" s="322"/>
    </row>
    <row r="1394" spans="1:256" s="320" customFormat="1" ht="12.75">
      <c r="A1394" s="316"/>
      <c r="B1394" s="317">
        <v>0</v>
      </c>
      <c r="C1394" s="316" t="s">
        <v>1216</v>
      </c>
      <c r="D1394" s="316" t="s">
        <v>1209</v>
      </c>
      <c r="E1394" s="316"/>
      <c r="F1394" s="318"/>
      <c r="G1394" s="318"/>
      <c r="H1394" s="317">
        <v>5959835</v>
      </c>
      <c r="I1394" s="319">
        <v>0</v>
      </c>
      <c r="K1394" s="321">
        <v>520</v>
      </c>
      <c r="L1394" s="322"/>
      <c r="M1394" s="321">
        <v>520</v>
      </c>
      <c r="N1394" s="322"/>
      <c r="O1394" s="322"/>
      <c r="P1394" s="322"/>
      <c r="Q1394" s="322"/>
      <c r="R1394" s="322"/>
      <c r="S1394" s="322"/>
      <c r="T1394" s="322"/>
      <c r="U1394" s="322"/>
      <c r="V1394" s="322"/>
      <c r="W1394" s="322"/>
      <c r="X1394" s="322"/>
      <c r="Y1394" s="322"/>
      <c r="Z1394" s="322"/>
      <c r="AA1394" s="322"/>
      <c r="AB1394" s="322"/>
      <c r="AC1394" s="322"/>
      <c r="AD1394" s="322"/>
      <c r="AE1394" s="322"/>
      <c r="AF1394" s="322"/>
      <c r="AG1394" s="322"/>
      <c r="AH1394" s="322"/>
      <c r="AI1394" s="322"/>
      <c r="AJ1394" s="322"/>
      <c r="AK1394" s="322"/>
      <c r="AL1394" s="322"/>
      <c r="AM1394" s="322"/>
      <c r="AN1394" s="322"/>
      <c r="AO1394" s="322"/>
      <c r="AP1394" s="322"/>
      <c r="AQ1394" s="322"/>
      <c r="AR1394" s="322"/>
      <c r="AS1394" s="322"/>
      <c r="AT1394" s="322"/>
      <c r="AU1394" s="322"/>
      <c r="AV1394" s="322"/>
      <c r="AW1394" s="322"/>
      <c r="AX1394" s="322"/>
      <c r="AY1394" s="322"/>
      <c r="AZ1394" s="322"/>
      <c r="BA1394" s="322"/>
      <c r="BB1394" s="322"/>
      <c r="BC1394" s="322"/>
      <c r="BD1394" s="322"/>
      <c r="BE1394" s="322"/>
      <c r="BF1394" s="322"/>
      <c r="BG1394" s="322"/>
      <c r="BH1394" s="322"/>
      <c r="BI1394" s="322"/>
      <c r="BJ1394" s="322"/>
      <c r="BK1394" s="322"/>
      <c r="BL1394" s="322"/>
      <c r="BM1394" s="322"/>
      <c r="BN1394" s="322"/>
      <c r="BO1394" s="322"/>
      <c r="BP1394" s="322"/>
      <c r="BQ1394" s="322"/>
      <c r="BR1394" s="322"/>
      <c r="BS1394" s="322"/>
      <c r="BT1394" s="322"/>
      <c r="BU1394" s="322"/>
      <c r="BV1394" s="322"/>
      <c r="BW1394" s="322"/>
      <c r="BX1394" s="322"/>
      <c r="BY1394" s="322"/>
      <c r="BZ1394" s="322"/>
      <c r="CA1394" s="322"/>
      <c r="CB1394" s="322"/>
      <c r="CC1394" s="322"/>
      <c r="CD1394" s="322"/>
      <c r="CE1394" s="322"/>
      <c r="CF1394" s="322"/>
      <c r="CG1394" s="322"/>
      <c r="CH1394" s="322"/>
      <c r="CI1394" s="322"/>
      <c r="CJ1394" s="322"/>
      <c r="CK1394" s="322"/>
      <c r="CL1394" s="322"/>
      <c r="CM1394" s="322"/>
      <c r="CN1394" s="322"/>
      <c r="CO1394" s="322"/>
      <c r="CP1394" s="322"/>
      <c r="CQ1394" s="322"/>
      <c r="CR1394" s="322"/>
      <c r="CS1394" s="322"/>
      <c r="CT1394" s="322"/>
      <c r="CU1394" s="322"/>
      <c r="CV1394" s="322"/>
      <c r="CW1394" s="322"/>
      <c r="CX1394" s="322"/>
      <c r="CY1394" s="322"/>
      <c r="CZ1394" s="322"/>
      <c r="DA1394" s="322"/>
      <c r="DB1394" s="322"/>
      <c r="DC1394" s="322"/>
      <c r="DD1394" s="322"/>
      <c r="DE1394" s="322"/>
      <c r="DF1394" s="322"/>
      <c r="DG1394" s="322"/>
      <c r="DH1394" s="322"/>
      <c r="DI1394" s="322"/>
      <c r="DJ1394" s="322"/>
      <c r="DK1394" s="322"/>
      <c r="DL1394" s="322"/>
      <c r="DM1394" s="322"/>
      <c r="DN1394" s="322"/>
      <c r="DO1394" s="322"/>
      <c r="DP1394" s="322"/>
      <c r="DQ1394" s="322"/>
      <c r="DR1394" s="322"/>
      <c r="DS1394" s="322"/>
      <c r="DT1394" s="322"/>
      <c r="DU1394" s="322"/>
      <c r="DV1394" s="322"/>
      <c r="DW1394" s="322"/>
      <c r="DX1394" s="322"/>
      <c r="DY1394" s="322"/>
      <c r="DZ1394" s="322"/>
      <c r="EA1394" s="322"/>
      <c r="EB1394" s="322"/>
      <c r="EC1394" s="322"/>
      <c r="ED1394" s="322"/>
      <c r="EE1394" s="322"/>
      <c r="EF1394" s="322"/>
      <c r="EG1394" s="322"/>
      <c r="EH1394" s="322"/>
      <c r="EI1394" s="322"/>
      <c r="EJ1394" s="322"/>
      <c r="EK1394" s="322"/>
      <c r="EL1394" s="322"/>
      <c r="EM1394" s="322"/>
      <c r="EN1394" s="322"/>
      <c r="EO1394" s="322"/>
      <c r="EP1394" s="322"/>
      <c r="EQ1394" s="322"/>
      <c r="ER1394" s="322"/>
      <c r="ES1394" s="322"/>
      <c r="ET1394" s="322"/>
      <c r="EU1394" s="322"/>
      <c r="EV1394" s="322"/>
      <c r="EW1394" s="322"/>
      <c r="EX1394" s="322"/>
      <c r="EY1394" s="322"/>
      <c r="EZ1394" s="322"/>
      <c r="FA1394" s="322"/>
      <c r="FB1394" s="322"/>
      <c r="FC1394" s="322"/>
      <c r="FD1394" s="322"/>
      <c r="FE1394" s="322"/>
      <c r="FF1394" s="322"/>
      <c r="FG1394" s="322"/>
      <c r="FH1394" s="322"/>
      <c r="FI1394" s="322"/>
      <c r="FJ1394" s="322"/>
      <c r="FK1394" s="322"/>
      <c r="FL1394" s="322"/>
      <c r="FM1394" s="322"/>
      <c r="FN1394" s="322"/>
      <c r="FO1394" s="322"/>
      <c r="FP1394" s="322"/>
      <c r="FQ1394" s="322"/>
      <c r="FR1394" s="322"/>
      <c r="FS1394" s="322"/>
      <c r="FT1394" s="322"/>
      <c r="FU1394" s="322"/>
      <c r="FV1394" s="322"/>
      <c r="FW1394" s="322"/>
      <c r="FX1394" s="322"/>
      <c r="FY1394" s="322"/>
      <c r="FZ1394" s="322"/>
      <c r="GA1394" s="322"/>
      <c r="GB1394" s="322"/>
      <c r="GC1394" s="322"/>
      <c r="GD1394" s="322"/>
      <c r="GE1394" s="322"/>
      <c r="GF1394" s="322"/>
      <c r="GG1394" s="322"/>
      <c r="GH1394" s="322"/>
      <c r="GI1394" s="322"/>
      <c r="GJ1394" s="322"/>
      <c r="GK1394" s="322"/>
      <c r="GL1394" s="322"/>
      <c r="GM1394" s="322"/>
      <c r="GN1394" s="322"/>
      <c r="GO1394" s="322"/>
      <c r="GP1394" s="322"/>
      <c r="GQ1394" s="322"/>
      <c r="GR1394" s="322"/>
      <c r="GS1394" s="322"/>
      <c r="GT1394" s="322"/>
      <c r="GU1394" s="322"/>
      <c r="GV1394" s="322"/>
      <c r="GW1394" s="322"/>
      <c r="GX1394" s="322"/>
      <c r="GY1394" s="322"/>
      <c r="GZ1394" s="322"/>
      <c r="HA1394" s="322"/>
      <c r="HB1394" s="322"/>
      <c r="HC1394" s="322"/>
      <c r="HD1394" s="322"/>
      <c r="HE1394" s="322"/>
      <c r="HF1394" s="322"/>
      <c r="HG1394" s="322"/>
      <c r="HH1394" s="322"/>
      <c r="HI1394" s="322"/>
      <c r="HJ1394" s="322"/>
      <c r="HK1394" s="322"/>
      <c r="HL1394" s="322"/>
      <c r="HM1394" s="322"/>
      <c r="HN1394" s="322"/>
      <c r="HO1394" s="322"/>
      <c r="HP1394" s="322"/>
      <c r="HQ1394" s="322"/>
      <c r="HR1394" s="322"/>
      <c r="HS1394" s="322"/>
      <c r="HT1394" s="322"/>
      <c r="HU1394" s="322"/>
      <c r="HV1394" s="322"/>
      <c r="HW1394" s="322"/>
      <c r="HX1394" s="322"/>
      <c r="HY1394" s="322"/>
      <c r="HZ1394" s="322"/>
      <c r="IA1394" s="322"/>
      <c r="IB1394" s="322"/>
      <c r="IC1394" s="322"/>
      <c r="ID1394" s="322"/>
      <c r="IE1394" s="322"/>
      <c r="IF1394" s="322"/>
      <c r="IG1394" s="322"/>
      <c r="IH1394" s="322"/>
      <c r="II1394" s="322"/>
      <c r="IJ1394" s="322"/>
      <c r="IK1394" s="322"/>
      <c r="IL1394" s="322"/>
      <c r="IM1394" s="322"/>
      <c r="IN1394" s="322"/>
      <c r="IO1394" s="322"/>
      <c r="IP1394" s="322"/>
      <c r="IQ1394" s="322"/>
      <c r="IR1394" s="322"/>
      <c r="IS1394" s="322"/>
      <c r="IT1394" s="322"/>
      <c r="IU1394" s="322"/>
      <c r="IV1394" s="322"/>
    </row>
    <row r="1395" spans="1:256" s="320" customFormat="1" ht="12.75">
      <c r="A1395" s="316"/>
      <c r="B1395" s="317">
        <v>1280543</v>
      </c>
      <c r="C1395" s="316" t="s">
        <v>1216</v>
      </c>
      <c r="D1395" s="316" t="s">
        <v>1221</v>
      </c>
      <c r="E1395" s="316"/>
      <c r="F1395" s="318"/>
      <c r="G1395" s="318"/>
      <c r="H1395" s="317">
        <v>500079</v>
      </c>
      <c r="I1395" s="319">
        <v>2535.728712871287</v>
      </c>
      <c r="K1395" s="321">
        <v>505</v>
      </c>
      <c r="L1395" s="322"/>
      <c r="M1395" s="321">
        <v>505</v>
      </c>
      <c r="N1395" s="322"/>
      <c r="O1395" s="322"/>
      <c r="P1395" s="322"/>
      <c r="Q1395" s="322"/>
      <c r="R1395" s="322"/>
      <c r="S1395" s="322"/>
      <c r="T1395" s="322"/>
      <c r="U1395" s="322"/>
      <c r="V1395" s="322"/>
      <c r="W1395" s="322"/>
      <c r="X1395" s="322"/>
      <c r="Y1395" s="322"/>
      <c r="Z1395" s="322"/>
      <c r="AA1395" s="322"/>
      <c r="AB1395" s="322"/>
      <c r="AC1395" s="322"/>
      <c r="AD1395" s="322"/>
      <c r="AE1395" s="322"/>
      <c r="AF1395" s="322"/>
      <c r="AG1395" s="322"/>
      <c r="AH1395" s="322"/>
      <c r="AI1395" s="322"/>
      <c r="AJ1395" s="322"/>
      <c r="AK1395" s="322"/>
      <c r="AL1395" s="322"/>
      <c r="AM1395" s="322"/>
      <c r="AN1395" s="322"/>
      <c r="AO1395" s="322"/>
      <c r="AP1395" s="322"/>
      <c r="AQ1395" s="322"/>
      <c r="AR1395" s="322"/>
      <c r="AS1395" s="322"/>
      <c r="AT1395" s="322"/>
      <c r="AU1395" s="322"/>
      <c r="AV1395" s="322"/>
      <c r="AW1395" s="322"/>
      <c r="AX1395" s="322"/>
      <c r="AY1395" s="322"/>
      <c r="AZ1395" s="322"/>
      <c r="BA1395" s="322"/>
      <c r="BB1395" s="322"/>
      <c r="BC1395" s="322"/>
      <c r="BD1395" s="322"/>
      <c r="BE1395" s="322"/>
      <c r="BF1395" s="322"/>
      <c r="BG1395" s="322"/>
      <c r="BH1395" s="322"/>
      <c r="BI1395" s="322"/>
      <c r="BJ1395" s="322"/>
      <c r="BK1395" s="322"/>
      <c r="BL1395" s="322"/>
      <c r="BM1395" s="322"/>
      <c r="BN1395" s="322"/>
      <c r="BO1395" s="322"/>
      <c r="BP1395" s="322"/>
      <c r="BQ1395" s="322"/>
      <c r="BR1395" s="322"/>
      <c r="BS1395" s="322"/>
      <c r="BT1395" s="322"/>
      <c r="BU1395" s="322"/>
      <c r="BV1395" s="322"/>
      <c r="BW1395" s="322"/>
      <c r="BX1395" s="322"/>
      <c r="BY1395" s="322"/>
      <c r="BZ1395" s="322"/>
      <c r="CA1395" s="322"/>
      <c r="CB1395" s="322"/>
      <c r="CC1395" s="322"/>
      <c r="CD1395" s="322"/>
      <c r="CE1395" s="322"/>
      <c r="CF1395" s="322"/>
      <c r="CG1395" s="322"/>
      <c r="CH1395" s="322"/>
      <c r="CI1395" s="322"/>
      <c r="CJ1395" s="322"/>
      <c r="CK1395" s="322"/>
      <c r="CL1395" s="322"/>
      <c r="CM1395" s="322"/>
      <c r="CN1395" s="322"/>
      <c r="CO1395" s="322"/>
      <c r="CP1395" s="322"/>
      <c r="CQ1395" s="322"/>
      <c r="CR1395" s="322"/>
      <c r="CS1395" s="322"/>
      <c r="CT1395" s="322"/>
      <c r="CU1395" s="322"/>
      <c r="CV1395" s="322"/>
      <c r="CW1395" s="322"/>
      <c r="CX1395" s="322"/>
      <c r="CY1395" s="322"/>
      <c r="CZ1395" s="322"/>
      <c r="DA1395" s="322"/>
      <c r="DB1395" s="322"/>
      <c r="DC1395" s="322"/>
      <c r="DD1395" s="322"/>
      <c r="DE1395" s="322"/>
      <c r="DF1395" s="322"/>
      <c r="DG1395" s="322"/>
      <c r="DH1395" s="322"/>
      <c r="DI1395" s="322"/>
      <c r="DJ1395" s="322"/>
      <c r="DK1395" s="322"/>
      <c r="DL1395" s="322"/>
      <c r="DM1395" s="322"/>
      <c r="DN1395" s="322"/>
      <c r="DO1395" s="322"/>
      <c r="DP1395" s="322"/>
      <c r="DQ1395" s="322"/>
      <c r="DR1395" s="322"/>
      <c r="DS1395" s="322"/>
      <c r="DT1395" s="322"/>
      <c r="DU1395" s="322"/>
      <c r="DV1395" s="322"/>
      <c r="DW1395" s="322"/>
      <c r="DX1395" s="322"/>
      <c r="DY1395" s="322"/>
      <c r="DZ1395" s="322"/>
      <c r="EA1395" s="322"/>
      <c r="EB1395" s="322"/>
      <c r="EC1395" s="322"/>
      <c r="ED1395" s="322"/>
      <c r="EE1395" s="322"/>
      <c r="EF1395" s="322"/>
      <c r="EG1395" s="322"/>
      <c r="EH1395" s="322"/>
      <c r="EI1395" s="322"/>
      <c r="EJ1395" s="322"/>
      <c r="EK1395" s="322"/>
      <c r="EL1395" s="322"/>
      <c r="EM1395" s="322"/>
      <c r="EN1395" s="322"/>
      <c r="EO1395" s="322"/>
      <c r="EP1395" s="322"/>
      <c r="EQ1395" s="322"/>
      <c r="ER1395" s="322"/>
      <c r="ES1395" s="322"/>
      <c r="ET1395" s="322"/>
      <c r="EU1395" s="322"/>
      <c r="EV1395" s="322"/>
      <c r="EW1395" s="322"/>
      <c r="EX1395" s="322"/>
      <c r="EY1395" s="322"/>
      <c r="EZ1395" s="322"/>
      <c r="FA1395" s="322"/>
      <c r="FB1395" s="322"/>
      <c r="FC1395" s="322"/>
      <c r="FD1395" s="322"/>
      <c r="FE1395" s="322"/>
      <c r="FF1395" s="322"/>
      <c r="FG1395" s="322"/>
      <c r="FH1395" s="322"/>
      <c r="FI1395" s="322"/>
      <c r="FJ1395" s="322"/>
      <c r="FK1395" s="322"/>
      <c r="FL1395" s="322"/>
      <c r="FM1395" s="322"/>
      <c r="FN1395" s="322"/>
      <c r="FO1395" s="322"/>
      <c r="FP1395" s="322"/>
      <c r="FQ1395" s="322"/>
      <c r="FR1395" s="322"/>
      <c r="FS1395" s="322"/>
      <c r="FT1395" s="322"/>
      <c r="FU1395" s="322"/>
      <c r="FV1395" s="322"/>
      <c r="FW1395" s="322"/>
      <c r="FX1395" s="322"/>
      <c r="FY1395" s="322"/>
      <c r="FZ1395" s="322"/>
      <c r="GA1395" s="322"/>
      <c r="GB1395" s="322"/>
      <c r="GC1395" s="322"/>
      <c r="GD1395" s="322"/>
      <c r="GE1395" s="322"/>
      <c r="GF1395" s="322"/>
      <c r="GG1395" s="322"/>
      <c r="GH1395" s="322"/>
      <c r="GI1395" s="322"/>
      <c r="GJ1395" s="322"/>
      <c r="GK1395" s="322"/>
      <c r="GL1395" s="322"/>
      <c r="GM1395" s="322"/>
      <c r="GN1395" s="322"/>
      <c r="GO1395" s="322"/>
      <c r="GP1395" s="322"/>
      <c r="GQ1395" s="322"/>
      <c r="GR1395" s="322"/>
      <c r="GS1395" s="322"/>
      <c r="GT1395" s="322"/>
      <c r="GU1395" s="322"/>
      <c r="GV1395" s="322"/>
      <c r="GW1395" s="322"/>
      <c r="GX1395" s="322"/>
      <c r="GY1395" s="322"/>
      <c r="GZ1395" s="322"/>
      <c r="HA1395" s="322"/>
      <c r="HB1395" s="322"/>
      <c r="HC1395" s="322"/>
      <c r="HD1395" s="322"/>
      <c r="HE1395" s="322"/>
      <c r="HF1395" s="322"/>
      <c r="HG1395" s="322"/>
      <c r="HH1395" s="322"/>
      <c r="HI1395" s="322"/>
      <c r="HJ1395" s="322"/>
      <c r="HK1395" s="322"/>
      <c r="HL1395" s="322"/>
      <c r="HM1395" s="322"/>
      <c r="HN1395" s="322"/>
      <c r="HO1395" s="322"/>
      <c r="HP1395" s="322"/>
      <c r="HQ1395" s="322"/>
      <c r="HR1395" s="322"/>
      <c r="HS1395" s="322"/>
      <c r="HT1395" s="322"/>
      <c r="HU1395" s="322"/>
      <c r="HV1395" s="322"/>
      <c r="HW1395" s="322"/>
      <c r="HX1395" s="322"/>
      <c r="HY1395" s="322"/>
      <c r="HZ1395" s="322"/>
      <c r="IA1395" s="322"/>
      <c r="IB1395" s="322"/>
      <c r="IC1395" s="322"/>
      <c r="ID1395" s="322"/>
      <c r="IE1395" s="322"/>
      <c r="IF1395" s="322"/>
      <c r="IG1395" s="322"/>
      <c r="IH1395" s="322"/>
      <c r="II1395" s="322"/>
      <c r="IJ1395" s="322"/>
      <c r="IK1395" s="322"/>
      <c r="IL1395" s="322"/>
      <c r="IM1395" s="322"/>
      <c r="IN1395" s="322"/>
      <c r="IO1395" s="322"/>
      <c r="IP1395" s="322"/>
      <c r="IQ1395" s="322"/>
      <c r="IR1395" s="322"/>
      <c r="IS1395" s="322"/>
      <c r="IT1395" s="322"/>
      <c r="IU1395" s="322"/>
      <c r="IV1395" s="322"/>
    </row>
    <row r="1396" spans="1:256" s="320" customFormat="1" ht="12.75">
      <c r="A1396" s="323"/>
      <c r="B1396" s="324">
        <v>-1826886</v>
      </c>
      <c r="C1396" s="323" t="s">
        <v>1216</v>
      </c>
      <c r="D1396" s="323" t="s">
        <v>1226</v>
      </c>
      <c r="E1396" s="323"/>
      <c r="F1396" s="325"/>
      <c r="G1396" s="326"/>
      <c r="H1396" s="324">
        <v>2531409</v>
      </c>
      <c r="I1396" s="327">
        <v>-3617.5960396039604</v>
      </c>
      <c r="J1396" s="292"/>
      <c r="K1396" s="292">
        <v>505</v>
      </c>
      <c r="L1396" s="292"/>
      <c r="M1396" s="292">
        <v>505</v>
      </c>
      <c r="N1396" s="322"/>
      <c r="O1396" s="322"/>
      <c r="P1396" s="322"/>
      <c r="Q1396" s="322"/>
      <c r="R1396" s="322"/>
      <c r="S1396" s="322"/>
      <c r="T1396" s="322"/>
      <c r="U1396" s="322"/>
      <c r="V1396" s="322"/>
      <c r="W1396" s="322"/>
      <c r="X1396" s="322"/>
      <c r="Y1396" s="322"/>
      <c r="Z1396" s="322"/>
      <c r="AA1396" s="322"/>
      <c r="AB1396" s="322"/>
      <c r="AC1396" s="322"/>
      <c r="AD1396" s="322"/>
      <c r="AE1396" s="322"/>
      <c r="AF1396" s="322"/>
      <c r="AG1396" s="322"/>
      <c r="AH1396" s="322"/>
      <c r="AI1396" s="322"/>
      <c r="AJ1396" s="322"/>
      <c r="AK1396" s="322"/>
      <c r="AL1396" s="322"/>
      <c r="AM1396" s="322"/>
      <c r="AN1396" s="322"/>
      <c r="AO1396" s="322"/>
      <c r="AP1396" s="322"/>
      <c r="AQ1396" s="322"/>
      <c r="AR1396" s="322"/>
      <c r="AS1396" s="322"/>
      <c r="AT1396" s="322"/>
      <c r="AU1396" s="322"/>
      <c r="AV1396" s="322"/>
      <c r="AW1396" s="322"/>
      <c r="AX1396" s="322"/>
      <c r="AY1396" s="322"/>
      <c r="AZ1396" s="322"/>
      <c r="BA1396" s="322"/>
      <c r="BB1396" s="322"/>
      <c r="BC1396" s="322"/>
      <c r="BD1396" s="322"/>
      <c r="BE1396" s="322"/>
      <c r="BF1396" s="322"/>
      <c r="BG1396" s="322"/>
      <c r="BH1396" s="322"/>
      <c r="BI1396" s="322"/>
      <c r="BJ1396" s="322"/>
      <c r="BK1396" s="322"/>
      <c r="BL1396" s="322"/>
      <c r="BM1396" s="322"/>
      <c r="BN1396" s="322"/>
      <c r="BO1396" s="322"/>
      <c r="BP1396" s="322"/>
      <c r="BQ1396" s="322"/>
      <c r="BR1396" s="322"/>
      <c r="BS1396" s="322"/>
      <c r="BT1396" s="322"/>
      <c r="BU1396" s="322"/>
      <c r="BV1396" s="322"/>
      <c r="BW1396" s="322"/>
      <c r="BX1396" s="322"/>
      <c r="BY1396" s="322"/>
      <c r="BZ1396" s="322"/>
      <c r="CA1396" s="322"/>
      <c r="CB1396" s="322"/>
      <c r="CC1396" s="322"/>
      <c r="CD1396" s="322"/>
      <c r="CE1396" s="322"/>
      <c r="CF1396" s="322"/>
      <c r="CG1396" s="322"/>
      <c r="CH1396" s="322"/>
      <c r="CI1396" s="322"/>
      <c r="CJ1396" s="322"/>
      <c r="CK1396" s="322"/>
      <c r="CL1396" s="322"/>
      <c r="CM1396" s="322"/>
      <c r="CN1396" s="322"/>
      <c r="CO1396" s="322"/>
      <c r="CP1396" s="322"/>
      <c r="CQ1396" s="322"/>
      <c r="CR1396" s="322"/>
      <c r="CS1396" s="322"/>
      <c r="CT1396" s="322"/>
      <c r="CU1396" s="322"/>
      <c r="CV1396" s="322"/>
      <c r="CW1396" s="322"/>
      <c r="CX1396" s="322"/>
      <c r="CY1396" s="322"/>
      <c r="CZ1396" s="322"/>
      <c r="DA1396" s="322"/>
      <c r="DB1396" s="322"/>
      <c r="DC1396" s="322"/>
      <c r="DD1396" s="322"/>
      <c r="DE1396" s="322"/>
      <c r="DF1396" s="322"/>
      <c r="DG1396" s="322"/>
      <c r="DH1396" s="322"/>
      <c r="DI1396" s="322"/>
      <c r="DJ1396" s="322"/>
      <c r="DK1396" s="322"/>
      <c r="DL1396" s="322"/>
      <c r="DM1396" s="322"/>
      <c r="DN1396" s="322"/>
      <c r="DO1396" s="322"/>
      <c r="DP1396" s="322"/>
      <c r="DQ1396" s="322"/>
      <c r="DR1396" s="322"/>
      <c r="DS1396" s="322"/>
      <c r="DT1396" s="322"/>
      <c r="DU1396" s="322"/>
      <c r="DV1396" s="322"/>
      <c r="DW1396" s="322"/>
      <c r="DX1396" s="322"/>
      <c r="DY1396" s="322"/>
      <c r="DZ1396" s="322"/>
      <c r="EA1396" s="322"/>
      <c r="EB1396" s="322"/>
      <c r="EC1396" s="322"/>
      <c r="ED1396" s="322"/>
      <c r="EE1396" s="322"/>
      <c r="EF1396" s="322"/>
      <c r="EG1396" s="322"/>
      <c r="EH1396" s="322"/>
      <c r="EI1396" s="322"/>
      <c r="EJ1396" s="322"/>
      <c r="EK1396" s="322"/>
      <c r="EL1396" s="322"/>
      <c r="EM1396" s="322"/>
      <c r="EN1396" s="322"/>
      <c r="EO1396" s="322"/>
      <c r="EP1396" s="322"/>
      <c r="EQ1396" s="322"/>
      <c r="ER1396" s="322"/>
      <c r="ES1396" s="322"/>
      <c r="ET1396" s="322"/>
      <c r="EU1396" s="322"/>
      <c r="EV1396" s="322"/>
      <c r="EW1396" s="322"/>
      <c r="EX1396" s="322"/>
      <c r="EY1396" s="322"/>
      <c r="EZ1396" s="322"/>
      <c r="FA1396" s="322"/>
      <c r="FB1396" s="322"/>
      <c r="FC1396" s="322"/>
      <c r="FD1396" s="322"/>
      <c r="FE1396" s="322"/>
      <c r="FF1396" s="322"/>
      <c r="FG1396" s="322"/>
      <c r="FH1396" s="322"/>
      <c r="FI1396" s="322"/>
      <c r="FJ1396" s="322"/>
      <c r="FK1396" s="322"/>
      <c r="FL1396" s="322"/>
      <c r="FM1396" s="322"/>
      <c r="FN1396" s="322"/>
      <c r="FO1396" s="322"/>
      <c r="FP1396" s="322"/>
      <c r="FQ1396" s="322"/>
      <c r="FR1396" s="322"/>
      <c r="FS1396" s="322"/>
      <c r="FT1396" s="322"/>
      <c r="FU1396" s="322"/>
      <c r="FV1396" s="322"/>
      <c r="FW1396" s="322"/>
      <c r="FX1396" s="322"/>
      <c r="FY1396" s="322"/>
      <c r="FZ1396" s="322"/>
      <c r="GA1396" s="322"/>
      <c r="GB1396" s="322"/>
      <c r="GC1396" s="322"/>
      <c r="GD1396" s="322"/>
      <c r="GE1396" s="322"/>
      <c r="GF1396" s="322"/>
      <c r="GG1396" s="322"/>
      <c r="GH1396" s="322"/>
      <c r="GI1396" s="322"/>
      <c r="GJ1396" s="322"/>
      <c r="GK1396" s="322"/>
      <c r="GL1396" s="322"/>
      <c r="GM1396" s="322"/>
      <c r="GN1396" s="322"/>
      <c r="GO1396" s="322"/>
      <c r="GP1396" s="322"/>
      <c r="GQ1396" s="322"/>
      <c r="GR1396" s="322"/>
      <c r="GS1396" s="322"/>
      <c r="GT1396" s="322"/>
      <c r="GU1396" s="322"/>
      <c r="GV1396" s="322"/>
      <c r="GW1396" s="322"/>
      <c r="GX1396" s="322"/>
      <c r="GY1396" s="322"/>
      <c r="GZ1396" s="322"/>
      <c r="HA1396" s="322"/>
      <c r="HB1396" s="322"/>
      <c r="HC1396" s="322"/>
      <c r="HD1396" s="322"/>
      <c r="HE1396" s="322"/>
      <c r="HF1396" s="322"/>
      <c r="HG1396" s="322"/>
      <c r="HH1396" s="322"/>
      <c r="HI1396" s="322"/>
      <c r="HJ1396" s="322"/>
      <c r="HK1396" s="322"/>
      <c r="HL1396" s="322"/>
      <c r="HM1396" s="322"/>
      <c r="HN1396" s="322"/>
      <c r="HO1396" s="322"/>
      <c r="HP1396" s="322"/>
      <c r="HQ1396" s="322"/>
      <c r="HR1396" s="322"/>
      <c r="HS1396" s="322"/>
      <c r="HT1396" s="322"/>
      <c r="HU1396" s="322"/>
      <c r="HV1396" s="322"/>
      <c r="HW1396" s="322"/>
      <c r="HX1396" s="322"/>
      <c r="HY1396" s="322"/>
      <c r="HZ1396" s="322"/>
      <c r="IA1396" s="322"/>
      <c r="IB1396" s="322"/>
      <c r="IC1396" s="322"/>
      <c r="ID1396" s="322"/>
      <c r="IE1396" s="322"/>
      <c r="IF1396" s="322"/>
      <c r="IG1396" s="322"/>
      <c r="IH1396" s="322"/>
      <c r="II1396" s="322"/>
      <c r="IJ1396" s="322"/>
      <c r="IK1396" s="322"/>
      <c r="IL1396" s="322"/>
      <c r="IM1396" s="322"/>
      <c r="IN1396" s="322"/>
      <c r="IO1396" s="322"/>
      <c r="IP1396" s="322"/>
      <c r="IQ1396" s="322"/>
      <c r="IR1396" s="322"/>
      <c r="IS1396" s="322"/>
      <c r="IT1396" s="322"/>
      <c r="IU1396" s="322"/>
      <c r="IV1396" s="322"/>
    </row>
    <row r="1397" spans="6:13" ht="12.75">
      <c r="F1397" s="72"/>
      <c r="M1397" s="2"/>
    </row>
    <row r="1398" spans="6:13" ht="12.75">
      <c r="F1398" s="72"/>
      <c r="M1398" s="2"/>
    </row>
    <row r="1399" spans="2:13" ht="12.75">
      <c r="B1399" s="328">
        <v>-33501602.36</v>
      </c>
      <c r="C1399" s="329" t="s">
        <v>1219</v>
      </c>
      <c r="F1399" s="72"/>
      <c r="M1399" s="2"/>
    </row>
    <row r="1400" spans="1:13" s="333" customFormat="1" ht="12.75">
      <c r="A1400" s="330"/>
      <c r="B1400" s="328">
        <v>-68410372</v>
      </c>
      <c r="C1400" s="330" t="s">
        <v>1196</v>
      </c>
      <c r="D1400" s="330" t="s">
        <v>1220</v>
      </c>
      <c r="E1400" s="330"/>
      <c r="F1400" s="331"/>
      <c r="G1400" s="331"/>
      <c r="H1400" s="328">
        <v>68410372</v>
      </c>
      <c r="I1400" s="332">
        <v>-147754.58315334775</v>
      </c>
      <c r="K1400" s="333">
        <v>463</v>
      </c>
      <c r="M1400" s="333">
        <v>463</v>
      </c>
    </row>
    <row r="1401" spans="1:13" s="333" customFormat="1" ht="12.75">
      <c r="A1401" s="330"/>
      <c r="B1401" s="328">
        <v>2952424</v>
      </c>
      <c r="C1401" s="330" t="s">
        <v>1196</v>
      </c>
      <c r="D1401" s="330" t="s">
        <v>1206</v>
      </c>
      <c r="E1401" s="330"/>
      <c r="F1401" s="331"/>
      <c r="G1401" s="331"/>
      <c r="H1401" s="328">
        <v>65457948</v>
      </c>
      <c r="I1401" s="332">
        <v>5623.664761904762</v>
      </c>
      <c r="K1401" s="333">
        <v>525</v>
      </c>
      <c r="M1401" s="333">
        <v>525</v>
      </c>
    </row>
    <row r="1402" spans="1:13" s="333" customFormat="1" ht="12.75">
      <c r="A1402" s="330"/>
      <c r="B1402" s="328">
        <v>4855999</v>
      </c>
      <c r="C1402" s="330" t="s">
        <v>1196</v>
      </c>
      <c r="D1402" s="330" t="s">
        <v>1207</v>
      </c>
      <c r="E1402" s="330"/>
      <c r="F1402" s="331"/>
      <c r="G1402" s="331"/>
      <c r="H1402" s="328">
        <v>60601949</v>
      </c>
      <c r="I1402" s="332">
        <v>9076.633644859812</v>
      </c>
      <c r="K1402" s="333">
        <v>535</v>
      </c>
      <c r="M1402" s="333">
        <v>535</v>
      </c>
    </row>
    <row r="1403" spans="1:13" s="333" customFormat="1" ht="12.75">
      <c r="A1403" s="330"/>
      <c r="B1403" s="328">
        <v>3849645</v>
      </c>
      <c r="C1403" s="330" t="s">
        <v>1196</v>
      </c>
      <c r="D1403" s="330" t="s">
        <v>1208</v>
      </c>
      <c r="E1403" s="330"/>
      <c r="F1403" s="331"/>
      <c r="G1403" s="331"/>
      <c r="H1403" s="328">
        <v>56752304</v>
      </c>
      <c r="I1403" s="332">
        <v>7263.481132075472</v>
      </c>
      <c r="K1403" s="333">
        <v>530</v>
      </c>
      <c r="M1403" s="333">
        <v>530</v>
      </c>
    </row>
    <row r="1404" spans="1:13" s="333" customFormat="1" ht="12.75">
      <c r="A1404" s="330"/>
      <c r="B1404" s="328">
        <v>2952945</v>
      </c>
      <c r="C1404" s="330" t="s">
        <v>1196</v>
      </c>
      <c r="D1404" s="330" t="s">
        <v>1189</v>
      </c>
      <c r="E1404" s="330"/>
      <c r="F1404" s="331"/>
      <c r="G1404" s="331"/>
      <c r="H1404" s="328">
        <v>53799359</v>
      </c>
      <c r="I1404" s="332">
        <v>5678.740384615385</v>
      </c>
      <c r="K1404" s="333">
        <v>520</v>
      </c>
      <c r="M1404" s="333">
        <v>520</v>
      </c>
    </row>
    <row r="1405" spans="1:13" s="333" customFormat="1" ht="12.75">
      <c r="A1405" s="330"/>
      <c r="B1405" s="328">
        <v>3215415</v>
      </c>
      <c r="C1405" s="330" t="s">
        <v>1196</v>
      </c>
      <c r="D1405" s="330" t="s">
        <v>1222</v>
      </c>
      <c r="E1405" s="330"/>
      <c r="F1405" s="331"/>
      <c r="G1405" s="331"/>
      <c r="H1405" s="328">
        <v>50583944</v>
      </c>
      <c r="I1405" s="332">
        <v>6367.158415841584</v>
      </c>
      <c r="K1405" s="333">
        <v>505</v>
      </c>
      <c r="M1405" s="333">
        <v>505</v>
      </c>
    </row>
    <row r="1406" spans="1:13" s="339" customFormat="1" ht="12.75">
      <c r="A1406" s="334"/>
      <c r="B1406" s="335">
        <v>-84085546.36</v>
      </c>
      <c r="C1406" s="334" t="s">
        <v>1196</v>
      </c>
      <c r="D1406" s="334" t="s">
        <v>1225</v>
      </c>
      <c r="E1406" s="334"/>
      <c r="F1406" s="336"/>
      <c r="G1406" s="337"/>
      <c r="H1406" s="335">
        <v>0</v>
      </c>
      <c r="I1406" s="338">
        <v>-166506.0323960396</v>
      </c>
      <c r="K1406" s="339">
        <v>505</v>
      </c>
      <c r="M1406" s="339">
        <v>505</v>
      </c>
    </row>
    <row r="1407" spans="1:13" s="322" customFormat="1" ht="12.75">
      <c r="A1407" s="340"/>
      <c r="B1407" s="341"/>
      <c r="C1407" s="340"/>
      <c r="D1407" s="340"/>
      <c r="E1407" s="340"/>
      <c r="F1407" s="342"/>
      <c r="G1407" s="343"/>
      <c r="H1407" s="341"/>
      <c r="I1407" s="344"/>
      <c r="M1407" s="2"/>
    </row>
    <row r="1408" spans="1:13" s="322" customFormat="1" ht="12.75">
      <c r="A1408" s="340"/>
      <c r="B1408" s="341"/>
      <c r="C1408" s="340"/>
      <c r="D1408" s="340"/>
      <c r="E1408" s="340"/>
      <c r="F1408" s="342"/>
      <c r="G1408" s="343"/>
      <c r="H1408" s="341"/>
      <c r="I1408" s="344"/>
      <c r="M1408" s="2"/>
    </row>
    <row r="1409" spans="6:13" ht="12.75">
      <c r="F1409" s="71"/>
      <c r="M1409" s="2"/>
    </row>
    <row r="1410" ht="12.75" hidden="1">
      <c r="M1410" s="2"/>
    </row>
    <row r="1411" ht="12.75" hidden="1">
      <c r="M1411" s="2"/>
    </row>
    <row r="1412" ht="12.75" hidden="1">
      <c r="M1412" s="2"/>
    </row>
    <row r="1413" ht="12.75" hidden="1">
      <c r="M1413" s="2"/>
    </row>
    <row r="1414" ht="12.75" hidden="1">
      <c r="M1414" s="2"/>
    </row>
    <row r="1415" ht="12.75" hidden="1">
      <c r="M1415" s="2"/>
    </row>
    <row r="1416" ht="12.75" hidden="1">
      <c r="M1416" s="2"/>
    </row>
    <row r="1417" ht="12.75" hidden="1">
      <c r="M1417" s="2"/>
    </row>
    <row r="1418" ht="12.75" hidden="1">
      <c r="M1418" s="2"/>
    </row>
    <row r="1419" ht="12.75" hidden="1">
      <c r="M1419" s="2"/>
    </row>
    <row r="1420" ht="12.75" hidden="1">
      <c r="M1420" s="2"/>
    </row>
    <row r="1421" ht="12.75" hidden="1">
      <c r="M1421" s="2"/>
    </row>
    <row r="1422" ht="12.75" hidden="1">
      <c r="M1422" s="2"/>
    </row>
    <row r="1423" ht="12.75" hidden="1">
      <c r="M1423" s="2"/>
    </row>
    <row r="1424" ht="12.75" hidden="1">
      <c r="M1424" s="2"/>
    </row>
    <row r="1425" ht="12.75" hidden="1">
      <c r="M1425" s="2"/>
    </row>
    <row r="1426" ht="12.75" hidden="1">
      <c r="M1426" s="2"/>
    </row>
    <row r="1427" spans="1:13" s="351" customFormat="1" ht="12.75">
      <c r="A1427" s="345"/>
      <c r="B1427" s="346"/>
      <c r="C1427" s="347"/>
      <c r="D1427" s="345"/>
      <c r="E1427" s="345"/>
      <c r="F1427" s="348"/>
      <c r="G1427" s="348"/>
      <c r="H1427" s="349"/>
      <c r="I1427" s="350"/>
      <c r="K1427" s="352"/>
      <c r="M1427" s="2"/>
    </row>
    <row r="1428" spans="1:13" s="357" customFormat="1" ht="12.75">
      <c r="A1428" s="353"/>
      <c r="B1428" s="354">
        <v>-7401991</v>
      </c>
      <c r="C1428" s="353" t="s">
        <v>1193</v>
      </c>
      <c r="D1428" s="353" t="s">
        <v>1223</v>
      </c>
      <c r="E1428" s="353"/>
      <c r="F1428" s="355"/>
      <c r="G1428" s="355"/>
      <c r="H1428" s="354">
        <v>7401991</v>
      </c>
      <c r="I1428" s="356">
        <v>-15420.814583333333</v>
      </c>
      <c r="K1428" s="357">
        <v>480</v>
      </c>
      <c r="M1428" s="357">
        <v>480</v>
      </c>
    </row>
    <row r="1429" spans="1:13" s="357" customFormat="1" ht="12.75">
      <c r="A1429" s="353"/>
      <c r="B1429" s="354">
        <v>582400</v>
      </c>
      <c r="C1429" s="353" t="s">
        <v>1193</v>
      </c>
      <c r="D1429" s="353" t="s">
        <v>1202</v>
      </c>
      <c r="E1429" s="353"/>
      <c r="F1429" s="355"/>
      <c r="G1429" s="355"/>
      <c r="H1429" s="354">
        <v>-582400</v>
      </c>
      <c r="I1429" s="356">
        <v>1176.5656565656566</v>
      </c>
      <c r="K1429" s="357">
        <v>495</v>
      </c>
      <c r="M1429" s="357">
        <v>495</v>
      </c>
    </row>
    <row r="1430" spans="1:13" s="357" customFormat="1" ht="12.75">
      <c r="A1430" s="353"/>
      <c r="B1430" s="354">
        <v>100500</v>
      </c>
      <c r="C1430" s="353" t="s">
        <v>1193</v>
      </c>
      <c r="D1430" s="353" t="s">
        <v>1203</v>
      </c>
      <c r="E1430" s="353"/>
      <c r="F1430" s="355"/>
      <c r="G1430" s="355"/>
      <c r="H1430" s="354">
        <v>7301491</v>
      </c>
      <c r="I1430" s="356">
        <v>203.03030303030303</v>
      </c>
      <c r="K1430" s="357">
        <v>495</v>
      </c>
      <c r="M1430" s="357">
        <v>495</v>
      </c>
    </row>
    <row r="1431" spans="1:13" s="357" customFormat="1" ht="12.75">
      <c r="A1431" s="353"/>
      <c r="B1431" s="354">
        <v>0</v>
      </c>
      <c r="C1431" s="353" t="s">
        <v>1193</v>
      </c>
      <c r="D1431" s="353" t="s">
        <v>1204</v>
      </c>
      <c r="E1431" s="353"/>
      <c r="F1431" s="355"/>
      <c r="G1431" s="355"/>
      <c r="H1431" s="354">
        <v>-582400</v>
      </c>
      <c r="I1431" s="356">
        <v>0</v>
      </c>
      <c r="K1431" s="357">
        <v>500</v>
      </c>
      <c r="M1431" s="357">
        <v>500</v>
      </c>
    </row>
    <row r="1432" spans="1:13" s="357" customFormat="1" ht="12.75">
      <c r="A1432" s="353"/>
      <c r="B1432" s="354">
        <v>5000</v>
      </c>
      <c r="C1432" s="353" t="s">
        <v>1193</v>
      </c>
      <c r="D1432" s="353" t="s">
        <v>1205</v>
      </c>
      <c r="E1432" s="353"/>
      <c r="F1432" s="355"/>
      <c r="G1432" s="355"/>
      <c r="H1432" s="354">
        <v>7296491</v>
      </c>
      <c r="I1432" s="356">
        <v>9.523809523809524</v>
      </c>
      <c r="K1432" s="357">
        <v>525</v>
      </c>
      <c r="M1432" s="357">
        <v>525</v>
      </c>
    </row>
    <row r="1433" spans="1:13" s="357" customFormat="1" ht="12.75">
      <c r="A1433" s="353"/>
      <c r="B1433" s="354">
        <v>1012500</v>
      </c>
      <c r="C1433" s="353" t="s">
        <v>1193</v>
      </c>
      <c r="D1433" s="353" t="s">
        <v>1206</v>
      </c>
      <c r="E1433" s="353"/>
      <c r="F1433" s="355"/>
      <c r="G1433" s="355"/>
      <c r="H1433" s="354">
        <v>7301491</v>
      </c>
      <c r="I1433" s="356">
        <v>0</v>
      </c>
      <c r="K1433" s="357">
        <v>525</v>
      </c>
      <c r="M1433" s="357">
        <v>525</v>
      </c>
    </row>
    <row r="1434" spans="1:13" s="357" customFormat="1" ht="12.75">
      <c r="A1434" s="353"/>
      <c r="B1434" s="354">
        <v>0</v>
      </c>
      <c r="C1434" s="353" t="s">
        <v>1193</v>
      </c>
      <c r="D1434" s="353" t="s">
        <v>1207</v>
      </c>
      <c r="E1434" s="353"/>
      <c r="F1434" s="355"/>
      <c r="G1434" s="355"/>
      <c r="H1434" s="354">
        <v>7301491</v>
      </c>
      <c r="I1434" s="356">
        <v>0</v>
      </c>
      <c r="K1434" s="357">
        <v>535</v>
      </c>
      <c r="M1434" s="357">
        <v>535</v>
      </c>
    </row>
    <row r="1435" spans="1:13" s="357" customFormat="1" ht="12.75">
      <c r="A1435" s="353"/>
      <c r="B1435" s="354"/>
      <c r="C1435" s="353" t="s">
        <v>1193</v>
      </c>
      <c r="D1435" s="353" t="s">
        <v>1208</v>
      </c>
      <c r="E1435" s="353"/>
      <c r="F1435" s="355"/>
      <c r="G1435" s="355"/>
      <c r="H1435" s="354">
        <v>7301491</v>
      </c>
      <c r="I1435" s="356">
        <v>0</v>
      </c>
      <c r="K1435" s="357">
        <v>530</v>
      </c>
      <c r="M1435" s="357">
        <v>530</v>
      </c>
    </row>
    <row r="1436" spans="1:13" s="357" customFormat="1" ht="12.75">
      <c r="A1436" s="353"/>
      <c r="B1436" s="354"/>
      <c r="C1436" s="353" t="s">
        <v>1193</v>
      </c>
      <c r="D1436" s="353" t="s">
        <v>1209</v>
      </c>
      <c r="E1436" s="353"/>
      <c r="F1436" s="355"/>
      <c r="G1436" s="355"/>
      <c r="H1436" s="354">
        <v>7301491</v>
      </c>
      <c r="I1436" s="356">
        <v>0</v>
      </c>
      <c r="K1436" s="357">
        <v>520</v>
      </c>
      <c r="M1436" s="357">
        <v>520</v>
      </c>
    </row>
    <row r="1437" spans="1:13" s="357" customFormat="1" ht="12.75">
      <c r="A1437" s="353"/>
      <c r="B1437" s="354"/>
      <c r="C1437" s="353" t="s">
        <v>1193</v>
      </c>
      <c r="D1437" s="353" t="s">
        <v>1221</v>
      </c>
      <c r="E1437" s="353"/>
      <c r="F1437" s="355"/>
      <c r="G1437" s="355"/>
      <c r="H1437" s="354">
        <v>7301491</v>
      </c>
      <c r="I1437" s="356">
        <v>1</v>
      </c>
      <c r="K1437" s="357">
        <v>505</v>
      </c>
      <c r="M1437" s="357">
        <v>505</v>
      </c>
    </row>
    <row r="1438" spans="1:13" s="357" customFormat="1" ht="12.75">
      <c r="A1438" s="358"/>
      <c r="B1438" s="359">
        <v>-5701591</v>
      </c>
      <c r="C1438" s="358" t="s">
        <v>1193</v>
      </c>
      <c r="D1438" s="358" t="s">
        <v>1226</v>
      </c>
      <c r="E1438" s="358"/>
      <c r="F1438" s="360"/>
      <c r="G1438" s="361"/>
      <c r="H1438" s="359">
        <v>5701591</v>
      </c>
      <c r="I1438" s="362">
        <v>-11290.279207920792</v>
      </c>
      <c r="J1438" s="363"/>
      <c r="K1438" s="363">
        <v>505</v>
      </c>
      <c r="L1438" s="363"/>
      <c r="M1438" s="363">
        <v>505</v>
      </c>
    </row>
    <row r="1439" spans="6:13" ht="12.75">
      <c r="F1439" s="71"/>
      <c r="M1439" s="2"/>
    </row>
    <row r="1440" spans="6:13" ht="12.75">
      <c r="F1440" s="71"/>
      <c r="M1440" s="2"/>
    </row>
    <row r="1441" ht="12.75" hidden="1">
      <c r="M1441" s="2"/>
    </row>
    <row r="1442" ht="12.75" hidden="1">
      <c r="M1442" s="2"/>
    </row>
    <row r="1443" ht="12.75" hidden="1">
      <c r="M1443" s="2"/>
    </row>
    <row r="1444" ht="12.75" hidden="1">
      <c r="M1444" s="2"/>
    </row>
    <row r="1445" ht="12.75" hidden="1">
      <c r="M1445" s="2"/>
    </row>
    <row r="1446" ht="12.75" hidden="1">
      <c r="M1446" s="2"/>
    </row>
    <row r="1447" ht="12.75" hidden="1">
      <c r="M1447" s="2"/>
    </row>
    <row r="1448" ht="12.75" hidden="1">
      <c r="M1448" s="2"/>
    </row>
    <row r="1449" ht="12.75" hidden="1">
      <c r="M1449" s="2"/>
    </row>
    <row r="1450" ht="12.75" hidden="1">
      <c r="M1450" s="2"/>
    </row>
    <row r="1451" ht="12.75" hidden="1">
      <c r="M1451" s="2"/>
    </row>
    <row r="1452" ht="12.75" hidden="1">
      <c r="M1452" s="2"/>
    </row>
    <row r="1453" ht="12.75" hidden="1">
      <c r="M1453" s="2"/>
    </row>
    <row r="1454" ht="12.75" hidden="1">
      <c r="M1454" s="2"/>
    </row>
    <row r="1455" ht="12.75" hidden="1">
      <c r="M1455" s="2"/>
    </row>
    <row r="1456" ht="12.75" hidden="1">
      <c r="M1456" s="2"/>
    </row>
    <row r="1457" ht="12.75" hidden="1">
      <c r="M1457" s="2"/>
    </row>
    <row r="1458" spans="1:13" s="351" customFormat="1" ht="12.75">
      <c r="A1458" s="345"/>
      <c r="B1458" s="346"/>
      <c r="C1458" s="347"/>
      <c r="D1458" s="345"/>
      <c r="E1458" s="345"/>
      <c r="F1458" s="348"/>
      <c r="G1458" s="348"/>
      <c r="H1458" s="349"/>
      <c r="I1458" s="350"/>
      <c r="K1458" s="352"/>
      <c r="M1458" s="2"/>
    </row>
    <row r="1459" spans="1:13" s="368" customFormat="1" ht="12.75">
      <c r="A1459" s="364"/>
      <c r="B1459" s="365">
        <v>402753</v>
      </c>
      <c r="C1459" s="364" t="s">
        <v>1192</v>
      </c>
      <c r="D1459" s="364" t="s">
        <v>1202</v>
      </c>
      <c r="E1459" s="364"/>
      <c r="F1459" s="366"/>
      <c r="G1459" s="366"/>
      <c r="H1459" s="365">
        <v>-402753</v>
      </c>
      <c r="I1459" s="367">
        <v>813.6424242424242</v>
      </c>
      <c r="K1459" s="368">
        <v>495</v>
      </c>
      <c r="M1459" s="368">
        <v>495</v>
      </c>
    </row>
    <row r="1460" spans="1:13" s="368" customFormat="1" ht="12.75">
      <c r="A1460" s="364"/>
      <c r="B1460" s="365">
        <v>425390</v>
      </c>
      <c r="C1460" s="364" t="s">
        <v>1192</v>
      </c>
      <c r="D1460" s="364" t="s">
        <v>1203</v>
      </c>
      <c r="E1460" s="364"/>
      <c r="F1460" s="366"/>
      <c r="G1460" s="366"/>
      <c r="H1460" s="365">
        <v>-828143</v>
      </c>
      <c r="I1460" s="367">
        <v>859.3737373737374</v>
      </c>
      <c r="K1460" s="368">
        <v>495</v>
      </c>
      <c r="M1460" s="368">
        <v>495</v>
      </c>
    </row>
    <row r="1461" spans="1:13" s="368" customFormat="1" ht="12.75">
      <c r="A1461" s="364"/>
      <c r="B1461" s="365">
        <v>125700</v>
      </c>
      <c r="C1461" s="364" t="s">
        <v>1192</v>
      </c>
      <c r="D1461" s="364" t="s">
        <v>1204</v>
      </c>
      <c r="E1461" s="364"/>
      <c r="F1461" s="366"/>
      <c r="G1461" s="366"/>
      <c r="H1461" s="365">
        <v>-953843</v>
      </c>
      <c r="I1461" s="367">
        <v>251.4</v>
      </c>
      <c r="K1461" s="368">
        <v>500</v>
      </c>
      <c r="M1461" s="368">
        <v>500</v>
      </c>
    </row>
    <row r="1462" spans="1:13" s="368" customFormat="1" ht="12.75">
      <c r="A1462" s="364"/>
      <c r="B1462" s="365">
        <v>0</v>
      </c>
      <c r="C1462" s="364" t="s">
        <v>1192</v>
      </c>
      <c r="D1462" s="364" t="s">
        <v>1205</v>
      </c>
      <c r="E1462" s="364"/>
      <c r="F1462" s="366"/>
      <c r="G1462" s="366"/>
      <c r="H1462" s="365">
        <v>-953843</v>
      </c>
      <c r="I1462" s="367">
        <v>0</v>
      </c>
      <c r="K1462" s="368">
        <v>525</v>
      </c>
      <c r="M1462" s="368">
        <v>525</v>
      </c>
    </row>
    <row r="1463" spans="1:13" s="368" customFormat="1" ht="12.75">
      <c r="A1463" s="364"/>
      <c r="B1463" s="365">
        <v>-16041027</v>
      </c>
      <c r="C1463" s="364" t="s">
        <v>1192</v>
      </c>
      <c r="D1463" s="364" t="s">
        <v>1218</v>
      </c>
      <c r="E1463" s="364"/>
      <c r="F1463" s="366"/>
      <c r="G1463" s="366"/>
      <c r="H1463" s="365">
        <v>15087184</v>
      </c>
      <c r="I1463" s="367">
        <v>-30554.337142857144</v>
      </c>
      <c r="K1463" s="368">
        <v>525</v>
      </c>
      <c r="M1463" s="368">
        <v>525</v>
      </c>
    </row>
    <row r="1464" spans="1:13" s="368" customFormat="1" ht="12.75">
      <c r="A1464" s="364"/>
      <c r="B1464" s="365">
        <v>905000</v>
      </c>
      <c r="C1464" s="364" t="s">
        <v>1192</v>
      </c>
      <c r="D1464" s="364" t="s">
        <v>1220</v>
      </c>
      <c r="E1464" s="364"/>
      <c r="F1464" s="366"/>
      <c r="G1464" s="366"/>
      <c r="H1464" s="365">
        <v>15087184</v>
      </c>
      <c r="I1464" s="367">
        <v>30554</v>
      </c>
      <c r="K1464" s="368">
        <v>525</v>
      </c>
      <c r="M1464" s="368">
        <v>525</v>
      </c>
    </row>
    <row r="1465" spans="1:13" s="368" customFormat="1" ht="12.75">
      <c r="A1465" s="364"/>
      <c r="B1465" s="365">
        <v>1209140</v>
      </c>
      <c r="C1465" s="364" t="s">
        <v>1192</v>
      </c>
      <c r="D1465" s="364" t="s">
        <v>1215</v>
      </c>
      <c r="E1465" s="364"/>
      <c r="F1465" s="366"/>
      <c r="G1465" s="366"/>
      <c r="H1465" s="365">
        <v>15087184</v>
      </c>
      <c r="I1465" s="367">
        <v>30554</v>
      </c>
      <c r="K1465" s="368">
        <v>535</v>
      </c>
      <c r="M1465" s="368">
        <v>535</v>
      </c>
    </row>
    <row r="1466" spans="1:13" s="368" customFormat="1" ht="12.75">
      <c r="A1466" s="364"/>
      <c r="B1466" s="365">
        <v>1100960</v>
      </c>
      <c r="C1466" s="364" t="s">
        <v>1192</v>
      </c>
      <c r="D1466" s="364" t="s">
        <v>1208</v>
      </c>
      <c r="E1466" s="364"/>
      <c r="F1466" s="366"/>
      <c r="G1466" s="366"/>
      <c r="H1466" s="365">
        <v>15087184</v>
      </c>
      <c r="I1466" s="367">
        <v>30554</v>
      </c>
      <c r="K1466" s="368">
        <v>530</v>
      </c>
      <c r="M1466" s="368">
        <v>530</v>
      </c>
    </row>
    <row r="1467" spans="1:13" s="368" customFormat="1" ht="12.75">
      <c r="A1467" s="364"/>
      <c r="B1467" s="365">
        <v>596050</v>
      </c>
      <c r="C1467" s="364" t="s">
        <v>1192</v>
      </c>
      <c r="D1467" s="364" t="s">
        <v>1209</v>
      </c>
      <c r="E1467" s="364"/>
      <c r="F1467" s="366"/>
      <c r="G1467" s="366"/>
      <c r="H1467" s="365">
        <v>15087184</v>
      </c>
      <c r="I1467" s="367">
        <v>30554</v>
      </c>
      <c r="K1467" s="368">
        <v>520</v>
      </c>
      <c r="M1467" s="368">
        <v>520</v>
      </c>
    </row>
    <row r="1468" spans="1:13" s="368" customFormat="1" ht="12.75">
      <c r="A1468" s="364"/>
      <c r="B1468" s="365">
        <v>2130910</v>
      </c>
      <c r="C1468" s="364" t="s">
        <v>1192</v>
      </c>
      <c r="D1468" s="364" t="s">
        <v>1221</v>
      </c>
      <c r="E1468" s="364"/>
      <c r="F1468" s="366"/>
      <c r="G1468" s="366"/>
      <c r="H1468" s="365">
        <v>15087184</v>
      </c>
      <c r="I1468" s="367">
        <v>30554</v>
      </c>
      <c r="K1468" s="368">
        <v>505</v>
      </c>
      <c r="M1468" s="368">
        <v>505</v>
      </c>
    </row>
    <row r="1469" spans="1:13" s="368" customFormat="1" ht="12.75">
      <c r="A1469" s="369"/>
      <c r="B1469" s="370">
        <v>-9145124</v>
      </c>
      <c r="C1469" s="369" t="s">
        <v>1192</v>
      </c>
      <c r="D1469" s="369" t="s">
        <v>1226</v>
      </c>
      <c r="E1469" s="369"/>
      <c r="F1469" s="371"/>
      <c r="G1469" s="372"/>
      <c r="H1469" s="370">
        <v>9145124</v>
      </c>
      <c r="I1469" s="373">
        <v>-18109.156435643563</v>
      </c>
      <c r="J1469" s="374"/>
      <c r="K1469" s="374">
        <v>505</v>
      </c>
      <c r="L1469" s="374"/>
      <c r="M1469" s="374">
        <v>505</v>
      </c>
    </row>
    <row r="1470" spans="6:13" ht="12.75">
      <c r="F1470" s="71"/>
      <c r="M1470" s="2"/>
    </row>
    <row r="1471" spans="6:13" ht="12.75">
      <c r="F1471" s="71"/>
      <c r="M1471" s="2"/>
    </row>
    <row r="1472" spans="6:13" ht="12.75">
      <c r="F1472" s="71"/>
      <c r="M1472" s="2"/>
    </row>
    <row r="1473" spans="4:13" ht="12.75">
      <c r="D1473" s="365"/>
      <c r="F1473" s="71"/>
      <c r="M1473" s="2"/>
    </row>
    <row r="1474" ht="12.75" hidden="1">
      <c r="M1474" s="2">
        <v>525</v>
      </c>
    </row>
    <row r="1475" ht="12.75" hidden="1">
      <c r="M1475" s="2">
        <v>525</v>
      </c>
    </row>
    <row r="1476" ht="12.75" hidden="1">
      <c r="M1476" s="2">
        <v>525</v>
      </c>
    </row>
    <row r="1477" ht="12.75" hidden="1">
      <c r="M1477" s="2">
        <v>525</v>
      </c>
    </row>
    <row r="1478" ht="12.75" hidden="1">
      <c r="M1478" s="2">
        <v>525</v>
      </c>
    </row>
    <row r="1479" ht="12.75" hidden="1">
      <c r="M1479" s="2">
        <v>525</v>
      </c>
    </row>
    <row r="1480" ht="12.75" hidden="1">
      <c r="M1480" s="2">
        <v>525</v>
      </c>
    </row>
    <row r="1481" ht="12.75" hidden="1">
      <c r="M1481" s="2">
        <v>525</v>
      </c>
    </row>
    <row r="1482" ht="12.75" hidden="1">
      <c r="M1482" s="2">
        <v>525</v>
      </c>
    </row>
    <row r="1483" ht="12.75" hidden="1">
      <c r="M1483" s="2">
        <v>525</v>
      </c>
    </row>
    <row r="1484" ht="12.75" hidden="1">
      <c r="M1484" s="2">
        <v>525</v>
      </c>
    </row>
    <row r="1485" ht="12.75" hidden="1">
      <c r="M1485" s="2">
        <v>525</v>
      </c>
    </row>
    <row r="1486" ht="12.75" hidden="1">
      <c r="M1486" s="2">
        <v>525</v>
      </c>
    </row>
    <row r="1487" ht="12.75" hidden="1">
      <c r="M1487" s="2">
        <v>525</v>
      </c>
    </row>
    <row r="1488" ht="12.75" hidden="1">
      <c r="M1488" s="2">
        <v>525</v>
      </c>
    </row>
    <row r="1489" ht="12.75" hidden="1">
      <c r="M1489" s="2">
        <v>525</v>
      </c>
    </row>
    <row r="1490" ht="12.75" hidden="1">
      <c r="M1490" s="2">
        <v>525</v>
      </c>
    </row>
    <row r="1491" spans="1:13" s="379" customFormat="1" ht="12.75">
      <c r="A1491" s="375"/>
      <c r="B1491" s="376">
        <v>-1916557</v>
      </c>
      <c r="C1491" s="375" t="s">
        <v>1197</v>
      </c>
      <c r="D1491" s="375" t="s">
        <v>1214</v>
      </c>
      <c r="E1491" s="375"/>
      <c r="F1491" s="377"/>
      <c r="G1491" s="377"/>
      <c r="H1491" s="376">
        <v>1916557</v>
      </c>
      <c r="I1491" s="378">
        <v>-3616.1452830188678</v>
      </c>
      <c r="K1491" s="379">
        <v>530</v>
      </c>
      <c r="M1491" s="379">
        <v>530</v>
      </c>
    </row>
    <row r="1492" spans="1:13" s="379" customFormat="1" ht="12.75">
      <c r="A1492" s="375"/>
      <c r="B1492" s="376">
        <v>850150</v>
      </c>
      <c r="C1492" s="375" t="s">
        <v>1197</v>
      </c>
      <c r="D1492" s="375" t="s">
        <v>1208</v>
      </c>
      <c r="E1492" s="375"/>
      <c r="F1492" s="377"/>
      <c r="G1492" s="377"/>
      <c r="H1492" s="376">
        <v>-850150</v>
      </c>
      <c r="I1492" s="378">
        <v>1604.0566037735848</v>
      </c>
      <c r="K1492" s="379">
        <v>530</v>
      </c>
      <c r="M1492" s="379">
        <v>530</v>
      </c>
    </row>
    <row r="1493" spans="1:13" s="379" customFormat="1" ht="12.75">
      <c r="A1493" s="375"/>
      <c r="B1493" s="376">
        <v>736500</v>
      </c>
      <c r="C1493" s="375" t="s">
        <v>1197</v>
      </c>
      <c r="D1493" s="375" t="s">
        <v>1209</v>
      </c>
      <c r="E1493" s="375"/>
      <c r="F1493" s="377"/>
      <c r="G1493" s="377"/>
      <c r="H1493" s="376">
        <v>1180057</v>
      </c>
      <c r="I1493" s="378">
        <v>1416.3461538461538</v>
      </c>
      <c r="K1493" s="379">
        <v>520</v>
      </c>
      <c r="M1493" s="379">
        <v>520</v>
      </c>
    </row>
    <row r="1494" spans="1:13" s="379" customFormat="1" ht="12.75">
      <c r="A1494" s="375"/>
      <c r="B1494" s="376">
        <v>330000</v>
      </c>
      <c r="C1494" s="375" t="s">
        <v>1197</v>
      </c>
      <c r="D1494" s="375" t="s">
        <v>1227</v>
      </c>
      <c r="E1494" s="375"/>
      <c r="F1494" s="377"/>
      <c r="G1494" s="377"/>
      <c r="H1494" s="376">
        <v>-1180150</v>
      </c>
      <c r="I1494" s="378">
        <v>653.4653465346535</v>
      </c>
      <c r="K1494" s="379">
        <v>505</v>
      </c>
      <c r="M1494" s="379">
        <v>505</v>
      </c>
    </row>
    <row r="1495" spans="1:13" s="379" customFormat="1" ht="12.75">
      <c r="A1495" s="380"/>
      <c r="B1495" s="381">
        <v>93</v>
      </c>
      <c r="C1495" s="380" t="s">
        <v>1197</v>
      </c>
      <c r="D1495" s="380" t="s">
        <v>1226</v>
      </c>
      <c r="E1495" s="380"/>
      <c r="F1495" s="382"/>
      <c r="G1495" s="383"/>
      <c r="H1495" s="381">
        <v>1179964</v>
      </c>
      <c r="I1495" s="400">
        <v>0.18415841584158416</v>
      </c>
      <c r="J1495" s="384"/>
      <c r="K1495" s="384">
        <v>505</v>
      </c>
      <c r="L1495" s="384"/>
      <c r="M1495" s="384">
        <v>505</v>
      </c>
    </row>
    <row r="1496" spans="1:13" s="310" customFormat="1" ht="12.75">
      <c r="A1496" s="305"/>
      <c r="B1496" s="306"/>
      <c r="C1496" s="305"/>
      <c r="D1496" s="305"/>
      <c r="E1496" s="305"/>
      <c r="F1496" s="308"/>
      <c r="G1496" s="385"/>
      <c r="H1496" s="306"/>
      <c r="I1496" s="309"/>
      <c r="M1496" s="386"/>
    </row>
    <row r="1497" spans="6:13" ht="12.75">
      <c r="F1497" s="71"/>
      <c r="M1497" s="2"/>
    </row>
    <row r="1498" spans="9:13" ht="12.75">
      <c r="I1498" s="24"/>
      <c r="M1498" s="2"/>
    </row>
    <row r="1499" spans="1:13" s="391" customFormat="1" ht="12.75">
      <c r="A1499" s="387"/>
      <c r="B1499" s="388">
        <v>-3279785</v>
      </c>
      <c r="C1499" s="387" t="s">
        <v>1195</v>
      </c>
      <c r="D1499" s="387" t="s">
        <v>1214</v>
      </c>
      <c r="E1499" s="387"/>
      <c r="F1499" s="389"/>
      <c r="G1499" s="389"/>
      <c r="H1499" s="388">
        <v>3279785</v>
      </c>
      <c r="I1499" s="390">
        <v>-6188.273584905661</v>
      </c>
      <c r="K1499" s="391">
        <v>530</v>
      </c>
      <c r="M1499" s="391">
        <v>530</v>
      </c>
    </row>
    <row r="1500" spans="1:13" s="391" customFormat="1" ht="12.75">
      <c r="A1500" s="387"/>
      <c r="B1500" s="388">
        <v>0</v>
      </c>
      <c r="C1500" s="387" t="s">
        <v>1195</v>
      </c>
      <c r="D1500" s="387" t="s">
        <v>1208</v>
      </c>
      <c r="E1500" s="387"/>
      <c r="F1500" s="389"/>
      <c r="G1500" s="389"/>
      <c r="H1500" s="388">
        <v>0</v>
      </c>
      <c r="I1500" s="390">
        <v>0</v>
      </c>
      <c r="K1500" s="391">
        <v>530</v>
      </c>
      <c r="M1500" s="391">
        <v>530</v>
      </c>
    </row>
    <row r="1501" spans="1:13" s="391" customFormat="1" ht="12.75">
      <c r="A1501" s="387"/>
      <c r="B1501" s="388">
        <v>0</v>
      </c>
      <c r="C1501" s="387" t="s">
        <v>1195</v>
      </c>
      <c r="D1501" s="387" t="s">
        <v>1209</v>
      </c>
      <c r="E1501" s="387"/>
      <c r="F1501" s="389"/>
      <c r="G1501" s="389"/>
      <c r="H1501" s="388"/>
      <c r="I1501" s="390">
        <v>0</v>
      </c>
      <c r="K1501" s="391">
        <v>520</v>
      </c>
      <c r="M1501" s="391">
        <v>520</v>
      </c>
    </row>
    <row r="1502" spans="1:13" s="391" customFormat="1" ht="12.75">
      <c r="A1502" s="392"/>
      <c r="B1502" s="393">
        <v>-3279785</v>
      </c>
      <c r="C1502" s="392" t="s">
        <v>1195</v>
      </c>
      <c r="D1502" s="392" t="s">
        <v>1212</v>
      </c>
      <c r="E1502" s="392"/>
      <c r="F1502" s="394"/>
      <c r="G1502" s="395"/>
      <c r="H1502" s="393">
        <v>3279785</v>
      </c>
      <c r="I1502" s="396">
        <v>-6307.278846153846</v>
      </c>
      <c r="J1502" s="397"/>
      <c r="K1502" s="397">
        <v>520</v>
      </c>
      <c r="L1502" s="397"/>
      <c r="M1502" s="397">
        <v>520</v>
      </c>
    </row>
    <row r="1503" spans="1:13" s="391" customFormat="1" ht="12.75">
      <c r="A1503" s="387"/>
      <c r="B1503" s="388"/>
      <c r="C1503" s="387"/>
      <c r="D1503" s="387"/>
      <c r="E1503" s="387"/>
      <c r="F1503" s="389"/>
      <c r="G1503" s="398"/>
      <c r="H1503" s="388"/>
      <c r="I1503" s="390"/>
      <c r="M1503" s="399"/>
    </row>
    <row r="1504" spans="1:13" s="391" customFormat="1" ht="12.75">
      <c r="A1504" s="387"/>
      <c r="B1504" s="388"/>
      <c r="C1504" s="387"/>
      <c r="D1504" s="387"/>
      <c r="E1504" s="387"/>
      <c r="F1504" s="389"/>
      <c r="G1504" s="398"/>
      <c r="H1504" s="388"/>
      <c r="I1504" s="390"/>
      <c r="M1504" s="399"/>
    </row>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sheetData>
  <mergeCells count="1">
    <mergeCell ref="B2:H2"/>
  </mergeCells>
  <printOptions/>
  <pageMargins left="0.75" right="0.75" top="1" bottom="1" header="0.5" footer="0.5"/>
  <pageSetup horizontalDpi="300" verticalDpi="300" orientation="portrait" paperSize="9" r:id="rId1"/>
  <headerFooter alignWithMargins="0">
    <oddHeader>&amp;L&amp;A&amp;C&amp;"Arial,Bold"&amp;9LAGA&amp;RPage &amp;P</oddHeader>
    <oddFooter>&amp;C&amp;F</oddFooter>
  </headerFooter>
</worksheet>
</file>

<file path=xl/worksheets/sheet2.xml><?xml version="1.0" encoding="utf-8"?>
<worksheet xmlns="http://schemas.openxmlformats.org/spreadsheetml/2006/main" xmlns:r="http://schemas.openxmlformats.org/officeDocument/2006/relationships">
  <dimension ref="A1:IV3531"/>
  <sheetViews>
    <sheetView tabSelected="1" workbookViewId="0" topLeftCell="A1">
      <pane ySplit="5" topLeftCell="BM1279" activePane="bottomLeft" state="frozen"/>
      <selection pane="topLeft" activeCell="A1" sqref="A1"/>
      <selection pane="bottomLeft" activeCell="D1281" sqref="D1281"/>
    </sheetView>
  </sheetViews>
  <sheetFormatPr defaultColWidth="9.140625" defaultRowHeight="12.75" zeroHeight="1"/>
  <cols>
    <col min="1" max="1" width="5.140625" style="1" customWidth="1"/>
    <col min="2" max="2" width="12.140625" style="5" customWidth="1"/>
    <col min="3" max="3" width="14.00390625" style="1" customWidth="1"/>
    <col min="4" max="4" width="14.57421875" style="1" customWidth="1"/>
    <col min="5" max="5" width="9.57421875" style="1" customWidth="1"/>
    <col min="6" max="6" width="9.140625" style="29" customWidth="1"/>
    <col min="7" max="7" width="6.8515625" style="29" customWidth="1"/>
    <col min="8" max="8" width="11.140625" style="5" customWidth="1"/>
    <col min="9" max="9" width="10.28125" style="4" customWidth="1"/>
    <col min="10" max="10" width="18.28125" style="0" customWidth="1"/>
    <col min="11" max="11" width="18.28125" style="0" hidden="1" customWidth="1"/>
    <col min="12" max="12" width="18.28125" style="0" customWidth="1"/>
    <col min="13" max="13" width="9.8515625" style="0" customWidth="1"/>
    <col min="14" max="16384" width="9.8515625" style="0" hidden="1" customWidth="1"/>
  </cols>
  <sheetData>
    <row r="1" spans="1:9" ht="15.75" customHeight="1">
      <c r="A1" s="19"/>
      <c r="B1" s="10"/>
      <c r="C1" s="11"/>
      <c r="D1" s="11"/>
      <c r="E1" s="12"/>
      <c r="F1" s="11"/>
      <c r="G1" s="11"/>
      <c r="H1" s="10"/>
      <c r="I1" s="3"/>
    </row>
    <row r="2" spans="1:9" ht="17.25" customHeight="1">
      <c r="A2" s="13"/>
      <c r="B2" s="449" t="s">
        <v>1071</v>
      </c>
      <c r="C2" s="449"/>
      <c r="D2" s="449"/>
      <c r="E2" s="449"/>
      <c r="F2" s="449"/>
      <c r="G2" s="449"/>
      <c r="H2" s="449"/>
      <c r="I2" s="23"/>
    </row>
    <row r="3" spans="1:9" s="17" customFormat="1" ht="18" customHeight="1">
      <c r="A3" s="14"/>
      <c r="B3" s="15"/>
      <c r="C3" s="15"/>
      <c r="D3" s="15"/>
      <c r="E3" s="15"/>
      <c r="F3" s="15"/>
      <c r="G3" s="15"/>
      <c r="H3" s="15"/>
      <c r="I3" s="16"/>
    </row>
    <row r="4" spans="1:9" ht="15" customHeight="1">
      <c r="A4" s="13"/>
      <c r="B4" s="21" t="s">
        <v>0</v>
      </c>
      <c r="C4" s="20" t="s">
        <v>6</v>
      </c>
      <c r="D4" s="20" t="s">
        <v>1</v>
      </c>
      <c r="E4" s="20" t="s">
        <v>7</v>
      </c>
      <c r="F4" s="20" t="s">
        <v>2</v>
      </c>
      <c r="G4" s="18" t="s">
        <v>4</v>
      </c>
      <c r="H4" s="21" t="s">
        <v>3</v>
      </c>
      <c r="I4" s="22" t="s">
        <v>5</v>
      </c>
    </row>
    <row r="5" spans="1:13" ht="18.75" customHeight="1">
      <c r="A5" s="25"/>
      <c r="B5" s="25" t="s">
        <v>1228</v>
      </c>
      <c r="C5" s="25"/>
      <c r="D5" s="25"/>
      <c r="E5" s="25"/>
      <c r="F5" s="30"/>
      <c r="G5" s="28"/>
      <c r="H5" s="26">
        <v>0</v>
      </c>
      <c r="I5" s="27">
        <v>505</v>
      </c>
      <c r="K5" t="s">
        <v>8</v>
      </c>
      <c r="L5" t="s">
        <v>9</v>
      </c>
      <c r="M5" s="2">
        <v>505</v>
      </c>
    </row>
    <row r="6" spans="2:13" ht="12.75">
      <c r="B6" s="31"/>
      <c r="C6" s="14"/>
      <c r="D6" s="14"/>
      <c r="E6" s="14"/>
      <c r="F6" s="32"/>
      <c r="H6" s="5">
        <f>H5-B6</f>
        <v>0</v>
      </c>
      <c r="I6" s="24">
        <f aca="true" t="shared" si="0" ref="I6:I16">+B6/M6</f>
        <v>0</v>
      </c>
      <c r="M6" s="2">
        <v>505</v>
      </c>
    </row>
    <row r="7" spans="4:13" ht="12.75">
      <c r="D7" s="14"/>
      <c r="H7" s="5">
        <f>H6-B7</f>
        <v>0</v>
      </c>
      <c r="I7" s="24">
        <f t="shared" si="0"/>
        <v>0</v>
      </c>
      <c r="M7" s="2">
        <v>505</v>
      </c>
    </row>
    <row r="8" spans="1:13" s="17" customFormat="1" ht="12.75">
      <c r="A8" s="47"/>
      <c r="B8" s="48">
        <f>+B21</f>
        <v>2078250</v>
      </c>
      <c r="C8" s="49"/>
      <c r="D8" s="50" t="s">
        <v>10</v>
      </c>
      <c r="E8" s="182" t="s">
        <v>1119</v>
      </c>
      <c r="F8" s="51"/>
      <c r="G8" s="52"/>
      <c r="H8" s="53">
        <f aca="true" t="shared" si="1" ref="H8:H15">+B8</f>
        <v>2078250</v>
      </c>
      <c r="I8" s="54">
        <f t="shared" si="0"/>
        <v>4115.346534653465</v>
      </c>
      <c r="J8" s="42"/>
      <c r="K8" s="55"/>
      <c r="L8" s="42"/>
      <c r="M8" s="2">
        <v>505</v>
      </c>
    </row>
    <row r="9" spans="1:13" s="17" customFormat="1" ht="12.75">
      <c r="A9" s="47"/>
      <c r="B9" s="48">
        <f>+B1057</f>
        <v>636000</v>
      </c>
      <c r="C9" s="49"/>
      <c r="D9" s="50" t="s">
        <v>11</v>
      </c>
      <c r="E9" s="182" t="s">
        <v>1120</v>
      </c>
      <c r="F9" s="51"/>
      <c r="G9" s="52"/>
      <c r="H9" s="53">
        <f t="shared" si="1"/>
        <v>636000</v>
      </c>
      <c r="I9" s="54">
        <f t="shared" si="0"/>
        <v>1259.4059405940593</v>
      </c>
      <c r="J9" s="42"/>
      <c r="K9" s="55"/>
      <c r="L9" s="42"/>
      <c r="M9" s="2">
        <v>505</v>
      </c>
    </row>
    <row r="10" spans="1:13" s="17" customFormat="1" ht="12.75">
      <c r="A10" s="47"/>
      <c r="B10" s="48">
        <f>+B1137</f>
        <v>2392310</v>
      </c>
      <c r="C10" s="49"/>
      <c r="D10" s="50" t="s">
        <v>12</v>
      </c>
      <c r="E10" s="182" t="s">
        <v>1121</v>
      </c>
      <c r="F10" s="51"/>
      <c r="G10" s="52"/>
      <c r="H10" s="53">
        <f t="shared" si="1"/>
        <v>2392310</v>
      </c>
      <c r="I10" s="54">
        <f t="shared" si="0"/>
        <v>4737.247524752475</v>
      </c>
      <c r="J10" s="42"/>
      <c r="K10" s="55"/>
      <c r="L10" s="42"/>
      <c r="M10" s="2">
        <v>505</v>
      </c>
    </row>
    <row r="11" spans="1:13" s="17" customFormat="1" ht="12.75">
      <c r="A11" s="47"/>
      <c r="B11" s="48">
        <f>+B1583</f>
        <v>1498935</v>
      </c>
      <c r="C11" s="49"/>
      <c r="D11" s="50" t="s">
        <v>13</v>
      </c>
      <c r="E11" s="182" t="s">
        <v>1122</v>
      </c>
      <c r="F11" s="51"/>
      <c r="G11" s="52"/>
      <c r="H11" s="53">
        <f t="shared" si="1"/>
        <v>1498935</v>
      </c>
      <c r="I11" s="54">
        <f t="shared" si="0"/>
        <v>2968.1881188118814</v>
      </c>
      <c r="J11" s="42"/>
      <c r="K11" s="56"/>
      <c r="L11" s="42"/>
      <c r="M11" s="2">
        <v>505</v>
      </c>
    </row>
    <row r="12" spans="1:13" s="17" customFormat="1" ht="12.75">
      <c r="A12" s="47"/>
      <c r="B12" s="48">
        <f>+B1834</f>
        <v>948240</v>
      </c>
      <c r="C12" s="49"/>
      <c r="D12" s="50" t="s">
        <v>14</v>
      </c>
      <c r="E12" s="182" t="s">
        <v>1123</v>
      </c>
      <c r="F12" s="51"/>
      <c r="G12" s="52"/>
      <c r="H12" s="53">
        <f t="shared" si="1"/>
        <v>948240</v>
      </c>
      <c r="I12" s="54">
        <f t="shared" si="0"/>
        <v>1877.7029702970297</v>
      </c>
      <c r="J12" s="42"/>
      <c r="K12" s="55"/>
      <c r="L12" s="42"/>
      <c r="M12" s="2">
        <v>505</v>
      </c>
    </row>
    <row r="13" spans="1:13" s="17" customFormat="1" ht="12.75">
      <c r="A13" s="47"/>
      <c r="B13" s="48">
        <f>+B2044</f>
        <v>948500</v>
      </c>
      <c r="C13" s="49"/>
      <c r="D13" s="50" t="s">
        <v>15</v>
      </c>
      <c r="E13" s="49" t="s">
        <v>16</v>
      </c>
      <c r="F13" s="51"/>
      <c r="G13" s="52" t="s">
        <v>17</v>
      </c>
      <c r="H13" s="53">
        <f t="shared" si="1"/>
        <v>948500</v>
      </c>
      <c r="I13" s="54">
        <f t="shared" si="0"/>
        <v>1878.2178217821781</v>
      </c>
      <c r="J13" s="42"/>
      <c r="K13" s="55"/>
      <c r="L13" s="42"/>
      <c r="M13" s="2">
        <v>505</v>
      </c>
    </row>
    <row r="14" spans="1:13" s="17" customFormat="1" ht="12.75">
      <c r="A14" s="47"/>
      <c r="B14" s="48">
        <f>+B2098</f>
        <v>1521568</v>
      </c>
      <c r="C14" s="49"/>
      <c r="D14" s="50" t="s">
        <v>18</v>
      </c>
      <c r="E14" s="49"/>
      <c r="F14" s="51"/>
      <c r="G14" s="52"/>
      <c r="H14" s="53">
        <f t="shared" si="1"/>
        <v>1521568</v>
      </c>
      <c r="I14" s="54">
        <f t="shared" si="0"/>
        <v>3013.005940594059</v>
      </c>
      <c r="J14" s="42"/>
      <c r="K14" s="55"/>
      <c r="L14" s="42"/>
      <c r="M14" s="2">
        <v>505</v>
      </c>
    </row>
    <row r="15" spans="1:13" s="17" customFormat="1" ht="12.75">
      <c r="A15" s="47"/>
      <c r="B15" s="48">
        <f>+B2295</f>
        <v>212205</v>
      </c>
      <c r="C15" s="49"/>
      <c r="D15" s="50" t="s">
        <v>19</v>
      </c>
      <c r="E15" s="49" t="s">
        <v>1069</v>
      </c>
      <c r="F15" s="51"/>
      <c r="G15" s="52"/>
      <c r="H15" s="53">
        <f t="shared" si="1"/>
        <v>212205</v>
      </c>
      <c r="I15" s="54">
        <f t="shared" si="0"/>
        <v>420.2079207920792</v>
      </c>
      <c r="J15" s="42"/>
      <c r="K15" s="55"/>
      <c r="L15" s="42"/>
      <c r="M15" s="2">
        <v>505</v>
      </c>
    </row>
    <row r="16" spans="1:13" s="17" customFormat="1" ht="12.75">
      <c r="A16" s="47"/>
      <c r="B16" s="48">
        <f>SUM(B8:B15)</f>
        <v>10236008</v>
      </c>
      <c r="C16" s="50" t="s">
        <v>1070</v>
      </c>
      <c r="D16" s="49"/>
      <c r="E16" s="49"/>
      <c r="F16" s="51"/>
      <c r="G16" s="52"/>
      <c r="H16" s="53">
        <v>0</v>
      </c>
      <c r="I16" s="54">
        <f t="shared" si="0"/>
        <v>20269.322772277228</v>
      </c>
      <c r="J16" s="42"/>
      <c r="K16" s="55"/>
      <c r="L16" s="42"/>
      <c r="M16" s="2">
        <v>505</v>
      </c>
    </row>
    <row r="17" spans="1:13" s="17" customFormat="1" ht="12.75">
      <c r="A17" s="14"/>
      <c r="B17" s="34"/>
      <c r="C17" s="14"/>
      <c r="D17" s="14"/>
      <c r="E17" s="14"/>
      <c r="F17" s="57"/>
      <c r="G17" s="58"/>
      <c r="H17" s="31"/>
      <c r="I17" s="59"/>
      <c r="K17" s="60"/>
      <c r="M17" s="2">
        <v>505</v>
      </c>
    </row>
    <row r="18" spans="1:13" s="69" customFormat="1" ht="13.5" thickBot="1">
      <c r="A18" s="61"/>
      <c r="B18" s="62">
        <f>+B21+B1057+B1137+B1583+B1834+B2044+B2098+B2295</f>
        <v>10236008</v>
      </c>
      <c r="C18" s="63" t="s">
        <v>20</v>
      </c>
      <c r="D18" s="64"/>
      <c r="E18" s="64"/>
      <c r="F18" s="65"/>
      <c r="G18" s="66"/>
      <c r="H18" s="67"/>
      <c r="I18" s="68"/>
      <c r="K18" s="70"/>
      <c r="M18" s="2">
        <v>505</v>
      </c>
    </row>
    <row r="19" spans="2:13" ht="12.75">
      <c r="B19" s="43"/>
      <c r="D19" s="14"/>
      <c r="F19" s="71"/>
      <c r="G19" s="72"/>
      <c r="I19" s="24"/>
      <c r="K19" s="73"/>
      <c r="M19" s="2">
        <v>505</v>
      </c>
    </row>
    <row r="20" spans="2:13" ht="12.75">
      <c r="B20" s="43"/>
      <c r="D20" s="14"/>
      <c r="F20" s="71"/>
      <c r="G20" s="72"/>
      <c r="I20" s="24"/>
      <c r="K20" s="73"/>
      <c r="M20" s="2">
        <v>505</v>
      </c>
    </row>
    <row r="21" spans="1:13" s="69" customFormat="1" ht="13.5" thickBot="1">
      <c r="A21" s="61"/>
      <c r="B21" s="443">
        <f>+B24+B67+B113+B171+B220+B268+B288+B347+B393+B436+B468+B488+B505+B526+B547+B577+B627+B673+B692+B710+B731+B782+B828+B854+B894+B932+B959+B985+B1052+B1039</f>
        <v>2078250</v>
      </c>
      <c r="C21" s="75"/>
      <c r="D21" s="76" t="s">
        <v>10</v>
      </c>
      <c r="E21" s="77"/>
      <c r="F21" s="65"/>
      <c r="G21" s="78"/>
      <c r="H21" s="79"/>
      <c r="I21" s="80">
        <f aca="true" t="shared" si="2" ref="I21:I52">+B21/M21</f>
        <v>4115.346534653465</v>
      </c>
      <c r="K21" s="70"/>
      <c r="M21" s="2">
        <v>505</v>
      </c>
    </row>
    <row r="22" spans="2:13" ht="12.75">
      <c r="B22" s="9"/>
      <c r="C22" s="81"/>
      <c r="D22" s="35"/>
      <c r="E22" s="81"/>
      <c r="F22" s="82"/>
      <c r="G22" s="83"/>
      <c r="H22" s="43">
        <v>0</v>
      </c>
      <c r="I22" s="84">
        <f t="shared" si="2"/>
        <v>0</v>
      </c>
      <c r="K22" s="73"/>
      <c r="M22" s="2">
        <v>505</v>
      </c>
    </row>
    <row r="23" spans="1:13" s="86" customFormat="1" ht="12.75">
      <c r="A23" s="81"/>
      <c r="B23" s="125"/>
      <c r="C23" s="35"/>
      <c r="D23" s="35"/>
      <c r="E23" s="35"/>
      <c r="F23" s="82"/>
      <c r="G23" s="85"/>
      <c r="H23" s="43">
        <f>H22-B23</f>
        <v>0</v>
      </c>
      <c r="I23" s="84">
        <f t="shared" si="2"/>
        <v>0</v>
      </c>
      <c r="K23" s="87"/>
      <c r="M23" s="2">
        <v>505</v>
      </c>
    </row>
    <row r="24" spans="1:13" s="99" customFormat="1" ht="12.75">
      <c r="A24" s="88"/>
      <c r="B24" s="424">
        <f>+B29+B37+B45+B51+B62</f>
        <v>64500</v>
      </c>
      <c r="C24" s="88" t="s">
        <v>21</v>
      </c>
      <c r="D24" s="88" t="s">
        <v>32</v>
      </c>
      <c r="E24" s="88" t="s">
        <v>33</v>
      </c>
      <c r="F24" s="90" t="s">
        <v>34</v>
      </c>
      <c r="G24" s="90" t="s">
        <v>35</v>
      </c>
      <c r="H24" s="100"/>
      <c r="I24" s="101">
        <f t="shared" si="2"/>
        <v>127.72277227722772</v>
      </c>
      <c r="J24" s="92"/>
      <c r="K24" s="92"/>
      <c r="L24" s="92"/>
      <c r="M24" s="2">
        <v>505</v>
      </c>
    </row>
    <row r="25" spans="2:13" ht="12.75">
      <c r="B25" s="9"/>
      <c r="D25" s="14"/>
      <c r="H25" s="43">
        <f>H24-B25</f>
        <v>0</v>
      </c>
      <c r="I25" s="84">
        <f t="shared" si="2"/>
        <v>0</v>
      </c>
      <c r="M25" s="2">
        <v>505</v>
      </c>
    </row>
    <row r="26" spans="2:13" ht="12.75">
      <c r="B26" s="125">
        <v>2500</v>
      </c>
      <c r="C26" s="1" t="s">
        <v>24</v>
      </c>
      <c r="D26" s="14" t="s">
        <v>10</v>
      </c>
      <c r="E26" s="1" t="s">
        <v>25</v>
      </c>
      <c r="F26" s="71" t="s">
        <v>26</v>
      </c>
      <c r="G26" s="33" t="s">
        <v>27</v>
      </c>
      <c r="H26" s="43">
        <f>H25-B26</f>
        <v>-2500</v>
      </c>
      <c r="I26" s="84">
        <f t="shared" si="2"/>
        <v>4.9504950495049505</v>
      </c>
      <c r="K26" t="s">
        <v>24</v>
      </c>
      <c r="L26">
        <v>1</v>
      </c>
      <c r="M26" s="2">
        <v>505</v>
      </c>
    </row>
    <row r="27" spans="2:13" ht="12.75">
      <c r="B27" s="9">
        <v>2500</v>
      </c>
      <c r="C27" s="1" t="s">
        <v>24</v>
      </c>
      <c r="D27" s="14" t="s">
        <v>10</v>
      </c>
      <c r="E27" s="1" t="s">
        <v>25</v>
      </c>
      <c r="F27" s="71" t="s">
        <v>28</v>
      </c>
      <c r="G27" s="29" t="s">
        <v>29</v>
      </c>
      <c r="H27" s="43">
        <f>H26-B27</f>
        <v>-5000</v>
      </c>
      <c r="I27" s="84">
        <f t="shared" si="2"/>
        <v>4.9504950495049505</v>
      </c>
      <c r="K27" t="s">
        <v>24</v>
      </c>
      <c r="L27">
        <v>1</v>
      </c>
      <c r="M27" s="2">
        <v>505</v>
      </c>
    </row>
    <row r="28" spans="2:13" ht="12.75">
      <c r="B28" s="9">
        <v>2500</v>
      </c>
      <c r="C28" s="1" t="s">
        <v>24</v>
      </c>
      <c r="D28" s="14" t="s">
        <v>10</v>
      </c>
      <c r="E28" s="1" t="s">
        <v>25</v>
      </c>
      <c r="F28" s="71" t="s">
        <v>30</v>
      </c>
      <c r="G28" s="29" t="s">
        <v>31</v>
      </c>
      <c r="H28" s="43">
        <f>H27-B28</f>
        <v>-7500</v>
      </c>
      <c r="I28" s="84">
        <f t="shared" si="2"/>
        <v>4.9504950495049505</v>
      </c>
      <c r="K28" t="s">
        <v>24</v>
      </c>
      <c r="L28">
        <v>1</v>
      </c>
      <c r="M28" s="2">
        <v>505</v>
      </c>
    </row>
    <row r="29" spans="1:13" s="96" customFormat="1" ht="12.75">
      <c r="A29" s="13"/>
      <c r="B29" s="410">
        <f>SUM(B26:B28)</f>
        <v>7500</v>
      </c>
      <c r="C29" s="13" t="s">
        <v>24</v>
      </c>
      <c r="D29" s="13"/>
      <c r="E29" s="13"/>
      <c r="F29" s="20"/>
      <c r="G29" s="20"/>
      <c r="H29" s="94">
        <v>0</v>
      </c>
      <c r="I29" s="95">
        <f t="shared" si="2"/>
        <v>14.851485148514852</v>
      </c>
      <c r="M29" s="2">
        <v>505</v>
      </c>
    </row>
    <row r="30" spans="2:13" ht="12.75">
      <c r="B30" s="9"/>
      <c r="D30" s="14"/>
      <c r="H30" s="5">
        <f aca="true" t="shared" si="3" ref="H30:H36">H29-B30</f>
        <v>0</v>
      </c>
      <c r="I30" s="24">
        <f t="shared" si="2"/>
        <v>0</v>
      </c>
      <c r="M30" s="2">
        <v>505</v>
      </c>
    </row>
    <row r="31" spans="2:13" ht="12.75">
      <c r="B31" s="9"/>
      <c r="D31" s="14"/>
      <c r="H31" s="5">
        <f t="shared" si="3"/>
        <v>0</v>
      </c>
      <c r="I31" s="24">
        <f t="shared" si="2"/>
        <v>0</v>
      </c>
      <c r="M31" s="2">
        <v>505</v>
      </c>
    </row>
    <row r="32" spans="2:13" ht="12.75">
      <c r="B32" s="9">
        <v>2000</v>
      </c>
      <c r="C32" s="14" t="s">
        <v>1124</v>
      </c>
      <c r="D32" s="14" t="s">
        <v>10</v>
      </c>
      <c r="E32" s="1" t="s">
        <v>1077</v>
      </c>
      <c r="F32" s="102" t="s">
        <v>36</v>
      </c>
      <c r="G32" s="102" t="s">
        <v>37</v>
      </c>
      <c r="H32" s="5">
        <f t="shared" si="3"/>
        <v>-2000</v>
      </c>
      <c r="I32" s="24">
        <f t="shared" si="2"/>
        <v>3.9603960396039604</v>
      </c>
      <c r="K32" t="s">
        <v>25</v>
      </c>
      <c r="M32" s="2">
        <v>505</v>
      </c>
    </row>
    <row r="33" spans="1:13" ht="12.75">
      <c r="A33" s="14"/>
      <c r="B33" s="9">
        <v>2500</v>
      </c>
      <c r="C33" s="14" t="s">
        <v>1125</v>
      </c>
      <c r="D33" s="14" t="s">
        <v>10</v>
      </c>
      <c r="E33" s="1" t="s">
        <v>1077</v>
      </c>
      <c r="F33" s="102" t="s">
        <v>38</v>
      </c>
      <c r="G33" s="29" t="s">
        <v>27</v>
      </c>
      <c r="H33" s="5">
        <f t="shared" si="3"/>
        <v>-4500</v>
      </c>
      <c r="I33" s="24">
        <f t="shared" si="2"/>
        <v>4.9504950495049505</v>
      </c>
      <c r="K33" t="s">
        <v>25</v>
      </c>
      <c r="M33" s="2">
        <v>505</v>
      </c>
    </row>
    <row r="34" spans="2:13" ht="12.75">
      <c r="B34" s="9">
        <v>10000</v>
      </c>
      <c r="C34" s="14" t="s">
        <v>39</v>
      </c>
      <c r="D34" s="14" t="s">
        <v>10</v>
      </c>
      <c r="E34" s="1" t="s">
        <v>1077</v>
      </c>
      <c r="F34" s="102" t="s">
        <v>40</v>
      </c>
      <c r="G34" s="29" t="s">
        <v>31</v>
      </c>
      <c r="H34" s="5">
        <f t="shared" si="3"/>
        <v>-14500</v>
      </c>
      <c r="I34" s="24">
        <f t="shared" si="2"/>
        <v>19.801980198019802</v>
      </c>
      <c r="K34" t="s">
        <v>25</v>
      </c>
      <c r="M34" s="2">
        <v>505</v>
      </c>
    </row>
    <row r="35" spans="2:13" ht="12.75">
      <c r="B35" s="9">
        <v>2500</v>
      </c>
      <c r="C35" s="14" t="s">
        <v>1139</v>
      </c>
      <c r="D35" s="14" t="s">
        <v>10</v>
      </c>
      <c r="E35" s="1" t="s">
        <v>1077</v>
      </c>
      <c r="F35" s="102" t="s">
        <v>41</v>
      </c>
      <c r="G35" s="29" t="s">
        <v>31</v>
      </c>
      <c r="H35" s="5">
        <f t="shared" si="3"/>
        <v>-17000</v>
      </c>
      <c r="I35" s="24">
        <f t="shared" si="2"/>
        <v>4.9504950495049505</v>
      </c>
      <c r="K35" t="s">
        <v>25</v>
      </c>
      <c r="M35" s="2">
        <v>505</v>
      </c>
    </row>
    <row r="36" spans="2:13" ht="12.75">
      <c r="B36" s="9">
        <v>2000</v>
      </c>
      <c r="C36" s="14" t="s">
        <v>1130</v>
      </c>
      <c r="D36" s="14" t="s">
        <v>10</v>
      </c>
      <c r="E36" s="1" t="s">
        <v>1077</v>
      </c>
      <c r="F36" s="102" t="s">
        <v>36</v>
      </c>
      <c r="G36" s="29" t="s">
        <v>31</v>
      </c>
      <c r="H36" s="5">
        <f t="shared" si="3"/>
        <v>-19000</v>
      </c>
      <c r="I36" s="24">
        <f t="shared" si="2"/>
        <v>3.9603960396039604</v>
      </c>
      <c r="K36" t="s">
        <v>25</v>
      </c>
      <c r="M36" s="2">
        <v>505</v>
      </c>
    </row>
    <row r="37" spans="1:13" s="96" customFormat="1" ht="12.75">
      <c r="A37" s="13"/>
      <c r="B37" s="410">
        <f>SUM(B32:B36)</f>
        <v>19000</v>
      </c>
      <c r="C37" s="13" t="s">
        <v>1097</v>
      </c>
      <c r="D37" s="13"/>
      <c r="E37" s="13"/>
      <c r="F37" s="20"/>
      <c r="G37" s="20"/>
      <c r="H37" s="94">
        <v>0</v>
      </c>
      <c r="I37" s="98">
        <f t="shared" si="2"/>
        <v>37.62376237623762</v>
      </c>
      <c r="M37" s="2">
        <v>505</v>
      </c>
    </row>
    <row r="38" spans="2:13" ht="12.75">
      <c r="B38" s="9"/>
      <c r="D38" s="14"/>
      <c r="H38" s="5">
        <f aca="true" t="shared" si="4" ref="H38:H44">H37-B38</f>
        <v>0</v>
      </c>
      <c r="I38" s="103">
        <f t="shared" si="2"/>
        <v>0</v>
      </c>
      <c r="M38" s="2">
        <v>505</v>
      </c>
    </row>
    <row r="39" spans="2:13" ht="12.75">
      <c r="B39" s="9"/>
      <c r="D39" s="14"/>
      <c r="H39" s="5">
        <f t="shared" si="4"/>
        <v>0</v>
      </c>
      <c r="I39" s="103">
        <f t="shared" si="2"/>
        <v>0</v>
      </c>
      <c r="M39" s="2">
        <v>505</v>
      </c>
    </row>
    <row r="40" spans="1:13" ht="12.75">
      <c r="A40" s="81"/>
      <c r="B40" s="9">
        <v>1400</v>
      </c>
      <c r="C40" s="81" t="s">
        <v>81</v>
      </c>
      <c r="D40" s="14" t="s">
        <v>10</v>
      </c>
      <c r="E40" s="81" t="s">
        <v>131</v>
      </c>
      <c r="F40" s="102" t="s">
        <v>36</v>
      </c>
      <c r="G40" s="102" t="s">
        <v>37</v>
      </c>
      <c r="H40" s="5">
        <f t="shared" si="4"/>
        <v>-1400</v>
      </c>
      <c r="I40" s="103">
        <f t="shared" si="2"/>
        <v>2.772277227722772</v>
      </c>
      <c r="J40" s="86"/>
      <c r="K40" s="86" t="s">
        <v>25</v>
      </c>
      <c r="L40" s="86"/>
      <c r="M40" s="2">
        <v>505</v>
      </c>
    </row>
    <row r="41" spans="1:13" s="45" customFormat="1" ht="12.75">
      <c r="A41" s="35"/>
      <c r="B41" s="125">
        <v>1700</v>
      </c>
      <c r="C41" s="35" t="s">
        <v>81</v>
      </c>
      <c r="D41" s="14" t="s">
        <v>10</v>
      </c>
      <c r="E41" s="35" t="s">
        <v>131</v>
      </c>
      <c r="F41" s="102" t="s">
        <v>36</v>
      </c>
      <c r="G41" s="29" t="s">
        <v>27</v>
      </c>
      <c r="H41" s="5">
        <f t="shared" si="4"/>
        <v>-3100</v>
      </c>
      <c r="I41" s="103">
        <f t="shared" si="2"/>
        <v>3.366336633663366</v>
      </c>
      <c r="J41" s="104"/>
      <c r="K41" s="104" t="s">
        <v>25</v>
      </c>
      <c r="L41" s="104"/>
      <c r="M41" s="2">
        <v>505</v>
      </c>
    </row>
    <row r="42" spans="1:13" s="45" customFormat="1" ht="12.75">
      <c r="A42" s="35"/>
      <c r="B42" s="125">
        <v>1500</v>
      </c>
      <c r="C42" s="35" t="s">
        <v>81</v>
      </c>
      <c r="D42" s="14" t="s">
        <v>10</v>
      </c>
      <c r="E42" s="35" t="s">
        <v>131</v>
      </c>
      <c r="F42" s="102" t="s">
        <v>36</v>
      </c>
      <c r="G42" s="29" t="s">
        <v>29</v>
      </c>
      <c r="H42" s="5">
        <f t="shared" si="4"/>
        <v>-4600</v>
      </c>
      <c r="I42" s="103">
        <f t="shared" si="2"/>
        <v>2.9702970297029703</v>
      </c>
      <c r="J42" s="104"/>
      <c r="K42" s="104" t="s">
        <v>25</v>
      </c>
      <c r="L42" s="104"/>
      <c r="M42" s="2">
        <v>505</v>
      </c>
    </row>
    <row r="43" spans="1:13" s="45" customFormat="1" ht="12.75">
      <c r="A43" s="35"/>
      <c r="B43" s="125">
        <v>5000</v>
      </c>
      <c r="C43" s="35" t="s">
        <v>81</v>
      </c>
      <c r="D43" s="14" t="s">
        <v>10</v>
      </c>
      <c r="E43" s="35" t="s">
        <v>131</v>
      </c>
      <c r="F43" s="38" t="s">
        <v>42</v>
      </c>
      <c r="G43" s="32" t="s">
        <v>31</v>
      </c>
      <c r="H43" s="5">
        <f t="shared" si="4"/>
        <v>-9600</v>
      </c>
      <c r="I43" s="103">
        <f t="shared" si="2"/>
        <v>9.900990099009901</v>
      </c>
      <c r="J43" s="104"/>
      <c r="K43" s="104" t="s">
        <v>25</v>
      </c>
      <c r="L43" s="104"/>
      <c r="M43" s="2">
        <v>505</v>
      </c>
    </row>
    <row r="44" spans="1:13" s="45" customFormat="1" ht="12.75">
      <c r="A44" s="35"/>
      <c r="B44" s="125">
        <v>1400</v>
      </c>
      <c r="C44" s="35" t="s">
        <v>81</v>
      </c>
      <c r="D44" s="14" t="s">
        <v>10</v>
      </c>
      <c r="E44" s="35" t="s">
        <v>131</v>
      </c>
      <c r="F44" s="102" t="s">
        <v>36</v>
      </c>
      <c r="G44" s="29" t="s">
        <v>31</v>
      </c>
      <c r="H44" s="5">
        <f t="shared" si="4"/>
        <v>-11000</v>
      </c>
      <c r="I44" s="103">
        <f t="shared" si="2"/>
        <v>2.772277227722772</v>
      </c>
      <c r="J44" s="104"/>
      <c r="K44" s="104" t="s">
        <v>25</v>
      </c>
      <c r="L44" s="104"/>
      <c r="M44" s="2">
        <v>505</v>
      </c>
    </row>
    <row r="45" spans="1:13" s="96" customFormat="1" ht="12.75">
      <c r="A45" s="106"/>
      <c r="B45" s="410">
        <f>SUM(B40:B44)</f>
        <v>11000</v>
      </c>
      <c r="C45" s="106"/>
      <c r="D45" s="106"/>
      <c r="E45" s="106" t="s">
        <v>131</v>
      </c>
      <c r="F45" s="107"/>
      <c r="G45" s="107"/>
      <c r="H45" s="94">
        <v>0</v>
      </c>
      <c r="I45" s="98">
        <f t="shared" si="2"/>
        <v>21.782178217821784</v>
      </c>
      <c r="J45" s="108"/>
      <c r="K45" s="108"/>
      <c r="L45" s="108"/>
      <c r="M45" s="2">
        <v>505</v>
      </c>
    </row>
    <row r="46" spans="1:13" ht="12.75">
      <c r="A46" s="81"/>
      <c r="B46" s="9"/>
      <c r="C46" s="81"/>
      <c r="D46" s="35"/>
      <c r="E46" s="81"/>
      <c r="F46" s="109"/>
      <c r="G46" s="109"/>
      <c r="H46" s="5">
        <f>H45-B46</f>
        <v>0</v>
      </c>
      <c r="I46" s="103">
        <f t="shared" si="2"/>
        <v>0</v>
      </c>
      <c r="J46" s="86"/>
      <c r="K46" s="86"/>
      <c r="L46" s="86"/>
      <c r="M46" s="2">
        <v>505</v>
      </c>
    </row>
    <row r="47" spans="1:13" ht="12.75">
      <c r="A47" s="81"/>
      <c r="B47" s="9"/>
      <c r="C47" s="81"/>
      <c r="D47" s="35"/>
      <c r="E47" s="81"/>
      <c r="F47" s="109"/>
      <c r="G47" s="109"/>
      <c r="H47" s="5">
        <f>H46-B47</f>
        <v>0</v>
      </c>
      <c r="I47" s="103">
        <f t="shared" si="2"/>
        <v>0</v>
      </c>
      <c r="J47" s="86"/>
      <c r="K47" s="86"/>
      <c r="L47" s="86"/>
      <c r="M47" s="2">
        <v>505</v>
      </c>
    </row>
    <row r="48" spans="1:13" ht="12.75">
      <c r="A48" s="35"/>
      <c r="B48" s="9">
        <v>7000</v>
      </c>
      <c r="C48" s="81" t="s">
        <v>82</v>
      </c>
      <c r="D48" s="14" t="s">
        <v>10</v>
      </c>
      <c r="E48" s="81" t="s">
        <v>1077</v>
      </c>
      <c r="F48" s="102" t="s">
        <v>43</v>
      </c>
      <c r="G48" s="102" t="s">
        <v>37</v>
      </c>
      <c r="H48" s="5">
        <f>H47-B48</f>
        <v>-7000</v>
      </c>
      <c r="I48" s="103">
        <f t="shared" si="2"/>
        <v>13.861386138613861</v>
      </c>
      <c r="J48" s="86"/>
      <c r="K48" s="86" t="s">
        <v>25</v>
      </c>
      <c r="L48" s="86"/>
      <c r="M48" s="2">
        <v>505</v>
      </c>
    </row>
    <row r="49" spans="1:13" ht="12.75">
      <c r="A49" s="81"/>
      <c r="B49" s="9">
        <v>5000</v>
      </c>
      <c r="C49" s="81" t="s">
        <v>82</v>
      </c>
      <c r="D49" s="14" t="s">
        <v>10</v>
      </c>
      <c r="E49" s="81" t="s">
        <v>1077</v>
      </c>
      <c r="F49" s="102" t="s">
        <v>44</v>
      </c>
      <c r="G49" s="29" t="s">
        <v>27</v>
      </c>
      <c r="H49" s="5">
        <f>H48-B49</f>
        <v>-12000</v>
      </c>
      <c r="I49" s="103">
        <f t="shared" si="2"/>
        <v>9.900990099009901</v>
      </c>
      <c r="J49" s="86"/>
      <c r="K49" s="86" t="s">
        <v>25</v>
      </c>
      <c r="L49" s="86"/>
      <c r="M49" s="2">
        <v>505</v>
      </c>
    </row>
    <row r="50" spans="1:13" ht="12.75">
      <c r="A50" s="81"/>
      <c r="B50" s="9">
        <v>5000</v>
      </c>
      <c r="C50" s="81" t="s">
        <v>82</v>
      </c>
      <c r="D50" s="14" t="s">
        <v>10</v>
      </c>
      <c r="E50" s="81" t="s">
        <v>1077</v>
      </c>
      <c r="F50" s="102" t="s">
        <v>44</v>
      </c>
      <c r="G50" s="29" t="s">
        <v>29</v>
      </c>
      <c r="H50" s="5">
        <f>H49-B50</f>
        <v>-17000</v>
      </c>
      <c r="I50" s="103">
        <f t="shared" si="2"/>
        <v>9.900990099009901</v>
      </c>
      <c r="J50" s="86"/>
      <c r="K50" s="86" t="s">
        <v>25</v>
      </c>
      <c r="L50" s="86"/>
      <c r="M50" s="2">
        <v>505</v>
      </c>
    </row>
    <row r="51" spans="1:13" s="96" customFormat="1" ht="12.75">
      <c r="A51" s="106"/>
      <c r="B51" s="410">
        <f>SUM(B48:B50)</f>
        <v>17000</v>
      </c>
      <c r="C51" s="106" t="s">
        <v>82</v>
      </c>
      <c r="D51" s="106"/>
      <c r="E51" s="106"/>
      <c r="F51" s="107"/>
      <c r="G51" s="107"/>
      <c r="H51" s="94">
        <v>0</v>
      </c>
      <c r="I51" s="98">
        <f t="shared" si="2"/>
        <v>33.663366336633665</v>
      </c>
      <c r="J51" s="108"/>
      <c r="K51" s="108"/>
      <c r="L51" s="108"/>
      <c r="M51" s="2">
        <v>505</v>
      </c>
    </row>
    <row r="52" spans="1:13" ht="12.75">
      <c r="A52" s="81"/>
      <c r="B52" s="9"/>
      <c r="C52" s="81"/>
      <c r="D52" s="35"/>
      <c r="E52" s="81"/>
      <c r="F52" s="109"/>
      <c r="G52" s="109"/>
      <c r="H52" s="5">
        <f aca="true" t="shared" si="5" ref="H52:H61">H51-B52</f>
        <v>0</v>
      </c>
      <c r="I52" s="103">
        <f t="shared" si="2"/>
        <v>0</v>
      </c>
      <c r="J52" s="86"/>
      <c r="K52" s="86"/>
      <c r="L52" s="86"/>
      <c r="M52" s="2">
        <v>505</v>
      </c>
    </row>
    <row r="53" spans="1:13" ht="12.75">
      <c r="A53" s="81"/>
      <c r="B53" s="9"/>
      <c r="C53" s="81"/>
      <c r="D53" s="35"/>
      <c r="E53" s="81"/>
      <c r="F53" s="109"/>
      <c r="G53" s="109"/>
      <c r="H53" s="5">
        <f t="shared" si="5"/>
        <v>0</v>
      </c>
      <c r="I53" s="103">
        <f aca="true" t="shared" si="6" ref="I53:I84">+B53/M53</f>
        <v>0</v>
      </c>
      <c r="J53" s="86"/>
      <c r="K53" s="86"/>
      <c r="L53" s="86"/>
      <c r="M53" s="2">
        <v>505</v>
      </c>
    </row>
    <row r="54" spans="1:13" ht="12.75">
      <c r="A54" s="81"/>
      <c r="B54" s="9">
        <v>2000</v>
      </c>
      <c r="C54" s="81" t="s">
        <v>84</v>
      </c>
      <c r="D54" s="14" t="s">
        <v>10</v>
      </c>
      <c r="E54" s="81" t="s">
        <v>1077</v>
      </c>
      <c r="F54" s="102" t="s">
        <v>36</v>
      </c>
      <c r="G54" s="102" t="s">
        <v>37</v>
      </c>
      <c r="H54" s="5">
        <f t="shared" si="5"/>
        <v>-2000</v>
      </c>
      <c r="I54" s="103">
        <f t="shared" si="6"/>
        <v>3.9603960396039604</v>
      </c>
      <c r="J54" s="86"/>
      <c r="K54" s="86" t="s">
        <v>25</v>
      </c>
      <c r="L54" s="86"/>
      <c r="M54" s="2">
        <v>505</v>
      </c>
    </row>
    <row r="55" spans="1:13" ht="12.75">
      <c r="A55" s="81"/>
      <c r="B55" s="9">
        <v>500</v>
      </c>
      <c r="C55" s="81" t="s">
        <v>84</v>
      </c>
      <c r="D55" s="14" t="s">
        <v>10</v>
      </c>
      <c r="E55" s="81" t="s">
        <v>1077</v>
      </c>
      <c r="F55" s="102" t="s">
        <v>36</v>
      </c>
      <c r="G55" s="102" t="s">
        <v>37</v>
      </c>
      <c r="H55" s="5">
        <f t="shared" si="5"/>
        <v>-2500</v>
      </c>
      <c r="I55" s="103">
        <f t="shared" si="6"/>
        <v>0.9900990099009901</v>
      </c>
      <c r="J55" s="86"/>
      <c r="K55" s="86" t="s">
        <v>25</v>
      </c>
      <c r="L55" s="86"/>
      <c r="M55" s="2">
        <v>505</v>
      </c>
    </row>
    <row r="56" spans="1:13" ht="12.75">
      <c r="A56" s="81"/>
      <c r="B56" s="9">
        <v>2000</v>
      </c>
      <c r="C56" s="81" t="s">
        <v>84</v>
      </c>
      <c r="D56" s="14" t="s">
        <v>10</v>
      </c>
      <c r="E56" s="81" t="s">
        <v>1077</v>
      </c>
      <c r="F56" s="102" t="s">
        <v>36</v>
      </c>
      <c r="G56" s="102" t="s">
        <v>27</v>
      </c>
      <c r="H56" s="5">
        <f t="shared" si="5"/>
        <v>-4500</v>
      </c>
      <c r="I56" s="103">
        <f t="shared" si="6"/>
        <v>3.9603960396039604</v>
      </c>
      <c r="J56" s="86"/>
      <c r="K56" s="86" t="s">
        <v>25</v>
      </c>
      <c r="L56" s="86"/>
      <c r="M56" s="2">
        <v>505</v>
      </c>
    </row>
    <row r="57" spans="1:13" ht="12.75">
      <c r="A57" s="81"/>
      <c r="B57" s="9">
        <v>500</v>
      </c>
      <c r="C57" s="81" t="s">
        <v>84</v>
      </c>
      <c r="D57" s="14" t="s">
        <v>10</v>
      </c>
      <c r="E57" s="81" t="s">
        <v>1077</v>
      </c>
      <c r="F57" s="102" t="s">
        <v>36</v>
      </c>
      <c r="G57" s="102" t="s">
        <v>27</v>
      </c>
      <c r="H57" s="5">
        <f t="shared" si="5"/>
        <v>-5000</v>
      </c>
      <c r="I57" s="103">
        <f t="shared" si="6"/>
        <v>0.9900990099009901</v>
      </c>
      <c r="J57" s="86"/>
      <c r="K57" s="86" t="s">
        <v>25</v>
      </c>
      <c r="L57" s="86"/>
      <c r="M57" s="2">
        <v>505</v>
      </c>
    </row>
    <row r="58" spans="1:13" ht="12.75">
      <c r="A58" s="81"/>
      <c r="B58" s="9">
        <v>2000</v>
      </c>
      <c r="C58" s="81" t="s">
        <v>84</v>
      </c>
      <c r="D58" s="14" t="s">
        <v>10</v>
      </c>
      <c r="E58" s="81" t="s">
        <v>1077</v>
      </c>
      <c r="F58" s="102" t="s">
        <v>36</v>
      </c>
      <c r="G58" s="102" t="s">
        <v>29</v>
      </c>
      <c r="H58" s="5">
        <f t="shared" si="5"/>
        <v>-7000</v>
      </c>
      <c r="I58" s="103">
        <f t="shared" si="6"/>
        <v>3.9603960396039604</v>
      </c>
      <c r="J58" s="86"/>
      <c r="K58" s="86" t="s">
        <v>25</v>
      </c>
      <c r="L58" s="86"/>
      <c r="M58" s="2">
        <v>505</v>
      </c>
    </row>
    <row r="59" spans="1:13" ht="12.75">
      <c r="A59" s="81"/>
      <c r="B59" s="9">
        <v>500</v>
      </c>
      <c r="C59" s="81" t="s">
        <v>84</v>
      </c>
      <c r="D59" s="14" t="s">
        <v>10</v>
      </c>
      <c r="E59" s="81" t="s">
        <v>1077</v>
      </c>
      <c r="F59" s="102" t="s">
        <v>36</v>
      </c>
      <c r="G59" s="102" t="s">
        <v>29</v>
      </c>
      <c r="H59" s="5">
        <f t="shared" si="5"/>
        <v>-7500</v>
      </c>
      <c r="I59" s="103">
        <f t="shared" si="6"/>
        <v>0.9900990099009901</v>
      </c>
      <c r="J59" s="86"/>
      <c r="K59" s="86" t="s">
        <v>25</v>
      </c>
      <c r="L59" s="86"/>
      <c r="M59" s="2">
        <v>505</v>
      </c>
    </row>
    <row r="60" spans="1:13" ht="12.75">
      <c r="A60" s="81"/>
      <c r="B60" s="9">
        <v>2000</v>
      </c>
      <c r="C60" s="81" t="s">
        <v>84</v>
      </c>
      <c r="D60" s="14" t="s">
        <v>10</v>
      </c>
      <c r="E60" s="81" t="s">
        <v>1077</v>
      </c>
      <c r="F60" s="102" t="s">
        <v>36</v>
      </c>
      <c r="G60" s="102" t="s">
        <v>31</v>
      </c>
      <c r="H60" s="5">
        <f t="shared" si="5"/>
        <v>-9500</v>
      </c>
      <c r="I60" s="103">
        <f t="shared" si="6"/>
        <v>3.9603960396039604</v>
      </c>
      <c r="J60" s="86"/>
      <c r="K60" s="86" t="s">
        <v>25</v>
      </c>
      <c r="L60" s="86"/>
      <c r="M60" s="2">
        <v>505</v>
      </c>
    </row>
    <row r="61" spans="1:13" ht="12.75">
      <c r="A61" s="81"/>
      <c r="B61" s="9">
        <v>500</v>
      </c>
      <c r="C61" s="81" t="s">
        <v>84</v>
      </c>
      <c r="D61" s="14" t="s">
        <v>10</v>
      </c>
      <c r="E61" s="81" t="s">
        <v>1077</v>
      </c>
      <c r="F61" s="102" t="s">
        <v>36</v>
      </c>
      <c r="G61" s="102" t="s">
        <v>31</v>
      </c>
      <c r="H61" s="5">
        <f t="shared" si="5"/>
        <v>-10000</v>
      </c>
      <c r="I61" s="103">
        <f t="shared" si="6"/>
        <v>0.9900990099009901</v>
      </c>
      <c r="J61" s="86"/>
      <c r="K61" s="86" t="s">
        <v>25</v>
      </c>
      <c r="L61" s="86"/>
      <c r="M61" s="2">
        <v>505</v>
      </c>
    </row>
    <row r="62" spans="1:13" s="96" customFormat="1" ht="12.75">
      <c r="A62" s="106"/>
      <c r="B62" s="410">
        <f>SUM(B54:B61)</f>
        <v>10000</v>
      </c>
      <c r="C62" s="106" t="s">
        <v>84</v>
      </c>
      <c r="D62" s="106"/>
      <c r="E62" s="106"/>
      <c r="F62" s="107"/>
      <c r="G62" s="107"/>
      <c r="H62" s="94">
        <v>0</v>
      </c>
      <c r="I62" s="98">
        <f t="shared" si="6"/>
        <v>19.801980198019802</v>
      </c>
      <c r="J62" s="108"/>
      <c r="K62" s="108"/>
      <c r="L62" s="108"/>
      <c r="M62" s="2">
        <v>505</v>
      </c>
    </row>
    <row r="63" spans="2:13" ht="12.75">
      <c r="B63" s="9"/>
      <c r="H63" s="5">
        <f>H62-B63</f>
        <v>0</v>
      </c>
      <c r="I63" s="105">
        <f t="shared" si="6"/>
        <v>0</v>
      </c>
      <c r="M63" s="2">
        <v>505</v>
      </c>
    </row>
    <row r="64" spans="2:13" ht="12.75">
      <c r="B64" s="9"/>
      <c r="H64" s="5">
        <f>H63-B64</f>
        <v>0</v>
      </c>
      <c r="I64" s="24">
        <f t="shared" si="6"/>
        <v>0</v>
      </c>
      <c r="M64" s="2">
        <v>505</v>
      </c>
    </row>
    <row r="65" spans="2:13" ht="12.75">
      <c r="B65" s="9"/>
      <c r="D65" s="14"/>
      <c r="H65" s="5">
        <f>H64-B65</f>
        <v>0</v>
      </c>
      <c r="I65" s="24">
        <f t="shared" si="6"/>
        <v>0</v>
      </c>
      <c r="M65" s="2">
        <v>505</v>
      </c>
    </row>
    <row r="66" spans="2:13" ht="12.75">
      <c r="B66" s="9"/>
      <c r="D66" s="14"/>
      <c r="H66" s="5">
        <f>H65-B66</f>
        <v>0</v>
      </c>
      <c r="I66" s="24">
        <f t="shared" si="6"/>
        <v>0</v>
      </c>
      <c r="M66" s="2">
        <v>505</v>
      </c>
    </row>
    <row r="67" spans="1:13" s="92" customFormat="1" ht="12.75">
      <c r="A67" s="88"/>
      <c r="B67" s="424">
        <f>+B74+B83+B91+B95+B102+B108</f>
        <v>58900</v>
      </c>
      <c r="C67" s="88" t="s">
        <v>45</v>
      </c>
      <c r="D67" s="88" t="s">
        <v>46</v>
      </c>
      <c r="E67" s="88" t="s">
        <v>47</v>
      </c>
      <c r="F67" s="90" t="s">
        <v>48</v>
      </c>
      <c r="G67" s="90" t="s">
        <v>23</v>
      </c>
      <c r="H67" s="89"/>
      <c r="I67" s="91">
        <f t="shared" si="6"/>
        <v>116.63366336633663</v>
      </c>
      <c r="M67" s="2">
        <v>505</v>
      </c>
    </row>
    <row r="68" spans="2:13" ht="12.75">
      <c r="B68" s="9"/>
      <c r="D68" s="14"/>
      <c r="H68" s="5">
        <f aca="true" t="shared" si="7" ref="H68:H73">H67-B68</f>
        <v>0</v>
      </c>
      <c r="I68" s="24">
        <f t="shared" si="6"/>
        <v>0</v>
      </c>
      <c r="M68" s="2">
        <v>505</v>
      </c>
    </row>
    <row r="69" spans="2:13" ht="12.75">
      <c r="B69" s="9">
        <v>2500</v>
      </c>
      <c r="C69" s="1" t="s">
        <v>24</v>
      </c>
      <c r="D69" s="14" t="s">
        <v>10</v>
      </c>
      <c r="E69" s="1" t="s">
        <v>49</v>
      </c>
      <c r="F69" s="71" t="s">
        <v>50</v>
      </c>
      <c r="G69" s="29" t="s">
        <v>29</v>
      </c>
      <c r="H69" s="5">
        <f t="shared" si="7"/>
        <v>-2500</v>
      </c>
      <c r="I69" s="24">
        <f t="shared" si="6"/>
        <v>4.9504950495049505</v>
      </c>
      <c r="K69" t="s">
        <v>24</v>
      </c>
      <c r="L69">
        <v>2</v>
      </c>
      <c r="M69" s="2">
        <v>505</v>
      </c>
    </row>
    <row r="70" spans="2:13" ht="12.75">
      <c r="B70" s="9">
        <v>2500</v>
      </c>
      <c r="C70" s="1" t="s">
        <v>24</v>
      </c>
      <c r="D70" s="14" t="s">
        <v>10</v>
      </c>
      <c r="E70" s="1" t="s">
        <v>49</v>
      </c>
      <c r="F70" s="71" t="s">
        <v>51</v>
      </c>
      <c r="G70" s="29" t="s">
        <v>31</v>
      </c>
      <c r="H70" s="5">
        <f t="shared" si="7"/>
        <v>-5000</v>
      </c>
      <c r="I70" s="24">
        <f t="shared" si="6"/>
        <v>4.9504950495049505</v>
      </c>
      <c r="K70" t="s">
        <v>24</v>
      </c>
      <c r="L70">
        <v>2</v>
      </c>
      <c r="M70" s="2">
        <v>505</v>
      </c>
    </row>
    <row r="71" spans="2:13" ht="12.75">
      <c r="B71" s="9">
        <v>2500</v>
      </c>
      <c r="C71" s="1" t="s">
        <v>24</v>
      </c>
      <c r="D71" s="14" t="s">
        <v>10</v>
      </c>
      <c r="E71" s="1" t="s">
        <v>49</v>
      </c>
      <c r="F71" s="71" t="s">
        <v>52</v>
      </c>
      <c r="G71" s="29" t="s">
        <v>53</v>
      </c>
      <c r="H71" s="5">
        <f t="shared" si="7"/>
        <v>-7500</v>
      </c>
      <c r="I71" s="24">
        <f t="shared" si="6"/>
        <v>4.9504950495049505</v>
      </c>
      <c r="K71" t="s">
        <v>24</v>
      </c>
      <c r="L71">
        <v>2</v>
      </c>
      <c r="M71" s="2">
        <v>505</v>
      </c>
    </row>
    <row r="72" spans="2:13" ht="12.75">
      <c r="B72" s="9">
        <v>2500</v>
      </c>
      <c r="C72" s="1" t="s">
        <v>24</v>
      </c>
      <c r="D72" s="1" t="s">
        <v>10</v>
      </c>
      <c r="E72" s="1" t="s">
        <v>49</v>
      </c>
      <c r="F72" s="71" t="s">
        <v>54</v>
      </c>
      <c r="G72" s="29" t="s">
        <v>55</v>
      </c>
      <c r="H72" s="5">
        <f t="shared" si="7"/>
        <v>-10000</v>
      </c>
      <c r="I72" s="24">
        <f t="shared" si="6"/>
        <v>4.9504950495049505</v>
      </c>
      <c r="K72" t="s">
        <v>24</v>
      </c>
      <c r="L72">
        <v>2</v>
      </c>
      <c r="M72" s="2">
        <v>505</v>
      </c>
    </row>
    <row r="73" spans="2:13" ht="12.75">
      <c r="B73" s="9">
        <v>2500</v>
      </c>
      <c r="C73" s="1" t="s">
        <v>24</v>
      </c>
      <c r="D73" s="1" t="s">
        <v>10</v>
      </c>
      <c r="E73" s="1" t="s">
        <v>25</v>
      </c>
      <c r="F73" s="71" t="s">
        <v>56</v>
      </c>
      <c r="G73" s="29" t="s">
        <v>55</v>
      </c>
      <c r="H73" s="5">
        <f t="shared" si="7"/>
        <v>-12500</v>
      </c>
      <c r="I73" s="24">
        <f t="shared" si="6"/>
        <v>4.9504950495049505</v>
      </c>
      <c r="K73" t="s">
        <v>24</v>
      </c>
      <c r="L73">
        <v>2</v>
      </c>
      <c r="M73" s="2">
        <v>505</v>
      </c>
    </row>
    <row r="74" spans="1:13" s="96" customFormat="1" ht="12.75">
      <c r="A74" s="13"/>
      <c r="B74" s="410">
        <f>SUM(B69:B73)</f>
        <v>12500</v>
      </c>
      <c r="C74" s="13" t="s">
        <v>24</v>
      </c>
      <c r="D74" s="13"/>
      <c r="E74" s="13"/>
      <c r="F74" s="20"/>
      <c r="G74" s="20"/>
      <c r="H74" s="94">
        <v>0</v>
      </c>
      <c r="I74" s="95">
        <f t="shared" si="6"/>
        <v>24.752475247524753</v>
      </c>
      <c r="M74" s="2">
        <v>505</v>
      </c>
    </row>
    <row r="75" spans="2:13" ht="12.75">
      <c r="B75" s="9"/>
      <c r="H75" s="5">
        <f aca="true" t="shared" si="8" ref="H75:H82">H74-B75</f>
        <v>0</v>
      </c>
      <c r="I75" s="24">
        <f t="shared" si="6"/>
        <v>0</v>
      </c>
      <c r="M75" s="2">
        <v>505</v>
      </c>
    </row>
    <row r="76" spans="2:13" ht="12.75">
      <c r="B76" s="9"/>
      <c r="H76" s="5">
        <f t="shared" si="8"/>
        <v>0</v>
      </c>
      <c r="I76" s="24">
        <f t="shared" si="6"/>
        <v>0</v>
      </c>
      <c r="M76" s="2">
        <v>505</v>
      </c>
    </row>
    <row r="77" spans="2:13" ht="12.75">
      <c r="B77" s="125">
        <v>5000</v>
      </c>
      <c r="C77" s="14" t="s">
        <v>1078</v>
      </c>
      <c r="D77" s="14" t="s">
        <v>10</v>
      </c>
      <c r="E77" s="14" t="s">
        <v>1077</v>
      </c>
      <c r="F77" s="32" t="s">
        <v>57</v>
      </c>
      <c r="G77" s="29" t="s">
        <v>29</v>
      </c>
      <c r="H77" s="5">
        <f t="shared" si="8"/>
        <v>-5000</v>
      </c>
      <c r="I77" s="24">
        <f t="shared" si="6"/>
        <v>9.900990099009901</v>
      </c>
      <c r="K77" t="s">
        <v>49</v>
      </c>
      <c r="M77" s="2">
        <v>505</v>
      </c>
    </row>
    <row r="78" spans="2:13" ht="12.75">
      <c r="B78" s="125">
        <v>4000</v>
      </c>
      <c r="C78" s="14" t="s">
        <v>58</v>
      </c>
      <c r="D78" s="14" t="s">
        <v>10</v>
      </c>
      <c r="E78" s="14" t="s">
        <v>1077</v>
      </c>
      <c r="F78" s="32" t="s">
        <v>59</v>
      </c>
      <c r="G78" s="29" t="s">
        <v>29</v>
      </c>
      <c r="H78" s="5">
        <f t="shared" si="8"/>
        <v>-9000</v>
      </c>
      <c r="I78" s="24">
        <f t="shared" si="6"/>
        <v>7.920792079207921</v>
      </c>
      <c r="K78" t="s">
        <v>49</v>
      </c>
      <c r="M78" s="2">
        <v>505</v>
      </c>
    </row>
    <row r="79" spans="2:13" ht="12.75">
      <c r="B79" s="125">
        <v>4000</v>
      </c>
      <c r="C79" s="14" t="s">
        <v>60</v>
      </c>
      <c r="D79" s="14" t="s">
        <v>10</v>
      </c>
      <c r="E79" s="14" t="s">
        <v>1077</v>
      </c>
      <c r="F79" s="32" t="s">
        <v>59</v>
      </c>
      <c r="G79" s="29" t="s">
        <v>31</v>
      </c>
      <c r="H79" s="5">
        <f t="shared" si="8"/>
        <v>-13000</v>
      </c>
      <c r="I79" s="24">
        <f t="shared" si="6"/>
        <v>7.920792079207921</v>
      </c>
      <c r="K79" t="s">
        <v>49</v>
      </c>
      <c r="M79" s="2">
        <v>505</v>
      </c>
    </row>
    <row r="80" spans="2:13" ht="12.75">
      <c r="B80" s="125">
        <v>4000</v>
      </c>
      <c r="C80" s="14" t="s">
        <v>61</v>
      </c>
      <c r="D80" s="14" t="s">
        <v>10</v>
      </c>
      <c r="E80" s="14" t="s">
        <v>1077</v>
      </c>
      <c r="F80" s="32" t="s">
        <v>59</v>
      </c>
      <c r="G80" s="29" t="s">
        <v>55</v>
      </c>
      <c r="H80" s="5">
        <f t="shared" si="8"/>
        <v>-17000</v>
      </c>
      <c r="I80" s="24">
        <f t="shared" si="6"/>
        <v>7.920792079207921</v>
      </c>
      <c r="K80" t="s">
        <v>49</v>
      </c>
      <c r="M80" s="2">
        <v>505</v>
      </c>
    </row>
    <row r="81" spans="2:13" ht="12.75">
      <c r="B81" s="125">
        <v>4000</v>
      </c>
      <c r="C81" s="14" t="s">
        <v>62</v>
      </c>
      <c r="D81" s="14" t="s">
        <v>10</v>
      </c>
      <c r="E81" s="14" t="s">
        <v>1077</v>
      </c>
      <c r="F81" s="32" t="s">
        <v>59</v>
      </c>
      <c r="G81" s="29" t="s">
        <v>55</v>
      </c>
      <c r="H81" s="5">
        <f t="shared" si="8"/>
        <v>-21000</v>
      </c>
      <c r="I81" s="24">
        <f t="shared" si="6"/>
        <v>7.920792079207921</v>
      </c>
      <c r="K81" t="s">
        <v>49</v>
      </c>
      <c r="M81" s="2">
        <v>505</v>
      </c>
    </row>
    <row r="82" spans="2:13" ht="12.75">
      <c r="B82" s="125">
        <v>4500</v>
      </c>
      <c r="C82" s="14" t="s">
        <v>1079</v>
      </c>
      <c r="D82" s="14" t="s">
        <v>10</v>
      </c>
      <c r="E82" s="14" t="s">
        <v>1077</v>
      </c>
      <c r="F82" s="32" t="s">
        <v>63</v>
      </c>
      <c r="G82" s="29" t="s">
        <v>55</v>
      </c>
      <c r="H82" s="5">
        <f t="shared" si="8"/>
        <v>-25500</v>
      </c>
      <c r="I82" s="24">
        <f t="shared" si="6"/>
        <v>8.910891089108912</v>
      </c>
      <c r="K82" t="s">
        <v>49</v>
      </c>
      <c r="M82" s="2">
        <v>505</v>
      </c>
    </row>
    <row r="83" spans="1:13" s="96" customFormat="1" ht="12.75">
      <c r="A83" s="13"/>
      <c r="B83" s="410">
        <f>SUM(B77:B82)</f>
        <v>25500</v>
      </c>
      <c r="C83" s="13" t="s">
        <v>1097</v>
      </c>
      <c r="D83" s="13"/>
      <c r="E83" s="13"/>
      <c r="F83" s="20"/>
      <c r="G83" s="20"/>
      <c r="H83" s="94">
        <v>0</v>
      </c>
      <c r="I83" s="95">
        <f t="shared" si="6"/>
        <v>50.495049504950494</v>
      </c>
      <c r="M83" s="2">
        <v>505</v>
      </c>
    </row>
    <row r="84" spans="2:13" ht="12.75">
      <c r="B84" s="125"/>
      <c r="C84" s="14"/>
      <c r="D84" s="14"/>
      <c r="E84" s="14"/>
      <c r="F84" s="32"/>
      <c r="H84" s="5">
        <f aca="true" t="shared" si="9" ref="H84:H90">H83-B84</f>
        <v>0</v>
      </c>
      <c r="I84" s="24">
        <f t="shared" si="6"/>
        <v>0</v>
      </c>
      <c r="M84" s="2">
        <v>505</v>
      </c>
    </row>
    <row r="85" spans="2:13" ht="12.75">
      <c r="B85" s="125"/>
      <c r="C85" s="14"/>
      <c r="D85" s="14"/>
      <c r="E85" s="14"/>
      <c r="F85" s="32"/>
      <c r="H85" s="5">
        <f t="shared" si="9"/>
        <v>0</v>
      </c>
      <c r="I85" s="24">
        <f aca="true" t="shared" si="10" ref="I85:I116">+B85/M85</f>
        <v>0</v>
      </c>
      <c r="M85" s="2">
        <v>505</v>
      </c>
    </row>
    <row r="86" spans="2:13" ht="12.75">
      <c r="B86" s="125">
        <v>800</v>
      </c>
      <c r="C86" s="14" t="s">
        <v>81</v>
      </c>
      <c r="D86" s="14" t="s">
        <v>10</v>
      </c>
      <c r="E86" s="14" t="s">
        <v>131</v>
      </c>
      <c r="F86" s="32" t="s">
        <v>59</v>
      </c>
      <c r="G86" s="29" t="s">
        <v>27</v>
      </c>
      <c r="H86" s="5">
        <f t="shared" si="9"/>
        <v>-800</v>
      </c>
      <c r="I86" s="24">
        <f t="shared" si="10"/>
        <v>1.5841584158415842</v>
      </c>
      <c r="K86" t="s">
        <v>49</v>
      </c>
      <c r="M86" s="2">
        <v>505</v>
      </c>
    </row>
    <row r="87" spans="2:13" ht="12.75">
      <c r="B87" s="125">
        <v>1600</v>
      </c>
      <c r="C87" s="14" t="s">
        <v>81</v>
      </c>
      <c r="D87" s="14" t="s">
        <v>10</v>
      </c>
      <c r="E87" s="14" t="s">
        <v>131</v>
      </c>
      <c r="F87" s="32" t="s">
        <v>59</v>
      </c>
      <c r="G87" s="29" t="s">
        <v>29</v>
      </c>
      <c r="H87" s="5">
        <f t="shared" si="9"/>
        <v>-2400</v>
      </c>
      <c r="I87" s="24">
        <f t="shared" si="10"/>
        <v>3.1683168316831685</v>
      </c>
      <c r="K87" t="s">
        <v>49</v>
      </c>
      <c r="M87" s="2">
        <v>505</v>
      </c>
    </row>
    <row r="88" spans="2:13" ht="12.75">
      <c r="B88" s="125">
        <v>1500</v>
      </c>
      <c r="C88" s="14" t="s">
        <v>81</v>
      </c>
      <c r="D88" s="14" t="s">
        <v>10</v>
      </c>
      <c r="E88" s="14" t="s">
        <v>131</v>
      </c>
      <c r="F88" s="32" t="s">
        <v>59</v>
      </c>
      <c r="G88" s="29" t="s">
        <v>31</v>
      </c>
      <c r="H88" s="5">
        <f t="shared" si="9"/>
        <v>-3900</v>
      </c>
      <c r="I88" s="24">
        <f t="shared" si="10"/>
        <v>2.9702970297029703</v>
      </c>
      <c r="K88" t="s">
        <v>49</v>
      </c>
      <c r="M88" s="2">
        <v>505</v>
      </c>
    </row>
    <row r="89" spans="2:13" ht="12.75">
      <c r="B89" s="125">
        <v>1400</v>
      </c>
      <c r="C89" s="14" t="s">
        <v>81</v>
      </c>
      <c r="D89" s="14" t="s">
        <v>10</v>
      </c>
      <c r="E89" s="14" t="s">
        <v>131</v>
      </c>
      <c r="F89" s="32" t="s">
        <v>59</v>
      </c>
      <c r="G89" s="29" t="s">
        <v>53</v>
      </c>
      <c r="H89" s="5">
        <f t="shared" si="9"/>
        <v>-5300</v>
      </c>
      <c r="I89" s="24">
        <f t="shared" si="10"/>
        <v>2.772277227722772</v>
      </c>
      <c r="K89" t="s">
        <v>49</v>
      </c>
      <c r="M89" s="2">
        <v>505</v>
      </c>
    </row>
    <row r="90" spans="2:13" ht="12.75">
      <c r="B90" s="125">
        <v>1600</v>
      </c>
      <c r="C90" s="14" t="s">
        <v>81</v>
      </c>
      <c r="D90" s="14" t="s">
        <v>10</v>
      </c>
      <c r="E90" s="14" t="s">
        <v>131</v>
      </c>
      <c r="F90" s="32" t="s">
        <v>59</v>
      </c>
      <c r="G90" s="29" t="s">
        <v>55</v>
      </c>
      <c r="H90" s="5">
        <f t="shared" si="9"/>
        <v>-6900</v>
      </c>
      <c r="I90" s="24">
        <f t="shared" si="10"/>
        <v>3.1683168316831685</v>
      </c>
      <c r="K90" t="s">
        <v>49</v>
      </c>
      <c r="M90" s="2">
        <v>505</v>
      </c>
    </row>
    <row r="91" spans="1:13" s="96" customFormat="1" ht="12.75">
      <c r="A91" s="13"/>
      <c r="B91" s="410">
        <f>SUM(B86:B90)</f>
        <v>6900</v>
      </c>
      <c r="C91" s="13"/>
      <c r="D91" s="13"/>
      <c r="E91" s="13" t="s">
        <v>131</v>
      </c>
      <c r="F91" s="20"/>
      <c r="G91" s="20"/>
      <c r="H91" s="94">
        <v>0</v>
      </c>
      <c r="I91" s="95">
        <f t="shared" si="10"/>
        <v>13.663366336633663</v>
      </c>
      <c r="M91" s="2">
        <v>505</v>
      </c>
    </row>
    <row r="92" spans="2:13" ht="12.75">
      <c r="B92" s="125"/>
      <c r="C92" s="14"/>
      <c r="D92" s="14"/>
      <c r="E92" s="14"/>
      <c r="F92" s="32"/>
      <c r="H92" s="5">
        <f>H91-B92</f>
        <v>0</v>
      </c>
      <c r="I92" s="24">
        <f t="shared" si="10"/>
        <v>0</v>
      </c>
      <c r="M92" s="2">
        <v>505</v>
      </c>
    </row>
    <row r="93" spans="2:13" ht="12.75">
      <c r="B93" s="125"/>
      <c r="C93" s="14"/>
      <c r="D93" s="14"/>
      <c r="E93" s="14"/>
      <c r="F93" s="32"/>
      <c r="H93" s="5">
        <f>H92-B93</f>
        <v>0</v>
      </c>
      <c r="I93" s="24">
        <f t="shared" si="10"/>
        <v>0</v>
      </c>
      <c r="M93" s="2">
        <v>505</v>
      </c>
    </row>
    <row r="94" spans="1:13" ht="12.75">
      <c r="A94" s="14"/>
      <c r="B94" s="125">
        <v>3000</v>
      </c>
      <c r="C94" s="14" t="s">
        <v>82</v>
      </c>
      <c r="D94" s="14" t="s">
        <v>10</v>
      </c>
      <c r="E94" s="14" t="s">
        <v>1077</v>
      </c>
      <c r="F94" s="32" t="s">
        <v>64</v>
      </c>
      <c r="G94" s="29" t="s">
        <v>29</v>
      </c>
      <c r="H94" s="5">
        <f>H93-B94</f>
        <v>-3000</v>
      </c>
      <c r="I94" s="24">
        <f t="shared" si="10"/>
        <v>5.9405940594059405</v>
      </c>
      <c r="K94" t="s">
        <v>49</v>
      </c>
      <c r="M94" s="2">
        <v>505</v>
      </c>
    </row>
    <row r="95" spans="1:13" s="96" customFormat="1" ht="12.75">
      <c r="A95" s="13"/>
      <c r="B95" s="410">
        <f>SUM(B94:B94)</f>
        <v>3000</v>
      </c>
      <c r="C95" s="13" t="s">
        <v>82</v>
      </c>
      <c r="D95" s="13"/>
      <c r="E95" s="13"/>
      <c r="F95" s="20"/>
      <c r="G95" s="20"/>
      <c r="H95" s="94">
        <v>0</v>
      </c>
      <c r="I95" s="95">
        <f t="shared" si="10"/>
        <v>5.9405940594059405</v>
      </c>
      <c r="M95" s="2">
        <v>505</v>
      </c>
    </row>
    <row r="96" spans="1:13" ht="12.75">
      <c r="A96" s="14"/>
      <c r="B96" s="125"/>
      <c r="C96" s="14"/>
      <c r="D96" s="14"/>
      <c r="E96" s="14"/>
      <c r="F96" s="32"/>
      <c r="H96" s="5">
        <f aca="true" t="shared" si="11" ref="H96:H101">H95-B96</f>
        <v>0</v>
      </c>
      <c r="I96" s="24">
        <f t="shared" si="10"/>
        <v>0</v>
      </c>
      <c r="M96" s="2">
        <v>505</v>
      </c>
    </row>
    <row r="97" spans="2:13" ht="12.75">
      <c r="B97" s="125"/>
      <c r="C97" s="14"/>
      <c r="D97" s="14"/>
      <c r="E97" s="14"/>
      <c r="F97" s="32"/>
      <c r="H97" s="5">
        <f t="shared" si="11"/>
        <v>0</v>
      </c>
      <c r="I97" s="24">
        <f t="shared" si="10"/>
        <v>0</v>
      </c>
      <c r="M97" s="2">
        <v>505</v>
      </c>
    </row>
    <row r="98" spans="2:13" ht="12.75">
      <c r="B98" s="125">
        <v>2000</v>
      </c>
      <c r="C98" s="14" t="s">
        <v>84</v>
      </c>
      <c r="D98" s="14" t="s">
        <v>10</v>
      </c>
      <c r="E98" s="14" t="s">
        <v>1077</v>
      </c>
      <c r="F98" s="32" t="s">
        <v>59</v>
      </c>
      <c r="G98" s="29" t="s">
        <v>29</v>
      </c>
      <c r="H98" s="5">
        <f t="shared" si="11"/>
        <v>-2000</v>
      </c>
      <c r="I98" s="24">
        <f t="shared" si="10"/>
        <v>3.9603960396039604</v>
      </c>
      <c r="K98" t="s">
        <v>49</v>
      </c>
      <c r="M98" s="2">
        <v>505</v>
      </c>
    </row>
    <row r="99" spans="2:13" ht="12.75">
      <c r="B99" s="125">
        <v>2000</v>
      </c>
      <c r="C99" s="14" t="s">
        <v>84</v>
      </c>
      <c r="D99" s="14" t="s">
        <v>10</v>
      </c>
      <c r="E99" s="14" t="s">
        <v>1077</v>
      </c>
      <c r="F99" s="32" t="s">
        <v>59</v>
      </c>
      <c r="G99" s="29" t="s">
        <v>31</v>
      </c>
      <c r="H99" s="5">
        <f t="shared" si="11"/>
        <v>-4000</v>
      </c>
      <c r="I99" s="24">
        <f t="shared" si="10"/>
        <v>3.9603960396039604</v>
      </c>
      <c r="K99" t="s">
        <v>49</v>
      </c>
      <c r="M99" s="2">
        <v>505</v>
      </c>
    </row>
    <row r="100" spans="2:13" ht="12.75">
      <c r="B100" s="125">
        <v>2000</v>
      </c>
      <c r="C100" s="14" t="s">
        <v>84</v>
      </c>
      <c r="D100" s="14" t="s">
        <v>10</v>
      </c>
      <c r="E100" s="14" t="s">
        <v>1077</v>
      </c>
      <c r="F100" s="32" t="s">
        <v>59</v>
      </c>
      <c r="G100" s="29" t="s">
        <v>53</v>
      </c>
      <c r="H100" s="5">
        <f t="shared" si="11"/>
        <v>-6000</v>
      </c>
      <c r="I100" s="24">
        <f t="shared" si="10"/>
        <v>3.9603960396039604</v>
      </c>
      <c r="K100" t="s">
        <v>49</v>
      </c>
      <c r="M100" s="2">
        <v>505</v>
      </c>
    </row>
    <row r="101" spans="2:13" ht="12.75">
      <c r="B101" s="125">
        <v>2000</v>
      </c>
      <c r="C101" s="14" t="s">
        <v>84</v>
      </c>
      <c r="D101" s="14" t="s">
        <v>10</v>
      </c>
      <c r="E101" s="14" t="s">
        <v>1077</v>
      </c>
      <c r="F101" s="32" t="s">
        <v>59</v>
      </c>
      <c r="G101" s="29" t="s">
        <v>55</v>
      </c>
      <c r="H101" s="5">
        <f t="shared" si="11"/>
        <v>-8000</v>
      </c>
      <c r="I101" s="24">
        <f t="shared" si="10"/>
        <v>3.9603960396039604</v>
      </c>
      <c r="K101" t="s">
        <v>49</v>
      </c>
      <c r="M101" s="2">
        <v>505</v>
      </c>
    </row>
    <row r="102" spans="1:13" s="96" customFormat="1" ht="12.75">
      <c r="A102" s="13"/>
      <c r="B102" s="410">
        <f>SUM(B98:B101)</f>
        <v>8000</v>
      </c>
      <c r="C102" s="13" t="s">
        <v>84</v>
      </c>
      <c r="D102" s="13"/>
      <c r="E102" s="13"/>
      <c r="F102" s="20"/>
      <c r="G102" s="20"/>
      <c r="H102" s="94">
        <v>0</v>
      </c>
      <c r="I102" s="95">
        <f t="shared" si="10"/>
        <v>15.841584158415841</v>
      </c>
      <c r="M102" s="2">
        <v>505</v>
      </c>
    </row>
    <row r="103" spans="2:13" ht="12.75">
      <c r="B103" s="125"/>
      <c r="C103" s="14"/>
      <c r="D103" s="14"/>
      <c r="E103" s="14"/>
      <c r="F103" s="32"/>
      <c r="H103" s="5">
        <f>H102-B103</f>
        <v>0</v>
      </c>
      <c r="I103" s="24">
        <f t="shared" si="10"/>
        <v>0</v>
      </c>
      <c r="M103" s="2">
        <v>505</v>
      </c>
    </row>
    <row r="104" spans="2:13" ht="12.75">
      <c r="B104" s="125"/>
      <c r="C104" s="14"/>
      <c r="D104" s="14"/>
      <c r="E104" s="14"/>
      <c r="F104" s="32"/>
      <c r="H104" s="5">
        <f>H103-B104</f>
        <v>0</v>
      </c>
      <c r="I104" s="24">
        <f t="shared" si="10"/>
        <v>0</v>
      </c>
      <c r="M104" s="2">
        <v>505</v>
      </c>
    </row>
    <row r="105" spans="2:13" ht="12.75">
      <c r="B105" s="125">
        <v>1000</v>
      </c>
      <c r="C105" s="14" t="s">
        <v>151</v>
      </c>
      <c r="D105" s="14" t="s">
        <v>10</v>
      </c>
      <c r="E105" s="14" t="s">
        <v>238</v>
      </c>
      <c r="F105" s="32" t="s">
        <v>59</v>
      </c>
      <c r="G105" s="29" t="s">
        <v>29</v>
      </c>
      <c r="H105" s="5">
        <f>H104-B105</f>
        <v>-1000</v>
      </c>
      <c r="I105" s="24">
        <f t="shared" si="10"/>
        <v>1.9801980198019802</v>
      </c>
      <c r="K105" t="s">
        <v>49</v>
      </c>
      <c r="M105" s="2">
        <v>505</v>
      </c>
    </row>
    <row r="106" spans="2:13" ht="12.75">
      <c r="B106" s="125">
        <v>1000</v>
      </c>
      <c r="C106" s="14" t="s">
        <v>151</v>
      </c>
      <c r="D106" s="14" t="s">
        <v>10</v>
      </c>
      <c r="E106" s="14" t="s">
        <v>238</v>
      </c>
      <c r="F106" s="32" t="s">
        <v>59</v>
      </c>
      <c r="G106" s="29" t="s">
        <v>31</v>
      </c>
      <c r="H106" s="5">
        <f>H105-B106</f>
        <v>-2000</v>
      </c>
      <c r="I106" s="24">
        <f t="shared" si="10"/>
        <v>1.9801980198019802</v>
      </c>
      <c r="K106" t="s">
        <v>49</v>
      </c>
      <c r="M106" s="2">
        <v>505</v>
      </c>
    </row>
    <row r="107" spans="2:13" ht="12.75">
      <c r="B107" s="125">
        <v>1000</v>
      </c>
      <c r="C107" s="14" t="s">
        <v>151</v>
      </c>
      <c r="D107" s="14" t="s">
        <v>10</v>
      </c>
      <c r="E107" s="14" t="s">
        <v>238</v>
      </c>
      <c r="F107" s="32" t="s">
        <v>59</v>
      </c>
      <c r="G107" s="29" t="s">
        <v>53</v>
      </c>
      <c r="H107" s="5">
        <f>H106-B107</f>
        <v>-3000</v>
      </c>
      <c r="I107" s="24">
        <f t="shared" si="10"/>
        <v>1.9801980198019802</v>
      </c>
      <c r="K107" t="s">
        <v>49</v>
      </c>
      <c r="M107" s="2">
        <v>505</v>
      </c>
    </row>
    <row r="108" spans="1:13" s="96" customFormat="1" ht="12.75">
      <c r="A108" s="13"/>
      <c r="B108" s="410">
        <f>SUM(B105:B107)</f>
        <v>3000</v>
      </c>
      <c r="C108" s="13"/>
      <c r="D108" s="13"/>
      <c r="E108" s="13" t="s">
        <v>238</v>
      </c>
      <c r="F108" s="20"/>
      <c r="G108" s="20"/>
      <c r="H108" s="94">
        <v>0</v>
      </c>
      <c r="I108" s="95">
        <f t="shared" si="10"/>
        <v>5.9405940594059405</v>
      </c>
      <c r="M108" s="2">
        <v>505</v>
      </c>
    </row>
    <row r="109" spans="2:13" ht="12.75">
      <c r="B109" s="9"/>
      <c r="H109" s="5">
        <f>H108-B109</f>
        <v>0</v>
      </c>
      <c r="I109" s="24">
        <f t="shared" si="10"/>
        <v>0</v>
      </c>
      <c r="M109" s="2">
        <v>505</v>
      </c>
    </row>
    <row r="110" spans="2:13" ht="12.75">
      <c r="B110" s="9"/>
      <c r="D110" s="14"/>
      <c r="H110" s="5">
        <f>H109-B110</f>
        <v>0</v>
      </c>
      <c r="I110" s="24">
        <f t="shared" si="10"/>
        <v>0</v>
      </c>
      <c r="M110" s="2">
        <v>505</v>
      </c>
    </row>
    <row r="111" spans="2:13" ht="12.75">
      <c r="B111" s="9"/>
      <c r="H111" s="5">
        <f>H110-B111</f>
        <v>0</v>
      </c>
      <c r="I111" s="24">
        <f t="shared" si="10"/>
        <v>0</v>
      </c>
      <c r="M111" s="2">
        <v>505</v>
      </c>
    </row>
    <row r="112" spans="2:13" ht="12.75">
      <c r="B112" s="9"/>
      <c r="H112" s="5">
        <f>H111-B112</f>
        <v>0</v>
      </c>
      <c r="I112" s="24">
        <f t="shared" si="10"/>
        <v>0</v>
      </c>
      <c r="M112" s="2">
        <v>505</v>
      </c>
    </row>
    <row r="113" spans="1:13" s="92" customFormat="1" ht="12.75">
      <c r="A113" s="88"/>
      <c r="B113" s="424">
        <f>+B121+B134+B143+B150+B158+B166</f>
        <v>71800</v>
      </c>
      <c r="C113" s="88" t="s">
        <v>65</v>
      </c>
      <c r="D113" s="88" t="s">
        <v>66</v>
      </c>
      <c r="E113" s="88" t="s">
        <v>33</v>
      </c>
      <c r="F113" s="90" t="s">
        <v>34</v>
      </c>
      <c r="G113" s="110" t="s">
        <v>35</v>
      </c>
      <c r="H113" s="89"/>
      <c r="I113" s="91">
        <f t="shared" si="10"/>
        <v>142.17821782178217</v>
      </c>
      <c r="M113" s="2">
        <v>505</v>
      </c>
    </row>
    <row r="114" spans="2:13" ht="12.75">
      <c r="B114" s="9"/>
      <c r="H114" s="5">
        <v>0</v>
      </c>
      <c r="I114" s="24">
        <f t="shared" si="10"/>
        <v>0</v>
      </c>
      <c r="M114" s="2">
        <v>505</v>
      </c>
    </row>
    <row r="115" spans="1:13" ht="12.75">
      <c r="A115" s="14"/>
      <c r="B115" s="125">
        <v>2500</v>
      </c>
      <c r="C115" s="1" t="s">
        <v>24</v>
      </c>
      <c r="D115" s="14" t="s">
        <v>10</v>
      </c>
      <c r="E115" s="14" t="s">
        <v>67</v>
      </c>
      <c r="F115" s="71" t="s">
        <v>68</v>
      </c>
      <c r="G115" s="33" t="s">
        <v>27</v>
      </c>
      <c r="H115" s="5">
        <f aca="true" t="shared" si="12" ref="H115:H120">H114-B115</f>
        <v>-2500</v>
      </c>
      <c r="I115" s="24">
        <f t="shared" si="10"/>
        <v>4.9504950495049505</v>
      </c>
      <c r="J115" s="17"/>
      <c r="K115" t="s">
        <v>24</v>
      </c>
      <c r="L115" s="17">
        <v>3</v>
      </c>
      <c r="M115" s="2">
        <v>505</v>
      </c>
    </row>
    <row r="116" spans="2:13" ht="12.75">
      <c r="B116" s="9">
        <v>2500</v>
      </c>
      <c r="C116" s="1" t="s">
        <v>24</v>
      </c>
      <c r="D116" s="14" t="s">
        <v>10</v>
      </c>
      <c r="E116" s="1" t="s">
        <v>67</v>
      </c>
      <c r="F116" s="71" t="s">
        <v>69</v>
      </c>
      <c r="G116" s="29" t="s">
        <v>29</v>
      </c>
      <c r="H116" s="5">
        <f t="shared" si="12"/>
        <v>-5000</v>
      </c>
      <c r="I116" s="24">
        <f t="shared" si="10"/>
        <v>4.9504950495049505</v>
      </c>
      <c r="K116" t="s">
        <v>24</v>
      </c>
      <c r="L116" s="17">
        <v>3</v>
      </c>
      <c r="M116" s="2">
        <v>505</v>
      </c>
    </row>
    <row r="117" spans="2:13" ht="12.75">
      <c r="B117" s="9">
        <v>2500</v>
      </c>
      <c r="C117" s="1" t="s">
        <v>24</v>
      </c>
      <c r="D117" s="14" t="s">
        <v>10</v>
      </c>
      <c r="E117" s="1" t="s">
        <v>67</v>
      </c>
      <c r="F117" s="71" t="s">
        <v>70</v>
      </c>
      <c r="G117" s="29" t="s">
        <v>31</v>
      </c>
      <c r="H117" s="5">
        <f t="shared" si="12"/>
        <v>-7500</v>
      </c>
      <c r="I117" s="24">
        <f aca="true" t="shared" si="13" ref="I117:I133">+B117/M117</f>
        <v>4.9504950495049505</v>
      </c>
      <c r="K117" t="s">
        <v>24</v>
      </c>
      <c r="L117" s="17">
        <v>3</v>
      </c>
      <c r="M117" s="2">
        <v>505</v>
      </c>
    </row>
    <row r="118" spans="2:13" ht="12.75">
      <c r="B118" s="9">
        <v>2500</v>
      </c>
      <c r="C118" s="1" t="s">
        <v>24</v>
      </c>
      <c r="D118" s="14" t="s">
        <v>10</v>
      </c>
      <c r="E118" s="1" t="s">
        <v>67</v>
      </c>
      <c r="F118" s="71" t="s">
        <v>71</v>
      </c>
      <c r="G118" s="29" t="s">
        <v>53</v>
      </c>
      <c r="H118" s="5">
        <f t="shared" si="12"/>
        <v>-10000</v>
      </c>
      <c r="I118" s="24">
        <f t="shared" si="13"/>
        <v>4.9504950495049505</v>
      </c>
      <c r="K118" t="s">
        <v>24</v>
      </c>
      <c r="L118" s="17">
        <v>3</v>
      </c>
      <c r="M118" s="2">
        <v>505</v>
      </c>
    </row>
    <row r="119" spans="2:13" ht="12.75">
      <c r="B119" s="9">
        <v>2500</v>
      </c>
      <c r="C119" s="1" t="s">
        <v>24</v>
      </c>
      <c r="D119" s="1" t="s">
        <v>10</v>
      </c>
      <c r="E119" s="1" t="s">
        <v>67</v>
      </c>
      <c r="F119" s="71" t="s">
        <v>72</v>
      </c>
      <c r="G119" s="29" t="s">
        <v>55</v>
      </c>
      <c r="H119" s="5">
        <f t="shared" si="12"/>
        <v>-12500</v>
      </c>
      <c r="I119" s="24">
        <f t="shared" si="13"/>
        <v>4.9504950495049505</v>
      </c>
      <c r="K119" t="s">
        <v>24</v>
      </c>
      <c r="L119">
        <v>3</v>
      </c>
      <c r="M119" s="2">
        <v>505</v>
      </c>
    </row>
    <row r="120" spans="2:13" ht="12.75">
      <c r="B120" s="9">
        <v>2000</v>
      </c>
      <c r="C120" s="1" t="s">
        <v>24</v>
      </c>
      <c r="D120" s="1" t="s">
        <v>10</v>
      </c>
      <c r="E120" s="1" t="s">
        <v>73</v>
      </c>
      <c r="F120" s="71" t="s">
        <v>74</v>
      </c>
      <c r="G120" s="29" t="s">
        <v>75</v>
      </c>
      <c r="H120" s="5">
        <f t="shared" si="12"/>
        <v>-14500</v>
      </c>
      <c r="I120" s="24">
        <f t="shared" si="13"/>
        <v>3.9603960396039604</v>
      </c>
      <c r="K120" t="s">
        <v>24</v>
      </c>
      <c r="L120">
        <v>3</v>
      </c>
      <c r="M120" s="2">
        <v>505</v>
      </c>
    </row>
    <row r="121" spans="1:13" s="96" customFormat="1" ht="12.75">
      <c r="A121" s="13"/>
      <c r="B121" s="444">
        <f>SUM(B115:B120)</f>
        <v>14500</v>
      </c>
      <c r="C121" s="13" t="s">
        <v>24</v>
      </c>
      <c r="D121" s="13"/>
      <c r="E121" s="13"/>
      <c r="F121" s="20"/>
      <c r="G121" s="20"/>
      <c r="H121" s="94">
        <v>0</v>
      </c>
      <c r="I121" s="95">
        <f t="shared" si="13"/>
        <v>28.712871287128714</v>
      </c>
      <c r="M121" s="2">
        <v>505</v>
      </c>
    </row>
    <row r="122" spans="2:13" ht="12.75">
      <c r="B122" s="427"/>
      <c r="H122" s="5">
        <f aca="true" t="shared" si="14" ref="H122:H133">H121-B122</f>
        <v>0</v>
      </c>
      <c r="I122" s="24">
        <f t="shared" si="13"/>
        <v>0</v>
      </c>
      <c r="M122" s="2">
        <v>505</v>
      </c>
    </row>
    <row r="123" spans="2:13" ht="12.75">
      <c r="B123" s="427"/>
      <c r="H123" s="5">
        <f t="shared" si="14"/>
        <v>0</v>
      </c>
      <c r="I123" s="24">
        <f t="shared" si="13"/>
        <v>0</v>
      </c>
      <c r="M123" s="2">
        <v>505</v>
      </c>
    </row>
    <row r="124" spans="2:13" ht="12.75">
      <c r="B124" s="125">
        <v>2000</v>
      </c>
      <c r="C124" s="35" t="s">
        <v>1124</v>
      </c>
      <c r="D124" s="14" t="s">
        <v>10</v>
      </c>
      <c r="E124" s="1" t="s">
        <v>1077</v>
      </c>
      <c r="F124" s="71" t="s">
        <v>76</v>
      </c>
      <c r="G124" s="33" t="s">
        <v>29</v>
      </c>
      <c r="H124" s="5">
        <f t="shared" si="14"/>
        <v>-2000</v>
      </c>
      <c r="I124" s="24">
        <f t="shared" si="13"/>
        <v>3.9603960396039604</v>
      </c>
      <c r="K124" s="86" t="s">
        <v>67</v>
      </c>
      <c r="M124" s="2">
        <v>505</v>
      </c>
    </row>
    <row r="125" spans="1:13" s="17" customFormat="1" ht="12.75">
      <c r="A125" s="14"/>
      <c r="B125" s="125">
        <v>3000</v>
      </c>
      <c r="C125" s="35" t="s">
        <v>1125</v>
      </c>
      <c r="D125" s="104" t="s">
        <v>10</v>
      </c>
      <c r="E125" s="1" t="s">
        <v>1077</v>
      </c>
      <c r="F125" s="71" t="s">
        <v>77</v>
      </c>
      <c r="G125" s="33" t="s">
        <v>29</v>
      </c>
      <c r="H125" s="5">
        <f t="shared" si="14"/>
        <v>-5000</v>
      </c>
      <c r="I125" s="24">
        <f t="shared" si="13"/>
        <v>5.9405940594059405</v>
      </c>
      <c r="K125" s="86" t="s">
        <v>67</v>
      </c>
      <c r="M125" s="2">
        <v>505</v>
      </c>
    </row>
    <row r="126" spans="1:13" ht="12.75">
      <c r="A126" s="14"/>
      <c r="B126" s="9">
        <v>2500</v>
      </c>
      <c r="C126" s="35" t="s">
        <v>1126</v>
      </c>
      <c r="D126" s="35" t="s">
        <v>10</v>
      </c>
      <c r="E126" s="1" t="s">
        <v>1077</v>
      </c>
      <c r="F126" s="71" t="s">
        <v>78</v>
      </c>
      <c r="G126" s="109" t="s">
        <v>31</v>
      </c>
      <c r="H126" s="5">
        <f t="shared" si="14"/>
        <v>-7500</v>
      </c>
      <c r="I126" s="24">
        <f t="shared" si="13"/>
        <v>4.9504950495049505</v>
      </c>
      <c r="K126" s="86" t="s">
        <v>67</v>
      </c>
      <c r="M126" s="2">
        <v>505</v>
      </c>
    </row>
    <row r="127" spans="2:13" ht="12.75">
      <c r="B127" s="9">
        <v>2500</v>
      </c>
      <c r="C127" s="35" t="s">
        <v>1127</v>
      </c>
      <c r="D127" s="14" t="s">
        <v>10</v>
      </c>
      <c r="E127" s="1" t="s">
        <v>1077</v>
      </c>
      <c r="F127" s="71" t="s">
        <v>78</v>
      </c>
      <c r="G127" s="109" t="s">
        <v>31</v>
      </c>
      <c r="H127" s="5">
        <f t="shared" si="14"/>
        <v>-10000</v>
      </c>
      <c r="I127" s="24">
        <f t="shared" si="13"/>
        <v>4.9504950495049505</v>
      </c>
      <c r="K127" s="86" t="s">
        <v>67</v>
      </c>
      <c r="M127" s="2">
        <v>505</v>
      </c>
    </row>
    <row r="128" spans="2:13" ht="12.75">
      <c r="B128" s="9">
        <v>3000</v>
      </c>
      <c r="C128" s="35" t="s">
        <v>1147</v>
      </c>
      <c r="D128" s="14" t="s">
        <v>10</v>
      </c>
      <c r="E128" s="1" t="s">
        <v>1077</v>
      </c>
      <c r="F128" s="71" t="s">
        <v>78</v>
      </c>
      <c r="G128" s="109" t="s">
        <v>53</v>
      </c>
      <c r="H128" s="5">
        <f t="shared" si="14"/>
        <v>-13000</v>
      </c>
      <c r="I128" s="24">
        <f t="shared" si="13"/>
        <v>5.9405940594059405</v>
      </c>
      <c r="K128" s="86" t="s">
        <v>67</v>
      </c>
      <c r="M128" s="2">
        <v>505</v>
      </c>
    </row>
    <row r="129" spans="2:14" ht="12.75">
      <c r="B129" s="9">
        <v>3000</v>
      </c>
      <c r="C129" s="35" t="s">
        <v>1140</v>
      </c>
      <c r="D129" s="14" t="s">
        <v>10</v>
      </c>
      <c r="E129" s="1" t="s">
        <v>1077</v>
      </c>
      <c r="F129" s="71" t="s">
        <v>78</v>
      </c>
      <c r="G129" s="109" t="s">
        <v>53</v>
      </c>
      <c r="H129" s="5">
        <f t="shared" si="14"/>
        <v>-16000</v>
      </c>
      <c r="I129" s="24">
        <f t="shared" si="13"/>
        <v>5.9405940594059405</v>
      </c>
      <c r="J129" s="39"/>
      <c r="K129" s="86" t="s">
        <v>67</v>
      </c>
      <c r="L129" s="39"/>
      <c r="M129" s="2">
        <v>505</v>
      </c>
      <c r="N129" s="41"/>
    </row>
    <row r="130" spans="2:13" ht="12.75">
      <c r="B130" s="9">
        <v>2000</v>
      </c>
      <c r="C130" s="35" t="s">
        <v>1128</v>
      </c>
      <c r="D130" s="14" t="s">
        <v>10</v>
      </c>
      <c r="E130" s="1" t="s">
        <v>1077</v>
      </c>
      <c r="F130" s="71" t="s">
        <v>78</v>
      </c>
      <c r="G130" s="109" t="s">
        <v>55</v>
      </c>
      <c r="H130" s="5">
        <f t="shared" si="14"/>
        <v>-18000</v>
      </c>
      <c r="I130" s="24">
        <f t="shared" si="13"/>
        <v>3.9603960396039604</v>
      </c>
      <c r="K130" s="86" t="s">
        <v>67</v>
      </c>
      <c r="M130" s="2">
        <v>505</v>
      </c>
    </row>
    <row r="131" spans="2:13" ht="12.75">
      <c r="B131" s="9">
        <v>2000</v>
      </c>
      <c r="C131" s="35" t="s">
        <v>1129</v>
      </c>
      <c r="D131" s="14" t="s">
        <v>10</v>
      </c>
      <c r="E131" s="1" t="s">
        <v>1077</v>
      </c>
      <c r="F131" s="71" t="s">
        <v>78</v>
      </c>
      <c r="G131" s="109" t="s">
        <v>55</v>
      </c>
      <c r="H131" s="5">
        <f t="shared" si="14"/>
        <v>-20000</v>
      </c>
      <c r="I131" s="24">
        <f t="shared" si="13"/>
        <v>3.9603960396039604</v>
      </c>
      <c r="K131" s="86" t="s">
        <v>67</v>
      </c>
      <c r="M131" s="2">
        <v>505</v>
      </c>
    </row>
    <row r="132" spans="2:13" ht="12.75">
      <c r="B132" s="9">
        <v>3000</v>
      </c>
      <c r="C132" s="35" t="s">
        <v>1139</v>
      </c>
      <c r="D132" s="35" t="s">
        <v>10</v>
      </c>
      <c r="E132" s="81" t="s">
        <v>1077</v>
      </c>
      <c r="F132" s="71" t="s">
        <v>79</v>
      </c>
      <c r="G132" s="109" t="s">
        <v>75</v>
      </c>
      <c r="H132" s="5">
        <f t="shared" si="14"/>
        <v>-23000</v>
      </c>
      <c r="I132" s="24">
        <f t="shared" si="13"/>
        <v>5.9405940594059405</v>
      </c>
      <c r="K132" s="86" t="s">
        <v>67</v>
      </c>
      <c r="M132" s="2">
        <v>505</v>
      </c>
    </row>
    <row r="133" spans="2:13" ht="12.75">
      <c r="B133" s="9">
        <v>1500</v>
      </c>
      <c r="C133" s="35" t="s">
        <v>1130</v>
      </c>
      <c r="D133" s="35" t="s">
        <v>10</v>
      </c>
      <c r="E133" s="81" t="s">
        <v>1077</v>
      </c>
      <c r="F133" s="71" t="s">
        <v>80</v>
      </c>
      <c r="G133" s="109" t="s">
        <v>75</v>
      </c>
      <c r="H133" s="5">
        <f t="shared" si="14"/>
        <v>-24500</v>
      </c>
      <c r="I133" s="24">
        <f t="shared" si="13"/>
        <v>2.9702970297029703</v>
      </c>
      <c r="K133" s="86" t="s">
        <v>67</v>
      </c>
      <c r="M133" s="2">
        <v>505</v>
      </c>
    </row>
    <row r="134" spans="1:13" s="118" customFormat="1" ht="12.75">
      <c r="A134" s="112"/>
      <c r="B134" s="426">
        <f>SUM(B124:B133)</f>
        <v>24500</v>
      </c>
      <c r="C134" s="114" t="s">
        <v>1097</v>
      </c>
      <c r="D134" s="112"/>
      <c r="E134" s="112"/>
      <c r="F134" s="111"/>
      <c r="G134" s="115"/>
      <c r="H134" s="116">
        <v>0</v>
      </c>
      <c r="I134" s="117"/>
      <c r="M134" s="2">
        <v>505</v>
      </c>
    </row>
    <row r="135" spans="2:13" ht="12.75">
      <c r="B135" s="9"/>
      <c r="C135" s="35"/>
      <c r="D135" s="14"/>
      <c r="F135" s="71"/>
      <c r="H135" s="5">
        <f aca="true" t="shared" si="15" ref="H135:H142">H134-B135</f>
        <v>0</v>
      </c>
      <c r="I135" s="24">
        <f aca="true" t="shared" si="16" ref="I135:I198">+B135/M135</f>
        <v>0</v>
      </c>
      <c r="M135" s="2">
        <v>505</v>
      </c>
    </row>
    <row r="136" spans="2:13" ht="12.75">
      <c r="B136" s="9"/>
      <c r="D136" s="14"/>
      <c r="F136" s="71"/>
      <c r="H136" s="5">
        <f t="shared" si="15"/>
        <v>0</v>
      </c>
      <c r="I136" s="24">
        <f t="shared" si="16"/>
        <v>0</v>
      </c>
      <c r="M136" s="2">
        <v>505</v>
      </c>
    </row>
    <row r="137" spans="2:13" ht="12.75">
      <c r="B137" s="9">
        <v>1400</v>
      </c>
      <c r="C137" s="81" t="s">
        <v>81</v>
      </c>
      <c r="D137" s="35" t="s">
        <v>10</v>
      </c>
      <c r="E137" s="81" t="s">
        <v>131</v>
      </c>
      <c r="F137" s="71" t="s">
        <v>78</v>
      </c>
      <c r="G137" s="109" t="s">
        <v>27</v>
      </c>
      <c r="H137" s="5">
        <f t="shared" si="15"/>
        <v>-1400</v>
      </c>
      <c r="I137" s="24">
        <f t="shared" si="16"/>
        <v>2.772277227722772</v>
      </c>
      <c r="K137" s="86" t="s">
        <v>67</v>
      </c>
      <c r="M137" s="2">
        <v>505</v>
      </c>
    </row>
    <row r="138" spans="2:13" ht="12.75">
      <c r="B138" s="9">
        <v>1500</v>
      </c>
      <c r="C138" s="81" t="s">
        <v>81</v>
      </c>
      <c r="D138" s="35" t="s">
        <v>10</v>
      </c>
      <c r="E138" s="81" t="s">
        <v>131</v>
      </c>
      <c r="F138" s="71" t="s">
        <v>78</v>
      </c>
      <c r="G138" s="109" t="s">
        <v>29</v>
      </c>
      <c r="H138" s="5">
        <f t="shared" si="15"/>
        <v>-2900</v>
      </c>
      <c r="I138" s="24">
        <f t="shared" si="16"/>
        <v>2.9702970297029703</v>
      </c>
      <c r="K138" s="86" t="s">
        <v>67</v>
      </c>
      <c r="M138" s="2">
        <v>505</v>
      </c>
    </row>
    <row r="139" spans="2:13" ht="12.75">
      <c r="B139" s="9">
        <v>1000</v>
      </c>
      <c r="C139" s="81" t="s">
        <v>81</v>
      </c>
      <c r="D139" s="35" t="s">
        <v>10</v>
      </c>
      <c r="E139" s="81" t="s">
        <v>131</v>
      </c>
      <c r="F139" s="71" t="s">
        <v>78</v>
      </c>
      <c r="G139" s="109" t="s">
        <v>31</v>
      </c>
      <c r="H139" s="5">
        <f t="shared" si="15"/>
        <v>-3900</v>
      </c>
      <c r="I139" s="24">
        <f t="shared" si="16"/>
        <v>1.9801980198019802</v>
      </c>
      <c r="K139" s="86" t="s">
        <v>67</v>
      </c>
      <c r="M139" s="2">
        <v>505</v>
      </c>
    </row>
    <row r="140" spans="2:13" ht="12.75">
      <c r="B140" s="9">
        <v>1000</v>
      </c>
      <c r="C140" s="81" t="s">
        <v>81</v>
      </c>
      <c r="D140" s="35" t="s">
        <v>10</v>
      </c>
      <c r="E140" s="81" t="s">
        <v>131</v>
      </c>
      <c r="F140" s="71" t="s">
        <v>78</v>
      </c>
      <c r="G140" s="109" t="s">
        <v>53</v>
      </c>
      <c r="H140" s="5">
        <f t="shared" si="15"/>
        <v>-4900</v>
      </c>
      <c r="I140" s="24">
        <f t="shared" si="16"/>
        <v>1.9801980198019802</v>
      </c>
      <c r="K140" s="86" t="s">
        <v>67</v>
      </c>
      <c r="M140" s="2">
        <v>505</v>
      </c>
    </row>
    <row r="141" spans="2:13" ht="12.75">
      <c r="B141" s="9">
        <v>1400</v>
      </c>
      <c r="C141" s="81" t="s">
        <v>81</v>
      </c>
      <c r="D141" s="35" t="s">
        <v>10</v>
      </c>
      <c r="E141" s="81" t="s">
        <v>131</v>
      </c>
      <c r="F141" s="71" t="s">
        <v>78</v>
      </c>
      <c r="G141" s="109" t="s">
        <v>55</v>
      </c>
      <c r="H141" s="5">
        <f t="shared" si="15"/>
        <v>-6300</v>
      </c>
      <c r="I141" s="24">
        <f t="shared" si="16"/>
        <v>2.772277227722772</v>
      </c>
      <c r="K141" s="86" t="s">
        <v>67</v>
      </c>
      <c r="M141" s="2">
        <v>505</v>
      </c>
    </row>
    <row r="142" spans="2:13" ht="12.75">
      <c r="B142" s="9">
        <v>1500</v>
      </c>
      <c r="C142" s="81" t="s">
        <v>81</v>
      </c>
      <c r="D142" s="35" t="s">
        <v>10</v>
      </c>
      <c r="E142" s="81" t="s">
        <v>131</v>
      </c>
      <c r="F142" s="71" t="s">
        <v>78</v>
      </c>
      <c r="G142" s="109" t="s">
        <v>75</v>
      </c>
      <c r="H142" s="5">
        <f t="shared" si="15"/>
        <v>-7800</v>
      </c>
      <c r="I142" s="24">
        <f t="shared" si="16"/>
        <v>2.9702970297029703</v>
      </c>
      <c r="K142" s="86" t="s">
        <v>67</v>
      </c>
      <c r="M142" s="2">
        <v>505</v>
      </c>
    </row>
    <row r="143" spans="1:13" s="96" customFormat="1" ht="12.75">
      <c r="A143" s="13"/>
      <c r="B143" s="410">
        <f>SUM(B137:B142)</f>
        <v>7800</v>
      </c>
      <c r="C143" s="13"/>
      <c r="D143" s="13"/>
      <c r="E143" s="106" t="s">
        <v>131</v>
      </c>
      <c r="F143" s="97"/>
      <c r="G143" s="20"/>
      <c r="H143" s="94">
        <v>0</v>
      </c>
      <c r="I143" s="95">
        <f t="shared" si="16"/>
        <v>15.445544554455445</v>
      </c>
      <c r="M143" s="2">
        <v>505</v>
      </c>
    </row>
    <row r="144" spans="2:13" ht="12.75">
      <c r="B144" s="9"/>
      <c r="D144" s="14"/>
      <c r="F144" s="71"/>
      <c r="H144" s="5">
        <f aca="true" t="shared" si="17" ref="H144:H149">H143-B144</f>
        <v>0</v>
      </c>
      <c r="I144" s="24">
        <f t="shared" si="16"/>
        <v>0</v>
      </c>
      <c r="M144" s="2">
        <v>505</v>
      </c>
    </row>
    <row r="145" spans="2:13" ht="12.75">
      <c r="B145" s="9"/>
      <c r="D145" s="14"/>
      <c r="F145" s="71"/>
      <c r="H145" s="5">
        <f t="shared" si="17"/>
        <v>0</v>
      </c>
      <c r="I145" s="24">
        <f t="shared" si="16"/>
        <v>0</v>
      </c>
      <c r="M145" s="2">
        <v>505</v>
      </c>
    </row>
    <row r="146" spans="2:13" ht="12.75">
      <c r="B146" s="9">
        <v>3000</v>
      </c>
      <c r="C146" s="81" t="s">
        <v>82</v>
      </c>
      <c r="D146" s="35" t="s">
        <v>10</v>
      </c>
      <c r="E146" s="81" t="s">
        <v>1077</v>
      </c>
      <c r="F146" s="71" t="s">
        <v>83</v>
      </c>
      <c r="G146" s="109" t="s">
        <v>29</v>
      </c>
      <c r="H146" s="5">
        <f t="shared" si="17"/>
        <v>-3000</v>
      </c>
      <c r="I146" s="24">
        <f t="shared" si="16"/>
        <v>5.9405940594059405</v>
      </c>
      <c r="K146" s="86" t="s">
        <v>67</v>
      </c>
      <c r="M146" s="2">
        <v>505</v>
      </c>
    </row>
    <row r="147" spans="2:13" ht="12.75">
      <c r="B147" s="9">
        <v>3000</v>
      </c>
      <c r="C147" s="81" t="s">
        <v>82</v>
      </c>
      <c r="D147" s="35" t="s">
        <v>10</v>
      </c>
      <c r="E147" s="81" t="s">
        <v>1077</v>
      </c>
      <c r="F147" s="71" t="s">
        <v>83</v>
      </c>
      <c r="G147" s="109" t="s">
        <v>31</v>
      </c>
      <c r="H147" s="5">
        <f t="shared" si="17"/>
        <v>-6000</v>
      </c>
      <c r="I147" s="24">
        <f t="shared" si="16"/>
        <v>5.9405940594059405</v>
      </c>
      <c r="K147" s="86" t="s">
        <v>67</v>
      </c>
      <c r="M147" s="2">
        <v>505</v>
      </c>
    </row>
    <row r="148" spans="2:13" ht="12.75">
      <c r="B148" s="9">
        <v>3000</v>
      </c>
      <c r="C148" s="81" t="s">
        <v>82</v>
      </c>
      <c r="D148" s="35" t="s">
        <v>10</v>
      </c>
      <c r="E148" s="81" t="s">
        <v>1077</v>
      </c>
      <c r="F148" s="71" t="s">
        <v>83</v>
      </c>
      <c r="G148" s="109" t="s">
        <v>53</v>
      </c>
      <c r="H148" s="5">
        <f t="shared" si="17"/>
        <v>-9000</v>
      </c>
      <c r="I148" s="24">
        <f t="shared" si="16"/>
        <v>5.9405940594059405</v>
      </c>
      <c r="K148" s="86" t="s">
        <v>67</v>
      </c>
      <c r="M148" s="2">
        <v>505</v>
      </c>
    </row>
    <row r="149" spans="2:13" ht="12.75">
      <c r="B149" s="9">
        <v>3000</v>
      </c>
      <c r="C149" s="81" t="s">
        <v>82</v>
      </c>
      <c r="D149" s="35" t="s">
        <v>10</v>
      </c>
      <c r="E149" s="81" t="s">
        <v>1077</v>
      </c>
      <c r="F149" s="71" t="s">
        <v>83</v>
      </c>
      <c r="G149" s="109" t="s">
        <v>55</v>
      </c>
      <c r="H149" s="5">
        <f t="shared" si="17"/>
        <v>-12000</v>
      </c>
      <c r="I149" s="24">
        <f t="shared" si="16"/>
        <v>5.9405940594059405</v>
      </c>
      <c r="K149" s="86" t="s">
        <v>67</v>
      </c>
      <c r="M149" s="2">
        <v>505</v>
      </c>
    </row>
    <row r="150" spans="1:13" s="96" customFormat="1" ht="12.75">
      <c r="A150" s="13"/>
      <c r="B150" s="410">
        <f>SUM(B146:B149)</f>
        <v>12000</v>
      </c>
      <c r="C150" s="106" t="s">
        <v>82</v>
      </c>
      <c r="D150" s="13"/>
      <c r="E150" s="13"/>
      <c r="F150" s="97"/>
      <c r="G150" s="20"/>
      <c r="H150" s="94">
        <v>0</v>
      </c>
      <c r="I150" s="95">
        <f t="shared" si="16"/>
        <v>23.762376237623762</v>
      </c>
      <c r="M150" s="2">
        <v>505</v>
      </c>
    </row>
    <row r="151" spans="2:13" ht="12.75">
      <c r="B151" s="9"/>
      <c r="D151" s="14"/>
      <c r="F151" s="71"/>
      <c r="H151" s="5">
        <f aca="true" t="shared" si="18" ref="H151:H157">H150-B151</f>
        <v>0</v>
      </c>
      <c r="I151" s="24">
        <f t="shared" si="16"/>
        <v>0</v>
      </c>
      <c r="M151" s="2">
        <v>505</v>
      </c>
    </row>
    <row r="152" spans="2:13" ht="12.75">
      <c r="B152" s="9"/>
      <c r="D152" s="14"/>
      <c r="F152" s="71"/>
      <c r="H152" s="5">
        <f t="shared" si="18"/>
        <v>0</v>
      </c>
      <c r="I152" s="24">
        <f t="shared" si="16"/>
        <v>0</v>
      </c>
      <c r="M152" s="2">
        <v>505</v>
      </c>
    </row>
    <row r="153" spans="2:13" ht="12.75">
      <c r="B153" s="9">
        <v>2000</v>
      </c>
      <c r="C153" s="81" t="s">
        <v>84</v>
      </c>
      <c r="D153" s="35" t="s">
        <v>10</v>
      </c>
      <c r="E153" s="81" t="s">
        <v>1077</v>
      </c>
      <c r="F153" s="71" t="s">
        <v>78</v>
      </c>
      <c r="G153" s="109" t="s">
        <v>29</v>
      </c>
      <c r="H153" s="5">
        <f t="shared" si="18"/>
        <v>-2000</v>
      </c>
      <c r="I153" s="24">
        <f t="shared" si="16"/>
        <v>3.9603960396039604</v>
      </c>
      <c r="K153" s="86" t="s">
        <v>67</v>
      </c>
      <c r="M153" s="2">
        <v>505</v>
      </c>
    </row>
    <row r="154" spans="2:13" ht="12.75">
      <c r="B154" s="9">
        <v>2000</v>
      </c>
      <c r="C154" s="81" t="s">
        <v>84</v>
      </c>
      <c r="D154" s="35" t="s">
        <v>10</v>
      </c>
      <c r="E154" s="81" t="s">
        <v>1077</v>
      </c>
      <c r="F154" s="71" t="s">
        <v>78</v>
      </c>
      <c r="G154" s="109" t="s">
        <v>31</v>
      </c>
      <c r="H154" s="5">
        <f t="shared" si="18"/>
        <v>-4000</v>
      </c>
      <c r="I154" s="24">
        <f t="shared" si="16"/>
        <v>3.9603960396039604</v>
      </c>
      <c r="K154" s="86" t="s">
        <v>67</v>
      </c>
      <c r="M154" s="2">
        <v>505</v>
      </c>
    </row>
    <row r="155" spans="2:13" ht="12.75">
      <c r="B155" s="9">
        <v>2000</v>
      </c>
      <c r="C155" s="81" t="s">
        <v>84</v>
      </c>
      <c r="D155" s="35" t="s">
        <v>10</v>
      </c>
      <c r="E155" s="81" t="s">
        <v>1077</v>
      </c>
      <c r="F155" s="71" t="s">
        <v>78</v>
      </c>
      <c r="G155" s="109" t="s">
        <v>53</v>
      </c>
      <c r="H155" s="5">
        <f t="shared" si="18"/>
        <v>-6000</v>
      </c>
      <c r="I155" s="24">
        <f t="shared" si="16"/>
        <v>3.9603960396039604</v>
      </c>
      <c r="K155" s="86" t="s">
        <v>67</v>
      </c>
      <c r="M155" s="2">
        <v>505</v>
      </c>
    </row>
    <row r="156" spans="2:13" ht="12.75">
      <c r="B156" s="9">
        <v>2000</v>
      </c>
      <c r="C156" s="81" t="s">
        <v>84</v>
      </c>
      <c r="D156" s="35" t="s">
        <v>10</v>
      </c>
      <c r="E156" s="81" t="s">
        <v>1077</v>
      </c>
      <c r="F156" s="71" t="s">
        <v>78</v>
      </c>
      <c r="G156" s="109" t="s">
        <v>55</v>
      </c>
      <c r="H156" s="5">
        <f t="shared" si="18"/>
        <v>-8000</v>
      </c>
      <c r="I156" s="24">
        <f t="shared" si="16"/>
        <v>3.9603960396039604</v>
      </c>
      <c r="K156" s="86" t="s">
        <v>67</v>
      </c>
      <c r="M156" s="2">
        <v>505</v>
      </c>
    </row>
    <row r="157" spans="2:13" ht="12.75">
      <c r="B157" s="9">
        <v>2000</v>
      </c>
      <c r="C157" s="81" t="s">
        <v>84</v>
      </c>
      <c r="D157" s="35" t="s">
        <v>10</v>
      </c>
      <c r="E157" s="81" t="s">
        <v>1077</v>
      </c>
      <c r="F157" s="71" t="s">
        <v>78</v>
      </c>
      <c r="G157" s="109" t="s">
        <v>75</v>
      </c>
      <c r="H157" s="5">
        <f t="shared" si="18"/>
        <v>-10000</v>
      </c>
      <c r="I157" s="24">
        <f t="shared" si="16"/>
        <v>3.9603960396039604</v>
      </c>
      <c r="K157" s="86" t="s">
        <v>67</v>
      </c>
      <c r="M157" s="2">
        <v>505</v>
      </c>
    </row>
    <row r="158" spans="1:13" s="96" customFormat="1" ht="12.75">
      <c r="A158" s="13"/>
      <c r="B158" s="410">
        <f>SUM(B153:B157)</f>
        <v>10000</v>
      </c>
      <c r="C158" s="106" t="s">
        <v>84</v>
      </c>
      <c r="D158" s="13"/>
      <c r="E158" s="13"/>
      <c r="F158" s="97"/>
      <c r="G158" s="20"/>
      <c r="H158" s="94">
        <v>0</v>
      </c>
      <c r="I158" s="95">
        <f t="shared" si="16"/>
        <v>19.801980198019802</v>
      </c>
      <c r="M158" s="2">
        <v>505</v>
      </c>
    </row>
    <row r="159" spans="2:13" ht="12.75">
      <c r="B159" s="9"/>
      <c r="D159" s="14"/>
      <c r="F159" s="71"/>
      <c r="H159" s="5">
        <f aca="true" t="shared" si="19" ref="H159:H165">H158-B159</f>
        <v>0</v>
      </c>
      <c r="I159" s="24">
        <f t="shared" si="16"/>
        <v>0</v>
      </c>
      <c r="M159" s="2">
        <v>505</v>
      </c>
    </row>
    <row r="160" spans="2:13" ht="12.75">
      <c r="B160" s="9"/>
      <c r="D160" s="14"/>
      <c r="F160" s="71"/>
      <c r="H160" s="5">
        <f t="shared" si="19"/>
        <v>0</v>
      </c>
      <c r="I160" s="24">
        <f t="shared" si="16"/>
        <v>0</v>
      </c>
      <c r="M160" s="2">
        <v>505</v>
      </c>
    </row>
    <row r="161" spans="1:13" ht="12.75">
      <c r="A161" s="14"/>
      <c r="B161" s="9">
        <v>500</v>
      </c>
      <c r="C161" s="81" t="s">
        <v>151</v>
      </c>
      <c r="D161" s="35" t="s">
        <v>10</v>
      </c>
      <c r="E161" s="81" t="s">
        <v>238</v>
      </c>
      <c r="F161" s="71" t="s">
        <v>78</v>
      </c>
      <c r="G161" s="109" t="s">
        <v>29</v>
      </c>
      <c r="H161" s="5">
        <f t="shared" si="19"/>
        <v>-500</v>
      </c>
      <c r="I161" s="24">
        <f t="shared" si="16"/>
        <v>0.9900990099009901</v>
      </c>
      <c r="K161" s="86" t="s">
        <v>67</v>
      </c>
      <c r="M161" s="2">
        <v>505</v>
      </c>
    </row>
    <row r="162" spans="2:13" ht="12.75">
      <c r="B162" s="9">
        <v>500</v>
      </c>
      <c r="C162" s="81" t="s">
        <v>151</v>
      </c>
      <c r="D162" s="35" t="s">
        <v>10</v>
      </c>
      <c r="E162" s="81" t="s">
        <v>238</v>
      </c>
      <c r="F162" s="71" t="s">
        <v>78</v>
      </c>
      <c r="G162" s="109" t="s">
        <v>31</v>
      </c>
      <c r="H162" s="5">
        <f t="shared" si="19"/>
        <v>-1000</v>
      </c>
      <c r="I162" s="24">
        <f t="shared" si="16"/>
        <v>0.9900990099009901</v>
      </c>
      <c r="K162" s="86" t="s">
        <v>67</v>
      </c>
      <c r="M162" s="2">
        <v>505</v>
      </c>
    </row>
    <row r="163" spans="2:13" ht="12.75">
      <c r="B163" s="9">
        <v>500</v>
      </c>
      <c r="C163" s="81" t="s">
        <v>151</v>
      </c>
      <c r="D163" s="35" t="s">
        <v>10</v>
      </c>
      <c r="E163" s="81" t="s">
        <v>238</v>
      </c>
      <c r="F163" s="71" t="s">
        <v>78</v>
      </c>
      <c r="G163" s="109" t="s">
        <v>53</v>
      </c>
      <c r="H163" s="5">
        <f t="shared" si="19"/>
        <v>-1500</v>
      </c>
      <c r="I163" s="24">
        <f t="shared" si="16"/>
        <v>0.9900990099009901</v>
      </c>
      <c r="K163" s="86" t="s">
        <v>67</v>
      </c>
      <c r="M163" s="2">
        <v>505</v>
      </c>
    </row>
    <row r="164" spans="2:13" ht="12.75">
      <c r="B164" s="9">
        <v>1000</v>
      </c>
      <c r="C164" s="81" t="s">
        <v>151</v>
      </c>
      <c r="D164" s="35" t="s">
        <v>10</v>
      </c>
      <c r="E164" s="81" t="s">
        <v>238</v>
      </c>
      <c r="F164" s="71" t="s">
        <v>78</v>
      </c>
      <c r="G164" s="109" t="s">
        <v>55</v>
      </c>
      <c r="H164" s="5">
        <f t="shared" si="19"/>
        <v>-2500</v>
      </c>
      <c r="I164" s="24">
        <f t="shared" si="16"/>
        <v>1.9801980198019802</v>
      </c>
      <c r="K164" s="86" t="s">
        <v>67</v>
      </c>
      <c r="M164" s="2">
        <v>505</v>
      </c>
    </row>
    <row r="165" spans="2:13" ht="12.75">
      <c r="B165" s="9">
        <v>500</v>
      </c>
      <c r="C165" s="81" t="s">
        <v>151</v>
      </c>
      <c r="D165" s="35" t="s">
        <v>10</v>
      </c>
      <c r="E165" s="81" t="s">
        <v>238</v>
      </c>
      <c r="F165" s="71" t="s">
        <v>78</v>
      </c>
      <c r="G165" s="109" t="s">
        <v>75</v>
      </c>
      <c r="H165" s="5">
        <f t="shared" si="19"/>
        <v>-3000</v>
      </c>
      <c r="I165" s="24">
        <f t="shared" si="16"/>
        <v>0.9900990099009901</v>
      </c>
      <c r="K165" s="86" t="s">
        <v>67</v>
      </c>
      <c r="M165" s="2">
        <v>505</v>
      </c>
    </row>
    <row r="166" spans="1:13" s="96" customFormat="1" ht="12.75">
      <c r="A166" s="13"/>
      <c r="B166" s="410">
        <f>SUM(B161:B165)</f>
        <v>3000</v>
      </c>
      <c r="C166" s="13"/>
      <c r="D166" s="13"/>
      <c r="E166" s="106" t="s">
        <v>238</v>
      </c>
      <c r="F166" s="111"/>
      <c r="G166" s="20"/>
      <c r="H166" s="94">
        <v>0</v>
      </c>
      <c r="I166" s="95">
        <f t="shared" si="16"/>
        <v>5.9405940594059405</v>
      </c>
      <c r="M166" s="2">
        <v>505</v>
      </c>
    </row>
    <row r="167" spans="2:13" ht="12.75">
      <c r="B167" s="9"/>
      <c r="D167" s="14"/>
      <c r="F167" s="71"/>
      <c r="H167" s="5">
        <f>H166-B167</f>
        <v>0</v>
      </c>
      <c r="I167" s="24">
        <f t="shared" si="16"/>
        <v>0</v>
      </c>
      <c r="M167" s="2">
        <v>505</v>
      </c>
    </row>
    <row r="168" spans="2:13" ht="12.75">
      <c r="B168" s="9"/>
      <c r="H168" s="5">
        <f>H167-B168</f>
        <v>0</v>
      </c>
      <c r="I168" s="24">
        <f t="shared" si="16"/>
        <v>0</v>
      </c>
      <c r="M168" s="2">
        <v>505</v>
      </c>
    </row>
    <row r="169" spans="2:13" ht="12.75">
      <c r="B169" s="9"/>
      <c r="H169" s="5">
        <f>H168-B169</f>
        <v>0</v>
      </c>
      <c r="I169" s="24">
        <f t="shared" si="16"/>
        <v>0</v>
      </c>
      <c r="M169" s="2">
        <v>505</v>
      </c>
    </row>
    <row r="170" spans="2:13" ht="12.75">
      <c r="B170" s="9"/>
      <c r="H170" s="5">
        <f>H169-B170</f>
        <v>0</v>
      </c>
      <c r="I170" s="24">
        <f t="shared" si="16"/>
        <v>0</v>
      </c>
      <c r="M170" s="2">
        <v>505</v>
      </c>
    </row>
    <row r="171" spans="1:13" s="92" customFormat="1" ht="12.75">
      <c r="A171" s="88"/>
      <c r="B171" s="424">
        <f>+B177+B187+B194+B200+B207+B211+B215</f>
        <v>57200</v>
      </c>
      <c r="C171" s="88" t="s">
        <v>85</v>
      </c>
      <c r="D171" s="88" t="s">
        <v>86</v>
      </c>
      <c r="E171" s="88" t="s">
        <v>87</v>
      </c>
      <c r="F171" s="90" t="s">
        <v>88</v>
      </c>
      <c r="G171" s="90" t="s">
        <v>89</v>
      </c>
      <c r="H171" s="89"/>
      <c r="I171" s="91">
        <f t="shared" si="16"/>
        <v>113.26732673267327</v>
      </c>
      <c r="M171" s="2">
        <v>505</v>
      </c>
    </row>
    <row r="172" spans="2:13" ht="12.75">
      <c r="B172" s="9"/>
      <c r="H172" s="5">
        <f>H171-B172</f>
        <v>0</v>
      </c>
      <c r="I172" s="24">
        <f t="shared" si="16"/>
        <v>0</v>
      </c>
      <c r="M172" s="2">
        <v>505</v>
      </c>
    </row>
    <row r="173" spans="2:13" ht="12.75">
      <c r="B173" s="9">
        <v>2500</v>
      </c>
      <c r="C173" s="1" t="s">
        <v>24</v>
      </c>
      <c r="D173" s="14" t="s">
        <v>10</v>
      </c>
      <c r="E173" s="1" t="s">
        <v>90</v>
      </c>
      <c r="F173" s="71" t="s">
        <v>91</v>
      </c>
      <c r="G173" s="29" t="s">
        <v>29</v>
      </c>
      <c r="H173" s="5">
        <f>H172-B173</f>
        <v>-2500</v>
      </c>
      <c r="I173" s="24">
        <f t="shared" si="16"/>
        <v>4.9504950495049505</v>
      </c>
      <c r="K173" t="s">
        <v>24</v>
      </c>
      <c r="L173">
        <v>4</v>
      </c>
      <c r="M173" s="2">
        <v>505</v>
      </c>
    </row>
    <row r="174" spans="2:13" ht="12.75">
      <c r="B174" s="9">
        <v>2500</v>
      </c>
      <c r="C174" s="1" t="s">
        <v>24</v>
      </c>
      <c r="D174" s="14" t="s">
        <v>10</v>
      </c>
      <c r="E174" s="1" t="s">
        <v>90</v>
      </c>
      <c r="F174" s="71" t="s">
        <v>92</v>
      </c>
      <c r="G174" s="29" t="s">
        <v>31</v>
      </c>
      <c r="H174" s="5">
        <f>H173-B174</f>
        <v>-5000</v>
      </c>
      <c r="I174" s="24">
        <f t="shared" si="16"/>
        <v>4.9504950495049505</v>
      </c>
      <c r="K174" t="s">
        <v>24</v>
      </c>
      <c r="L174">
        <v>4</v>
      </c>
      <c r="M174" s="2">
        <v>505</v>
      </c>
    </row>
    <row r="175" spans="2:13" ht="12.75">
      <c r="B175" s="9">
        <v>2500</v>
      </c>
      <c r="C175" s="1" t="s">
        <v>24</v>
      </c>
      <c r="D175" s="14" t="s">
        <v>10</v>
      </c>
      <c r="E175" s="1" t="s">
        <v>90</v>
      </c>
      <c r="F175" s="71" t="s">
        <v>93</v>
      </c>
      <c r="G175" s="29" t="s">
        <v>53</v>
      </c>
      <c r="H175" s="5">
        <f>H174-B175</f>
        <v>-7500</v>
      </c>
      <c r="I175" s="24">
        <f t="shared" si="16"/>
        <v>4.9504950495049505</v>
      </c>
      <c r="K175" t="s">
        <v>24</v>
      </c>
      <c r="L175">
        <v>4</v>
      </c>
      <c r="M175" s="2">
        <v>505</v>
      </c>
    </row>
    <row r="176" spans="2:13" ht="12.75">
      <c r="B176" s="9">
        <v>2500</v>
      </c>
      <c r="C176" s="1" t="s">
        <v>24</v>
      </c>
      <c r="D176" s="1" t="s">
        <v>10</v>
      </c>
      <c r="E176" s="1" t="s">
        <v>90</v>
      </c>
      <c r="F176" s="71" t="s">
        <v>94</v>
      </c>
      <c r="G176" s="29" t="s">
        <v>55</v>
      </c>
      <c r="H176" s="5">
        <f>H175-B176</f>
        <v>-10000</v>
      </c>
      <c r="I176" s="24">
        <f t="shared" si="16"/>
        <v>4.9504950495049505</v>
      </c>
      <c r="K176" t="s">
        <v>24</v>
      </c>
      <c r="L176">
        <v>4</v>
      </c>
      <c r="M176" s="2">
        <v>505</v>
      </c>
    </row>
    <row r="177" spans="1:13" s="96" customFormat="1" ht="12.75">
      <c r="A177" s="13"/>
      <c r="B177" s="410">
        <f>SUM(B173:B176)</f>
        <v>10000</v>
      </c>
      <c r="C177" s="13" t="s">
        <v>24</v>
      </c>
      <c r="D177" s="13"/>
      <c r="E177" s="13"/>
      <c r="F177" s="20"/>
      <c r="G177" s="20"/>
      <c r="H177" s="94">
        <v>0</v>
      </c>
      <c r="I177" s="95">
        <f t="shared" si="16"/>
        <v>19.801980198019802</v>
      </c>
      <c r="M177" s="2">
        <v>505</v>
      </c>
    </row>
    <row r="178" spans="2:13" ht="12.75">
      <c r="B178" s="9"/>
      <c r="H178" s="5">
        <f aca="true" t="shared" si="20" ref="H178:H186">H177-B178</f>
        <v>0</v>
      </c>
      <c r="I178" s="24">
        <f t="shared" si="16"/>
        <v>0</v>
      </c>
      <c r="M178" s="2">
        <v>505</v>
      </c>
    </row>
    <row r="179" spans="2:13" ht="12.75">
      <c r="B179" s="9"/>
      <c r="H179" s="5">
        <f t="shared" si="20"/>
        <v>0</v>
      </c>
      <c r="I179" s="24">
        <f t="shared" si="16"/>
        <v>0</v>
      </c>
      <c r="M179" s="2">
        <v>505</v>
      </c>
    </row>
    <row r="180" spans="2:13" ht="12.75">
      <c r="B180" s="9">
        <v>3500</v>
      </c>
      <c r="C180" s="1" t="s">
        <v>1080</v>
      </c>
      <c r="D180" s="1" t="s">
        <v>10</v>
      </c>
      <c r="E180" s="1" t="s">
        <v>1077</v>
      </c>
      <c r="F180" s="29" t="s">
        <v>95</v>
      </c>
      <c r="G180" s="29" t="s">
        <v>29</v>
      </c>
      <c r="H180" s="5">
        <f t="shared" si="20"/>
        <v>-3500</v>
      </c>
      <c r="I180" s="24">
        <f t="shared" si="16"/>
        <v>6.930693069306931</v>
      </c>
      <c r="K180" t="s">
        <v>90</v>
      </c>
      <c r="M180" s="2">
        <v>505</v>
      </c>
    </row>
    <row r="181" spans="2:13" ht="12.75">
      <c r="B181" s="9">
        <v>500</v>
      </c>
      <c r="C181" s="14" t="s">
        <v>96</v>
      </c>
      <c r="D181" s="1" t="s">
        <v>10</v>
      </c>
      <c r="E181" s="1" t="s">
        <v>1077</v>
      </c>
      <c r="F181" s="29" t="s">
        <v>97</v>
      </c>
      <c r="G181" s="29" t="s">
        <v>29</v>
      </c>
      <c r="H181" s="5">
        <f t="shared" si="20"/>
        <v>-4000</v>
      </c>
      <c r="I181" s="24">
        <f t="shared" si="16"/>
        <v>0.9900990099009901</v>
      </c>
      <c r="K181" t="s">
        <v>90</v>
      </c>
      <c r="M181" s="2">
        <v>505</v>
      </c>
    </row>
    <row r="182" spans="2:13" ht="12.75">
      <c r="B182" s="9">
        <v>3000</v>
      </c>
      <c r="C182" s="14" t="s">
        <v>98</v>
      </c>
      <c r="D182" s="1" t="s">
        <v>10</v>
      </c>
      <c r="E182" s="1" t="s">
        <v>1077</v>
      </c>
      <c r="F182" s="29" t="s">
        <v>97</v>
      </c>
      <c r="G182" s="29" t="s">
        <v>31</v>
      </c>
      <c r="H182" s="5">
        <f t="shared" si="20"/>
        <v>-7000</v>
      </c>
      <c r="I182" s="24">
        <f t="shared" si="16"/>
        <v>5.9405940594059405</v>
      </c>
      <c r="K182" t="s">
        <v>90</v>
      </c>
      <c r="M182" s="2">
        <v>505</v>
      </c>
    </row>
    <row r="183" spans="2:13" ht="12.75">
      <c r="B183" s="9">
        <v>1200</v>
      </c>
      <c r="C183" s="14" t="s">
        <v>99</v>
      </c>
      <c r="D183" s="1" t="s">
        <v>10</v>
      </c>
      <c r="E183" s="1" t="s">
        <v>1077</v>
      </c>
      <c r="F183" s="29" t="s">
        <v>97</v>
      </c>
      <c r="G183" s="29" t="s">
        <v>31</v>
      </c>
      <c r="H183" s="5">
        <f t="shared" si="20"/>
        <v>-8200</v>
      </c>
      <c r="I183" s="24">
        <f t="shared" si="16"/>
        <v>2.376237623762376</v>
      </c>
      <c r="K183" t="s">
        <v>90</v>
      </c>
      <c r="M183" s="2">
        <v>505</v>
      </c>
    </row>
    <row r="184" spans="2:13" ht="12.75">
      <c r="B184" s="9">
        <v>3000</v>
      </c>
      <c r="C184" s="14" t="s">
        <v>100</v>
      </c>
      <c r="D184" s="1" t="s">
        <v>10</v>
      </c>
      <c r="E184" s="1" t="s">
        <v>1077</v>
      </c>
      <c r="F184" s="29" t="s">
        <v>97</v>
      </c>
      <c r="G184" s="29" t="s">
        <v>31</v>
      </c>
      <c r="H184" s="5">
        <f t="shared" si="20"/>
        <v>-11200</v>
      </c>
      <c r="I184" s="24">
        <f t="shared" si="16"/>
        <v>5.9405940594059405</v>
      </c>
      <c r="K184" t="s">
        <v>90</v>
      </c>
      <c r="M184" s="2">
        <v>505</v>
      </c>
    </row>
    <row r="185" spans="2:13" ht="12.75">
      <c r="B185" s="9">
        <v>500</v>
      </c>
      <c r="C185" s="14" t="s">
        <v>101</v>
      </c>
      <c r="D185" s="1" t="s">
        <v>10</v>
      </c>
      <c r="E185" s="1" t="s">
        <v>1077</v>
      </c>
      <c r="F185" s="29" t="s">
        <v>97</v>
      </c>
      <c r="G185" s="29" t="s">
        <v>55</v>
      </c>
      <c r="H185" s="5">
        <f t="shared" si="20"/>
        <v>-11700</v>
      </c>
      <c r="I185" s="24">
        <f t="shared" si="16"/>
        <v>0.9900990099009901</v>
      </c>
      <c r="K185" t="s">
        <v>90</v>
      </c>
      <c r="M185" s="2">
        <v>505</v>
      </c>
    </row>
    <row r="186" spans="2:13" ht="12.75">
      <c r="B186" s="9">
        <v>4000</v>
      </c>
      <c r="C186" s="1" t="s">
        <v>1081</v>
      </c>
      <c r="D186" s="1" t="s">
        <v>10</v>
      </c>
      <c r="E186" s="1" t="s">
        <v>1077</v>
      </c>
      <c r="F186" s="29" t="s">
        <v>102</v>
      </c>
      <c r="G186" s="29" t="s">
        <v>55</v>
      </c>
      <c r="H186" s="5">
        <f t="shared" si="20"/>
        <v>-15700</v>
      </c>
      <c r="I186" s="24">
        <f t="shared" si="16"/>
        <v>7.920792079207921</v>
      </c>
      <c r="K186" t="s">
        <v>90</v>
      </c>
      <c r="M186" s="2">
        <v>505</v>
      </c>
    </row>
    <row r="187" spans="1:13" s="96" customFormat="1" ht="12.75">
      <c r="A187" s="13"/>
      <c r="B187" s="410">
        <f>SUM(B180:B186)</f>
        <v>15700</v>
      </c>
      <c r="C187" s="13" t="s">
        <v>1097</v>
      </c>
      <c r="D187" s="13"/>
      <c r="E187" s="13"/>
      <c r="F187" s="20"/>
      <c r="G187" s="20"/>
      <c r="H187" s="94">
        <v>0</v>
      </c>
      <c r="I187" s="95">
        <f t="shared" si="16"/>
        <v>31.08910891089109</v>
      </c>
      <c r="M187" s="2">
        <v>505</v>
      </c>
    </row>
    <row r="188" spans="2:13" ht="12.75">
      <c r="B188" s="427"/>
      <c r="H188" s="5">
        <f aca="true" t="shared" si="21" ref="H188:H193">H187-B188</f>
        <v>0</v>
      </c>
      <c r="I188" s="24">
        <f t="shared" si="16"/>
        <v>0</v>
      </c>
      <c r="M188" s="2">
        <v>505</v>
      </c>
    </row>
    <row r="189" spans="2:13" ht="12.75">
      <c r="B189" s="427"/>
      <c r="H189" s="5">
        <f t="shared" si="21"/>
        <v>0</v>
      </c>
      <c r="I189" s="24">
        <f t="shared" si="16"/>
        <v>0</v>
      </c>
      <c r="M189" s="2">
        <v>505</v>
      </c>
    </row>
    <row r="190" spans="2:13" ht="12.75">
      <c r="B190" s="427">
        <v>1000</v>
      </c>
      <c r="C190" s="1" t="s">
        <v>81</v>
      </c>
      <c r="D190" s="1" t="s">
        <v>10</v>
      </c>
      <c r="E190" s="1" t="s">
        <v>131</v>
      </c>
      <c r="F190" s="29" t="s">
        <v>97</v>
      </c>
      <c r="G190" s="29" t="s">
        <v>29</v>
      </c>
      <c r="H190" s="5">
        <f t="shared" si="21"/>
        <v>-1000</v>
      </c>
      <c r="I190" s="24">
        <f t="shared" si="16"/>
        <v>1.9801980198019802</v>
      </c>
      <c r="K190" t="s">
        <v>90</v>
      </c>
      <c r="M190" s="2">
        <v>505</v>
      </c>
    </row>
    <row r="191" spans="2:13" ht="12.75">
      <c r="B191" s="9">
        <v>1500</v>
      </c>
      <c r="C191" s="1" t="s">
        <v>81</v>
      </c>
      <c r="D191" s="1" t="s">
        <v>10</v>
      </c>
      <c r="E191" s="1" t="s">
        <v>131</v>
      </c>
      <c r="F191" s="29" t="s">
        <v>97</v>
      </c>
      <c r="G191" s="29" t="s">
        <v>31</v>
      </c>
      <c r="H191" s="5">
        <f t="shared" si="21"/>
        <v>-2500</v>
      </c>
      <c r="I191" s="24">
        <f t="shared" si="16"/>
        <v>2.9702970297029703</v>
      </c>
      <c r="K191" t="s">
        <v>90</v>
      </c>
      <c r="M191" s="2">
        <v>505</v>
      </c>
    </row>
    <row r="192" spans="2:13" ht="12.75">
      <c r="B192" s="9">
        <v>1000</v>
      </c>
      <c r="C192" s="1" t="s">
        <v>81</v>
      </c>
      <c r="D192" s="1" t="s">
        <v>10</v>
      </c>
      <c r="E192" s="1" t="s">
        <v>131</v>
      </c>
      <c r="F192" s="29" t="s">
        <v>97</v>
      </c>
      <c r="G192" s="29" t="s">
        <v>53</v>
      </c>
      <c r="H192" s="5">
        <f t="shared" si="21"/>
        <v>-3500</v>
      </c>
      <c r="I192" s="24">
        <f t="shared" si="16"/>
        <v>1.9801980198019802</v>
      </c>
      <c r="K192" t="s">
        <v>90</v>
      </c>
      <c r="M192" s="2">
        <v>505</v>
      </c>
    </row>
    <row r="193" spans="2:13" ht="12.75">
      <c r="B193" s="9">
        <v>1500</v>
      </c>
      <c r="C193" s="1" t="s">
        <v>81</v>
      </c>
      <c r="D193" s="1" t="s">
        <v>10</v>
      </c>
      <c r="E193" s="1" t="s">
        <v>131</v>
      </c>
      <c r="F193" s="29" t="s">
        <v>97</v>
      </c>
      <c r="G193" s="29" t="s">
        <v>55</v>
      </c>
      <c r="H193" s="5">
        <f t="shared" si="21"/>
        <v>-5000</v>
      </c>
      <c r="I193" s="24">
        <f t="shared" si="16"/>
        <v>2.9702970297029703</v>
      </c>
      <c r="K193" t="s">
        <v>90</v>
      </c>
      <c r="M193" s="2">
        <v>505</v>
      </c>
    </row>
    <row r="194" spans="1:13" s="96" customFormat="1" ht="12.75">
      <c r="A194" s="13"/>
      <c r="B194" s="410">
        <f>SUM(B190:B193)</f>
        <v>5000</v>
      </c>
      <c r="C194" s="13"/>
      <c r="D194" s="13"/>
      <c r="E194" s="13" t="s">
        <v>131</v>
      </c>
      <c r="F194" s="20"/>
      <c r="G194" s="20"/>
      <c r="H194" s="94">
        <v>0</v>
      </c>
      <c r="I194" s="95">
        <f t="shared" si="16"/>
        <v>9.900990099009901</v>
      </c>
      <c r="M194" s="2">
        <v>505</v>
      </c>
    </row>
    <row r="195" spans="2:13" ht="12.75">
      <c r="B195" s="9"/>
      <c r="H195" s="5">
        <f>H194-B195</f>
        <v>0</v>
      </c>
      <c r="I195" s="24">
        <f t="shared" si="16"/>
        <v>0</v>
      </c>
      <c r="M195" s="2">
        <v>505</v>
      </c>
    </row>
    <row r="196" spans="2:13" ht="12.75">
      <c r="B196" s="9"/>
      <c r="H196" s="5">
        <f>H195-B196</f>
        <v>0</v>
      </c>
      <c r="I196" s="24">
        <f t="shared" si="16"/>
        <v>0</v>
      </c>
      <c r="M196" s="2">
        <v>505</v>
      </c>
    </row>
    <row r="197" spans="2:13" ht="12.75">
      <c r="B197" s="9">
        <v>4000</v>
      </c>
      <c r="C197" s="1" t="s">
        <v>82</v>
      </c>
      <c r="D197" s="1" t="s">
        <v>10</v>
      </c>
      <c r="E197" s="1" t="s">
        <v>1077</v>
      </c>
      <c r="F197" s="29" t="s">
        <v>103</v>
      </c>
      <c r="G197" s="29" t="s">
        <v>29</v>
      </c>
      <c r="H197" s="5">
        <f>H196-B197</f>
        <v>-4000</v>
      </c>
      <c r="I197" s="24">
        <f t="shared" si="16"/>
        <v>7.920792079207921</v>
      </c>
      <c r="K197" t="s">
        <v>90</v>
      </c>
      <c r="M197" s="2">
        <v>505</v>
      </c>
    </row>
    <row r="198" spans="2:13" ht="12.75">
      <c r="B198" s="9">
        <v>4000</v>
      </c>
      <c r="C198" s="1" t="s">
        <v>82</v>
      </c>
      <c r="D198" s="1" t="s">
        <v>10</v>
      </c>
      <c r="E198" s="1" t="s">
        <v>1077</v>
      </c>
      <c r="F198" s="29" t="s">
        <v>103</v>
      </c>
      <c r="G198" s="29" t="s">
        <v>31</v>
      </c>
      <c r="H198" s="5">
        <f>H197-B198</f>
        <v>-8000</v>
      </c>
      <c r="I198" s="24">
        <f t="shared" si="16"/>
        <v>7.920792079207921</v>
      </c>
      <c r="K198" t="s">
        <v>90</v>
      </c>
      <c r="M198" s="2">
        <v>505</v>
      </c>
    </row>
    <row r="199" spans="2:13" ht="12.75">
      <c r="B199" s="9">
        <v>4000</v>
      </c>
      <c r="C199" s="1" t="s">
        <v>82</v>
      </c>
      <c r="D199" s="1" t="s">
        <v>10</v>
      </c>
      <c r="E199" s="1" t="s">
        <v>1077</v>
      </c>
      <c r="F199" s="29" t="s">
        <v>103</v>
      </c>
      <c r="G199" s="29" t="s">
        <v>53</v>
      </c>
      <c r="H199" s="5">
        <f>H198-B199</f>
        <v>-12000</v>
      </c>
      <c r="I199" s="24">
        <f aca="true" t="shared" si="22" ref="I199:I262">+B199/M199</f>
        <v>7.920792079207921</v>
      </c>
      <c r="K199" t="s">
        <v>90</v>
      </c>
      <c r="M199" s="2">
        <v>505</v>
      </c>
    </row>
    <row r="200" spans="1:13" s="96" customFormat="1" ht="12.75">
      <c r="A200" s="13"/>
      <c r="B200" s="410">
        <f>SUM(B197:B199)</f>
        <v>12000</v>
      </c>
      <c r="C200" s="13" t="s">
        <v>82</v>
      </c>
      <c r="D200" s="13"/>
      <c r="E200" s="13"/>
      <c r="F200" s="20"/>
      <c r="G200" s="20"/>
      <c r="H200" s="94">
        <v>0</v>
      </c>
      <c r="I200" s="95">
        <f t="shared" si="22"/>
        <v>23.762376237623762</v>
      </c>
      <c r="M200" s="2">
        <v>505</v>
      </c>
    </row>
    <row r="201" spans="2:13" ht="12.75">
      <c r="B201" s="9"/>
      <c r="H201" s="5">
        <f aca="true" t="shared" si="23" ref="H201:H206">H200-B201</f>
        <v>0</v>
      </c>
      <c r="I201" s="24">
        <f t="shared" si="22"/>
        <v>0</v>
      </c>
      <c r="M201" s="2">
        <v>505</v>
      </c>
    </row>
    <row r="202" spans="2:13" ht="12.75">
      <c r="B202" s="9"/>
      <c r="H202" s="5">
        <f t="shared" si="23"/>
        <v>0</v>
      </c>
      <c r="I202" s="24">
        <f t="shared" si="22"/>
        <v>0</v>
      </c>
      <c r="M202" s="2">
        <v>505</v>
      </c>
    </row>
    <row r="203" spans="2:13" ht="12.75">
      <c r="B203" s="9">
        <v>2000</v>
      </c>
      <c r="C203" s="1" t="s">
        <v>84</v>
      </c>
      <c r="D203" s="1" t="s">
        <v>10</v>
      </c>
      <c r="E203" s="1" t="s">
        <v>1077</v>
      </c>
      <c r="F203" s="29" t="s">
        <v>97</v>
      </c>
      <c r="G203" s="29" t="s">
        <v>29</v>
      </c>
      <c r="H203" s="5">
        <f t="shared" si="23"/>
        <v>-2000</v>
      </c>
      <c r="I203" s="24">
        <f t="shared" si="22"/>
        <v>3.9603960396039604</v>
      </c>
      <c r="K203" t="s">
        <v>90</v>
      </c>
      <c r="M203" s="2">
        <v>505</v>
      </c>
    </row>
    <row r="204" spans="2:13" ht="12.75">
      <c r="B204" s="9">
        <v>2000</v>
      </c>
      <c r="C204" s="1" t="s">
        <v>84</v>
      </c>
      <c r="D204" s="1" t="s">
        <v>10</v>
      </c>
      <c r="E204" s="1" t="s">
        <v>1077</v>
      </c>
      <c r="F204" s="29" t="s">
        <v>97</v>
      </c>
      <c r="G204" s="29" t="s">
        <v>31</v>
      </c>
      <c r="H204" s="5">
        <f t="shared" si="23"/>
        <v>-4000</v>
      </c>
      <c r="I204" s="24">
        <f t="shared" si="22"/>
        <v>3.9603960396039604</v>
      </c>
      <c r="K204" t="s">
        <v>90</v>
      </c>
      <c r="M204" s="2">
        <v>505</v>
      </c>
    </row>
    <row r="205" spans="2:13" ht="12.75">
      <c r="B205" s="9">
        <v>2000</v>
      </c>
      <c r="C205" s="1" t="s">
        <v>84</v>
      </c>
      <c r="D205" s="1" t="s">
        <v>10</v>
      </c>
      <c r="E205" s="1" t="s">
        <v>1077</v>
      </c>
      <c r="F205" s="29" t="s">
        <v>97</v>
      </c>
      <c r="G205" s="29" t="s">
        <v>53</v>
      </c>
      <c r="H205" s="5">
        <f t="shared" si="23"/>
        <v>-6000</v>
      </c>
      <c r="I205" s="24">
        <f t="shared" si="22"/>
        <v>3.9603960396039604</v>
      </c>
      <c r="K205" t="s">
        <v>90</v>
      </c>
      <c r="M205" s="2">
        <v>505</v>
      </c>
    </row>
    <row r="206" spans="2:13" ht="12.75">
      <c r="B206" s="9">
        <v>2000</v>
      </c>
      <c r="C206" s="1" t="s">
        <v>84</v>
      </c>
      <c r="D206" s="1" t="s">
        <v>10</v>
      </c>
      <c r="E206" s="1" t="s">
        <v>1077</v>
      </c>
      <c r="F206" s="29" t="s">
        <v>97</v>
      </c>
      <c r="G206" s="29" t="s">
        <v>55</v>
      </c>
      <c r="H206" s="5">
        <f t="shared" si="23"/>
        <v>-8000</v>
      </c>
      <c r="I206" s="24">
        <f t="shared" si="22"/>
        <v>3.9603960396039604</v>
      </c>
      <c r="K206" t="s">
        <v>90</v>
      </c>
      <c r="M206" s="2">
        <v>505</v>
      </c>
    </row>
    <row r="207" spans="1:13" s="96" customFormat="1" ht="12.75">
      <c r="A207" s="13"/>
      <c r="B207" s="410">
        <f>SUM(B203:B206)</f>
        <v>8000</v>
      </c>
      <c r="C207" s="13" t="s">
        <v>84</v>
      </c>
      <c r="D207" s="13"/>
      <c r="E207" s="13"/>
      <c r="F207" s="20"/>
      <c r="G207" s="20"/>
      <c r="H207" s="94">
        <v>0</v>
      </c>
      <c r="I207" s="95">
        <f t="shared" si="22"/>
        <v>15.841584158415841</v>
      </c>
      <c r="M207" s="2">
        <v>505</v>
      </c>
    </row>
    <row r="208" spans="2:13" ht="12.75">
      <c r="B208" s="9"/>
      <c r="H208" s="5">
        <f>H207-B208</f>
        <v>0</v>
      </c>
      <c r="I208" s="24">
        <f t="shared" si="22"/>
        <v>0</v>
      </c>
      <c r="M208" s="2">
        <v>505</v>
      </c>
    </row>
    <row r="209" spans="2:13" ht="12.75">
      <c r="B209" s="9"/>
      <c r="H209" s="5">
        <f>H208-B209</f>
        <v>0</v>
      </c>
      <c r="I209" s="24">
        <f t="shared" si="22"/>
        <v>0</v>
      </c>
      <c r="M209" s="2">
        <v>505</v>
      </c>
    </row>
    <row r="210" spans="2:13" ht="12.75">
      <c r="B210" s="9">
        <v>1500</v>
      </c>
      <c r="C210" s="1" t="s">
        <v>151</v>
      </c>
      <c r="D210" s="1" t="s">
        <v>10</v>
      </c>
      <c r="E210" s="1" t="s">
        <v>238</v>
      </c>
      <c r="F210" s="29" t="s">
        <v>97</v>
      </c>
      <c r="G210" s="29" t="s">
        <v>31</v>
      </c>
      <c r="H210" s="5">
        <f>H209-B210</f>
        <v>-1500</v>
      </c>
      <c r="I210" s="24">
        <f t="shared" si="22"/>
        <v>2.9702970297029703</v>
      </c>
      <c r="K210" t="s">
        <v>90</v>
      </c>
      <c r="M210" s="2">
        <v>505</v>
      </c>
    </row>
    <row r="211" spans="1:13" s="96" customFormat="1" ht="12.75">
      <c r="A211" s="13"/>
      <c r="B211" s="410">
        <f>SUM(B210)</f>
        <v>1500</v>
      </c>
      <c r="C211" s="13"/>
      <c r="D211" s="13"/>
      <c r="E211" s="13" t="s">
        <v>238</v>
      </c>
      <c r="F211" s="20"/>
      <c r="G211" s="20"/>
      <c r="H211" s="94">
        <v>0</v>
      </c>
      <c r="I211" s="95">
        <f t="shared" si="22"/>
        <v>2.9702970297029703</v>
      </c>
      <c r="M211" s="2">
        <v>505</v>
      </c>
    </row>
    <row r="212" spans="2:13" ht="12.75">
      <c r="B212" s="9"/>
      <c r="H212" s="5">
        <f>H211-B212</f>
        <v>0</v>
      </c>
      <c r="I212" s="24">
        <f t="shared" si="22"/>
        <v>0</v>
      </c>
      <c r="M212" s="2">
        <v>505</v>
      </c>
    </row>
    <row r="213" spans="2:13" ht="12.75">
      <c r="B213" s="9"/>
      <c r="H213" s="5">
        <f>H212-B213</f>
        <v>0</v>
      </c>
      <c r="I213" s="24">
        <f t="shared" si="22"/>
        <v>0</v>
      </c>
      <c r="M213" s="2">
        <v>505</v>
      </c>
    </row>
    <row r="214" spans="2:13" ht="12.75">
      <c r="B214" s="9">
        <v>5000</v>
      </c>
      <c r="C214" s="1" t="s">
        <v>154</v>
      </c>
      <c r="D214" s="1" t="s">
        <v>10</v>
      </c>
      <c r="E214" s="1" t="s">
        <v>208</v>
      </c>
      <c r="F214" s="29" t="s">
        <v>155</v>
      </c>
      <c r="G214" s="29" t="s">
        <v>123</v>
      </c>
      <c r="H214" s="5">
        <f>H213-B214</f>
        <v>-5000</v>
      </c>
      <c r="I214" s="24">
        <f t="shared" si="22"/>
        <v>9.900990099009901</v>
      </c>
      <c r="K214" t="s">
        <v>90</v>
      </c>
      <c r="M214" s="2">
        <v>505</v>
      </c>
    </row>
    <row r="215" spans="1:13" s="96" customFormat="1" ht="12.75">
      <c r="A215" s="13"/>
      <c r="B215" s="410">
        <f>SUM(B214)</f>
        <v>5000</v>
      </c>
      <c r="C215" s="13"/>
      <c r="D215" s="13"/>
      <c r="E215" s="13" t="s">
        <v>208</v>
      </c>
      <c r="F215" s="20"/>
      <c r="G215" s="20"/>
      <c r="H215" s="94">
        <v>0</v>
      </c>
      <c r="I215" s="95">
        <f t="shared" si="22"/>
        <v>9.900990099009901</v>
      </c>
      <c r="M215" s="2">
        <v>505</v>
      </c>
    </row>
    <row r="216" spans="1:13" s="17" customFormat="1" ht="12.75">
      <c r="A216" s="14"/>
      <c r="B216" s="125"/>
      <c r="C216" s="14"/>
      <c r="D216" s="14"/>
      <c r="E216" s="14"/>
      <c r="F216" s="32"/>
      <c r="G216" s="32"/>
      <c r="H216" s="5">
        <f>H215-B216</f>
        <v>0</v>
      </c>
      <c r="I216" s="24">
        <f t="shared" si="22"/>
        <v>0</v>
      </c>
      <c r="M216" s="2">
        <v>505</v>
      </c>
    </row>
    <row r="217" spans="1:13" s="17" customFormat="1" ht="12.75">
      <c r="A217" s="14"/>
      <c r="B217" s="125"/>
      <c r="C217" s="14"/>
      <c r="D217" s="14"/>
      <c r="E217" s="14"/>
      <c r="F217" s="32"/>
      <c r="G217" s="32"/>
      <c r="H217" s="5">
        <f>H216-B217</f>
        <v>0</v>
      </c>
      <c r="I217" s="24">
        <f t="shared" si="22"/>
        <v>0</v>
      </c>
      <c r="M217" s="2">
        <v>505</v>
      </c>
    </row>
    <row r="218" spans="1:13" s="17" customFormat="1" ht="12.75">
      <c r="A218" s="14"/>
      <c r="B218" s="125"/>
      <c r="C218" s="14"/>
      <c r="D218" s="14"/>
      <c r="E218" s="14"/>
      <c r="F218" s="32"/>
      <c r="G218" s="32"/>
      <c r="H218" s="5">
        <f>H217-B218</f>
        <v>0</v>
      </c>
      <c r="I218" s="24">
        <f t="shared" si="22"/>
        <v>0</v>
      </c>
      <c r="M218" s="2">
        <v>505</v>
      </c>
    </row>
    <row r="219" spans="2:13" ht="12.75">
      <c r="B219" s="9"/>
      <c r="H219" s="5">
        <f>H218-B219</f>
        <v>0</v>
      </c>
      <c r="I219" s="24">
        <f t="shared" si="22"/>
        <v>0</v>
      </c>
      <c r="M219" s="2">
        <v>505</v>
      </c>
    </row>
    <row r="220" spans="1:13" s="92" customFormat="1" ht="12.75">
      <c r="A220" s="88"/>
      <c r="B220" s="424">
        <f>+B227+B233+B240+B246+B253+B259+B263</f>
        <v>111700</v>
      </c>
      <c r="C220" s="88" t="s">
        <v>104</v>
      </c>
      <c r="D220" s="88" t="s">
        <v>86</v>
      </c>
      <c r="E220" s="88" t="s">
        <v>22</v>
      </c>
      <c r="F220" s="90" t="s">
        <v>105</v>
      </c>
      <c r="G220" s="90" t="s">
        <v>106</v>
      </c>
      <c r="H220" s="89"/>
      <c r="I220" s="91">
        <f t="shared" si="22"/>
        <v>221.1881188118812</v>
      </c>
      <c r="M220" s="2">
        <v>505</v>
      </c>
    </row>
    <row r="221" spans="2:13" ht="12.75">
      <c r="B221" s="9"/>
      <c r="H221" s="5">
        <f aca="true" t="shared" si="24" ref="H221:H226">H220-B221</f>
        <v>0</v>
      </c>
      <c r="I221" s="24">
        <f t="shared" si="22"/>
        <v>0</v>
      </c>
      <c r="M221" s="2">
        <v>505</v>
      </c>
    </row>
    <row r="222" spans="2:13" ht="12.75">
      <c r="B222" s="9">
        <v>2500</v>
      </c>
      <c r="C222" s="1" t="s">
        <v>24</v>
      </c>
      <c r="D222" s="14" t="s">
        <v>10</v>
      </c>
      <c r="E222" s="1" t="s">
        <v>107</v>
      </c>
      <c r="F222" s="71" t="s">
        <v>108</v>
      </c>
      <c r="G222" s="29" t="s">
        <v>29</v>
      </c>
      <c r="H222" s="5">
        <f t="shared" si="24"/>
        <v>-2500</v>
      </c>
      <c r="I222" s="24">
        <f t="shared" si="22"/>
        <v>4.9504950495049505</v>
      </c>
      <c r="K222" t="s">
        <v>24</v>
      </c>
      <c r="L222">
        <v>5</v>
      </c>
      <c r="M222" s="2">
        <v>505</v>
      </c>
    </row>
    <row r="223" spans="2:13" ht="12.75">
      <c r="B223" s="9">
        <v>2500</v>
      </c>
      <c r="C223" s="1" t="s">
        <v>24</v>
      </c>
      <c r="D223" s="14" t="s">
        <v>10</v>
      </c>
      <c r="E223" s="1" t="s">
        <v>107</v>
      </c>
      <c r="F223" s="71" t="s">
        <v>109</v>
      </c>
      <c r="G223" s="29" t="s">
        <v>31</v>
      </c>
      <c r="H223" s="5">
        <f t="shared" si="24"/>
        <v>-5000</v>
      </c>
      <c r="I223" s="24">
        <f t="shared" si="22"/>
        <v>4.9504950495049505</v>
      </c>
      <c r="K223" t="s">
        <v>24</v>
      </c>
      <c r="L223">
        <v>5</v>
      </c>
      <c r="M223" s="2">
        <v>505</v>
      </c>
    </row>
    <row r="224" spans="2:13" ht="12.75">
      <c r="B224" s="9">
        <v>2500</v>
      </c>
      <c r="C224" s="1" t="s">
        <v>24</v>
      </c>
      <c r="D224" s="14" t="s">
        <v>10</v>
      </c>
      <c r="E224" s="1" t="s">
        <v>107</v>
      </c>
      <c r="F224" s="71" t="s">
        <v>110</v>
      </c>
      <c r="G224" s="29" t="s">
        <v>53</v>
      </c>
      <c r="H224" s="5">
        <f t="shared" si="24"/>
        <v>-7500</v>
      </c>
      <c r="I224" s="24">
        <f t="shared" si="22"/>
        <v>4.9504950495049505</v>
      </c>
      <c r="K224" t="s">
        <v>24</v>
      </c>
      <c r="L224">
        <v>5</v>
      </c>
      <c r="M224" s="2">
        <v>505</v>
      </c>
    </row>
    <row r="225" spans="2:13" ht="12.75">
      <c r="B225" s="9">
        <v>2500</v>
      </c>
      <c r="C225" s="1" t="s">
        <v>24</v>
      </c>
      <c r="D225" s="1" t="s">
        <v>10</v>
      </c>
      <c r="E225" s="1" t="s">
        <v>107</v>
      </c>
      <c r="F225" s="71" t="s">
        <v>111</v>
      </c>
      <c r="G225" s="29" t="s">
        <v>55</v>
      </c>
      <c r="H225" s="5">
        <f t="shared" si="24"/>
        <v>-10000</v>
      </c>
      <c r="I225" s="24">
        <f t="shared" si="22"/>
        <v>4.9504950495049505</v>
      </c>
      <c r="K225" t="s">
        <v>24</v>
      </c>
      <c r="L225">
        <v>5</v>
      </c>
      <c r="M225" s="2">
        <v>505</v>
      </c>
    </row>
    <row r="226" spans="2:13" ht="12.75">
      <c r="B226" s="9">
        <v>2500</v>
      </c>
      <c r="C226" s="1" t="s">
        <v>24</v>
      </c>
      <c r="D226" s="1" t="s">
        <v>10</v>
      </c>
      <c r="E226" s="1" t="s">
        <v>107</v>
      </c>
      <c r="F226" s="71" t="s">
        <v>112</v>
      </c>
      <c r="G226" s="29" t="s">
        <v>75</v>
      </c>
      <c r="H226" s="5">
        <f t="shared" si="24"/>
        <v>-12500</v>
      </c>
      <c r="I226" s="24">
        <f t="shared" si="22"/>
        <v>4.9504950495049505</v>
      </c>
      <c r="K226" t="s">
        <v>24</v>
      </c>
      <c r="L226">
        <v>5</v>
      </c>
      <c r="M226" s="2">
        <v>505</v>
      </c>
    </row>
    <row r="227" spans="1:13" s="96" customFormat="1" ht="12.75">
      <c r="A227" s="13"/>
      <c r="B227" s="410">
        <f>SUM(B222:B226)</f>
        <v>12500</v>
      </c>
      <c r="C227" s="13" t="s">
        <v>24</v>
      </c>
      <c r="D227" s="13"/>
      <c r="E227" s="13"/>
      <c r="F227" s="20"/>
      <c r="G227" s="20"/>
      <c r="H227" s="94">
        <v>0</v>
      </c>
      <c r="I227" s="95">
        <f t="shared" si="22"/>
        <v>24.752475247524753</v>
      </c>
      <c r="M227" s="2">
        <v>505</v>
      </c>
    </row>
    <row r="228" spans="2:13" ht="12.75">
      <c r="B228" s="9"/>
      <c r="H228" s="5">
        <f>H227-B228</f>
        <v>0</v>
      </c>
      <c r="I228" s="24">
        <f t="shared" si="22"/>
        <v>0</v>
      </c>
      <c r="M228" s="2">
        <v>505</v>
      </c>
    </row>
    <row r="229" spans="2:13" ht="12.75">
      <c r="B229" s="9"/>
      <c r="H229" s="5">
        <f>H228-B229</f>
        <v>0</v>
      </c>
      <c r="I229" s="24">
        <f t="shared" si="22"/>
        <v>0</v>
      </c>
      <c r="M229" s="2">
        <v>505</v>
      </c>
    </row>
    <row r="230" spans="1:13" ht="12.75">
      <c r="A230" s="14"/>
      <c r="B230" s="9">
        <v>2500</v>
      </c>
      <c r="C230" s="1" t="s">
        <v>1082</v>
      </c>
      <c r="D230" s="1" t="s">
        <v>10</v>
      </c>
      <c r="E230" s="1" t="s">
        <v>1077</v>
      </c>
      <c r="F230" s="102" t="s">
        <v>113</v>
      </c>
      <c r="G230" s="29" t="s">
        <v>29</v>
      </c>
      <c r="H230" s="5">
        <f>H229-B230</f>
        <v>-2500</v>
      </c>
      <c r="I230" s="24">
        <f t="shared" si="22"/>
        <v>4.9504950495049505</v>
      </c>
      <c r="K230" t="s">
        <v>107</v>
      </c>
      <c r="M230" s="2">
        <v>505</v>
      </c>
    </row>
    <row r="231" spans="2:13" ht="12.75">
      <c r="B231" s="9">
        <v>7000</v>
      </c>
      <c r="C231" s="1" t="s">
        <v>114</v>
      </c>
      <c r="D231" s="1" t="s">
        <v>10</v>
      </c>
      <c r="E231" s="1" t="s">
        <v>1077</v>
      </c>
      <c r="F231" s="102" t="s">
        <v>115</v>
      </c>
      <c r="G231" s="29" t="s">
        <v>31</v>
      </c>
      <c r="H231" s="5">
        <f>H230-B231</f>
        <v>-9500</v>
      </c>
      <c r="I231" s="24">
        <f t="shared" si="22"/>
        <v>13.861386138613861</v>
      </c>
      <c r="K231" t="s">
        <v>107</v>
      </c>
      <c r="M231" s="2">
        <v>505</v>
      </c>
    </row>
    <row r="232" spans="2:13" ht="12.75">
      <c r="B232" s="9">
        <v>5000</v>
      </c>
      <c r="C232" s="1" t="s">
        <v>1083</v>
      </c>
      <c r="D232" s="1" t="s">
        <v>10</v>
      </c>
      <c r="E232" s="1" t="s">
        <v>1077</v>
      </c>
      <c r="F232" s="102" t="s">
        <v>116</v>
      </c>
      <c r="G232" s="29" t="s">
        <v>55</v>
      </c>
      <c r="H232" s="5">
        <f>H231-B232</f>
        <v>-14500</v>
      </c>
      <c r="I232" s="24">
        <f t="shared" si="22"/>
        <v>9.900990099009901</v>
      </c>
      <c r="K232" t="s">
        <v>107</v>
      </c>
      <c r="M232" s="2">
        <v>505</v>
      </c>
    </row>
    <row r="233" spans="1:13" s="96" customFormat="1" ht="12.75">
      <c r="A233" s="13"/>
      <c r="B233" s="410">
        <f>SUM(B230:B232)</f>
        <v>14500</v>
      </c>
      <c r="C233" s="13" t="s">
        <v>1097</v>
      </c>
      <c r="D233" s="13"/>
      <c r="E233" s="13"/>
      <c r="F233" s="119"/>
      <c r="G233" s="20"/>
      <c r="H233" s="94">
        <v>0</v>
      </c>
      <c r="I233" s="95">
        <f t="shared" si="22"/>
        <v>28.712871287128714</v>
      </c>
      <c r="M233" s="2">
        <v>505</v>
      </c>
    </row>
    <row r="234" spans="2:13" ht="12.75">
      <c r="B234" s="9"/>
      <c r="D234" s="14"/>
      <c r="F234" s="102"/>
      <c r="H234" s="5">
        <f aca="true" t="shared" si="25" ref="H234:H239">H233-B234</f>
        <v>0</v>
      </c>
      <c r="I234" s="24">
        <f t="shared" si="22"/>
        <v>0</v>
      </c>
      <c r="M234" s="2">
        <v>505</v>
      </c>
    </row>
    <row r="235" spans="1:13" s="45" customFormat="1" ht="12.75">
      <c r="A235" s="44"/>
      <c r="B235" s="425"/>
      <c r="C235" s="46"/>
      <c r="D235" s="37"/>
      <c r="E235" s="44"/>
      <c r="F235" s="38"/>
      <c r="G235" s="38"/>
      <c r="H235" s="5">
        <f t="shared" si="25"/>
        <v>0</v>
      </c>
      <c r="I235" s="24">
        <f t="shared" si="22"/>
        <v>0</v>
      </c>
      <c r="M235" s="2">
        <v>505</v>
      </c>
    </row>
    <row r="236" spans="2:13" ht="12.75">
      <c r="B236" s="9">
        <v>1500</v>
      </c>
      <c r="C236" s="1" t="s">
        <v>81</v>
      </c>
      <c r="D236" s="1" t="s">
        <v>10</v>
      </c>
      <c r="E236" s="1" t="s">
        <v>131</v>
      </c>
      <c r="F236" s="102" t="s">
        <v>115</v>
      </c>
      <c r="G236" s="29" t="s">
        <v>29</v>
      </c>
      <c r="H236" s="5">
        <f t="shared" si="25"/>
        <v>-1500</v>
      </c>
      <c r="I236" s="24">
        <f t="shared" si="22"/>
        <v>2.9702970297029703</v>
      </c>
      <c r="K236" t="s">
        <v>107</v>
      </c>
      <c r="M236" s="2">
        <v>505</v>
      </c>
    </row>
    <row r="237" spans="2:13" ht="12.75">
      <c r="B237" s="9">
        <v>1200</v>
      </c>
      <c r="C237" s="1" t="s">
        <v>81</v>
      </c>
      <c r="D237" s="1" t="s">
        <v>10</v>
      </c>
      <c r="E237" s="1" t="s">
        <v>131</v>
      </c>
      <c r="F237" s="102" t="s">
        <v>115</v>
      </c>
      <c r="G237" s="29" t="s">
        <v>31</v>
      </c>
      <c r="H237" s="5">
        <f t="shared" si="25"/>
        <v>-2700</v>
      </c>
      <c r="I237" s="24">
        <f t="shared" si="22"/>
        <v>2.376237623762376</v>
      </c>
      <c r="K237" t="s">
        <v>107</v>
      </c>
      <c r="M237" s="2">
        <v>505</v>
      </c>
    </row>
    <row r="238" spans="2:13" ht="12.75">
      <c r="B238" s="9">
        <v>1000</v>
      </c>
      <c r="C238" s="1" t="s">
        <v>81</v>
      </c>
      <c r="D238" s="1" t="s">
        <v>10</v>
      </c>
      <c r="E238" s="1" t="s">
        <v>131</v>
      </c>
      <c r="F238" s="102" t="s">
        <v>115</v>
      </c>
      <c r="G238" s="29" t="s">
        <v>53</v>
      </c>
      <c r="H238" s="5">
        <f t="shared" si="25"/>
        <v>-3700</v>
      </c>
      <c r="I238" s="24">
        <f t="shared" si="22"/>
        <v>1.9801980198019802</v>
      </c>
      <c r="K238" t="s">
        <v>107</v>
      </c>
      <c r="M238" s="2">
        <v>505</v>
      </c>
    </row>
    <row r="239" spans="2:13" ht="12.75">
      <c r="B239" s="9">
        <v>1500</v>
      </c>
      <c r="C239" s="1" t="s">
        <v>81</v>
      </c>
      <c r="D239" s="1" t="s">
        <v>10</v>
      </c>
      <c r="E239" s="1" t="s">
        <v>131</v>
      </c>
      <c r="F239" s="102" t="s">
        <v>115</v>
      </c>
      <c r="G239" s="29" t="s">
        <v>55</v>
      </c>
      <c r="H239" s="5">
        <f t="shared" si="25"/>
        <v>-5200</v>
      </c>
      <c r="I239" s="24">
        <f t="shared" si="22"/>
        <v>2.9702970297029703</v>
      </c>
      <c r="K239" t="s">
        <v>107</v>
      </c>
      <c r="M239" s="2">
        <v>505</v>
      </c>
    </row>
    <row r="240" spans="1:13" s="96" customFormat="1" ht="12.75">
      <c r="A240" s="13"/>
      <c r="B240" s="410">
        <f>SUM(B236:B239)</f>
        <v>5200</v>
      </c>
      <c r="C240" s="13"/>
      <c r="D240" s="13"/>
      <c r="E240" s="13" t="s">
        <v>131</v>
      </c>
      <c r="F240" s="119"/>
      <c r="G240" s="20"/>
      <c r="H240" s="94">
        <v>0</v>
      </c>
      <c r="I240" s="95">
        <f t="shared" si="22"/>
        <v>10.297029702970297</v>
      </c>
      <c r="M240" s="2">
        <v>505</v>
      </c>
    </row>
    <row r="241" spans="2:13" ht="12.75">
      <c r="B241" s="9"/>
      <c r="F241" s="102"/>
      <c r="H241" s="5">
        <f>H240-B241</f>
        <v>0</v>
      </c>
      <c r="I241" s="24">
        <f t="shared" si="22"/>
        <v>0</v>
      </c>
      <c r="M241" s="2">
        <v>505</v>
      </c>
    </row>
    <row r="242" spans="2:13" ht="12.75">
      <c r="B242" s="9"/>
      <c r="F242" s="102"/>
      <c r="H242" s="5">
        <f>H241-B242</f>
        <v>0</v>
      </c>
      <c r="I242" s="24">
        <f t="shared" si="22"/>
        <v>0</v>
      </c>
      <c r="M242" s="2">
        <v>505</v>
      </c>
    </row>
    <row r="243" spans="1:13" ht="12.75">
      <c r="A243" s="14"/>
      <c r="B243" s="9">
        <v>3000</v>
      </c>
      <c r="C243" s="1" t="s">
        <v>82</v>
      </c>
      <c r="D243" s="1" t="s">
        <v>10</v>
      </c>
      <c r="E243" s="1" t="s">
        <v>1077</v>
      </c>
      <c r="F243" s="102" t="s">
        <v>117</v>
      </c>
      <c r="G243" s="29" t="s">
        <v>29</v>
      </c>
      <c r="H243" s="5">
        <f>H242-B243</f>
        <v>-3000</v>
      </c>
      <c r="I243" s="24">
        <f t="shared" si="22"/>
        <v>5.9405940594059405</v>
      </c>
      <c r="K243" t="s">
        <v>107</v>
      </c>
      <c r="M243" s="2">
        <v>505</v>
      </c>
    </row>
    <row r="244" spans="2:13" ht="12.75">
      <c r="B244" s="9">
        <v>3000</v>
      </c>
      <c r="C244" s="1" t="s">
        <v>82</v>
      </c>
      <c r="D244" s="1" t="s">
        <v>10</v>
      </c>
      <c r="E244" s="1" t="s">
        <v>1077</v>
      </c>
      <c r="F244" s="102" t="s">
        <v>117</v>
      </c>
      <c r="G244" s="29" t="s">
        <v>31</v>
      </c>
      <c r="H244" s="5">
        <f>H243-B244</f>
        <v>-6000</v>
      </c>
      <c r="I244" s="24">
        <f t="shared" si="22"/>
        <v>5.9405940594059405</v>
      </c>
      <c r="K244" t="s">
        <v>107</v>
      </c>
      <c r="M244" s="2">
        <v>505</v>
      </c>
    </row>
    <row r="245" spans="2:13" ht="12.75">
      <c r="B245" s="9">
        <v>3000</v>
      </c>
      <c r="C245" s="1" t="s">
        <v>82</v>
      </c>
      <c r="D245" s="1" t="s">
        <v>10</v>
      </c>
      <c r="E245" s="1" t="s">
        <v>1077</v>
      </c>
      <c r="F245" s="102" t="s">
        <v>117</v>
      </c>
      <c r="G245" s="29" t="s">
        <v>53</v>
      </c>
      <c r="H245" s="5">
        <f>H244-B245</f>
        <v>-9000</v>
      </c>
      <c r="I245" s="24">
        <f t="shared" si="22"/>
        <v>5.9405940594059405</v>
      </c>
      <c r="K245" t="s">
        <v>107</v>
      </c>
      <c r="M245" s="2">
        <v>505</v>
      </c>
    </row>
    <row r="246" spans="1:13" s="96" customFormat="1" ht="12.75">
      <c r="A246" s="13"/>
      <c r="B246" s="410">
        <f>SUM(B243:B245)</f>
        <v>9000</v>
      </c>
      <c r="C246" s="13" t="s">
        <v>82</v>
      </c>
      <c r="D246" s="13"/>
      <c r="E246" s="13"/>
      <c r="F246" s="20"/>
      <c r="G246" s="20"/>
      <c r="H246" s="94">
        <v>0</v>
      </c>
      <c r="I246" s="95">
        <f t="shared" si="22"/>
        <v>17.821782178217823</v>
      </c>
      <c r="M246" s="2">
        <v>505</v>
      </c>
    </row>
    <row r="247" spans="2:13" ht="12.75">
      <c r="B247" s="9"/>
      <c r="H247" s="5">
        <f aca="true" t="shared" si="26" ref="H247:H252">H246-B247</f>
        <v>0</v>
      </c>
      <c r="I247" s="24">
        <f t="shared" si="22"/>
        <v>0</v>
      </c>
      <c r="M247" s="2">
        <v>505</v>
      </c>
    </row>
    <row r="248" spans="2:13" ht="12.75">
      <c r="B248" s="9"/>
      <c r="H248" s="5">
        <f t="shared" si="26"/>
        <v>0</v>
      </c>
      <c r="I248" s="24">
        <f t="shared" si="22"/>
        <v>0</v>
      </c>
      <c r="M248" s="2">
        <v>505</v>
      </c>
    </row>
    <row r="249" spans="2:13" ht="12.75">
      <c r="B249" s="9">
        <v>2000</v>
      </c>
      <c r="C249" s="1" t="s">
        <v>84</v>
      </c>
      <c r="D249" s="1" t="s">
        <v>10</v>
      </c>
      <c r="E249" s="1" t="s">
        <v>1077</v>
      </c>
      <c r="F249" s="102" t="s">
        <v>115</v>
      </c>
      <c r="G249" s="29" t="s">
        <v>29</v>
      </c>
      <c r="H249" s="5">
        <f t="shared" si="26"/>
        <v>-2000</v>
      </c>
      <c r="I249" s="24">
        <f t="shared" si="22"/>
        <v>3.9603960396039604</v>
      </c>
      <c r="K249" t="s">
        <v>107</v>
      </c>
      <c r="M249" s="2">
        <v>505</v>
      </c>
    </row>
    <row r="250" spans="2:13" ht="12.75">
      <c r="B250" s="9">
        <v>2000</v>
      </c>
      <c r="C250" s="1" t="s">
        <v>84</v>
      </c>
      <c r="D250" s="1" t="s">
        <v>10</v>
      </c>
      <c r="E250" s="1" t="s">
        <v>1077</v>
      </c>
      <c r="F250" s="102" t="s">
        <v>115</v>
      </c>
      <c r="G250" s="29" t="s">
        <v>31</v>
      </c>
      <c r="H250" s="5">
        <f t="shared" si="26"/>
        <v>-4000</v>
      </c>
      <c r="I250" s="24">
        <f t="shared" si="22"/>
        <v>3.9603960396039604</v>
      </c>
      <c r="K250" t="s">
        <v>107</v>
      </c>
      <c r="M250" s="2">
        <v>505</v>
      </c>
    </row>
    <row r="251" spans="2:13" ht="12.75">
      <c r="B251" s="9">
        <v>2000</v>
      </c>
      <c r="C251" s="1" t="s">
        <v>84</v>
      </c>
      <c r="D251" s="1" t="s">
        <v>10</v>
      </c>
      <c r="E251" s="1" t="s">
        <v>1077</v>
      </c>
      <c r="F251" s="102" t="s">
        <v>115</v>
      </c>
      <c r="G251" s="29" t="s">
        <v>53</v>
      </c>
      <c r="H251" s="5">
        <f t="shared" si="26"/>
        <v>-6000</v>
      </c>
      <c r="I251" s="24">
        <f t="shared" si="22"/>
        <v>3.9603960396039604</v>
      </c>
      <c r="K251" t="s">
        <v>107</v>
      </c>
      <c r="M251" s="2">
        <v>505</v>
      </c>
    </row>
    <row r="252" spans="2:13" ht="12.75">
      <c r="B252" s="9">
        <v>2000</v>
      </c>
      <c r="C252" s="1" t="s">
        <v>84</v>
      </c>
      <c r="D252" s="1" t="s">
        <v>10</v>
      </c>
      <c r="E252" s="1" t="s">
        <v>1077</v>
      </c>
      <c r="F252" s="102" t="s">
        <v>115</v>
      </c>
      <c r="G252" s="29" t="s">
        <v>55</v>
      </c>
      <c r="H252" s="5">
        <f t="shared" si="26"/>
        <v>-8000</v>
      </c>
      <c r="I252" s="24">
        <f t="shared" si="22"/>
        <v>3.9603960396039604</v>
      </c>
      <c r="K252" t="s">
        <v>107</v>
      </c>
      <c r="M252" s="2">
        <v>505</v>
      </c>
    </row>
    <row r="253" spans="1:13" s="96" customFormat="1" ht="12.75">
      <c r="A253" s="13"/>
      <c r="B253" s="410">
        <f>SUM(B249:B252)</f>
        <v>8000</v>
      </c>
      <c r="C253" s="13" t="s">
        <v>84</v>
      </c>
      <c r="D253" s="13"/>
      <c r="E253" s="13"/>
      <c r="F253" s="20"/>
      <c r="G253" s="20"/>
      <c r="H253" s="94">
        <v>0</v>
      </c>
      <c r="I253" s="95">
        <f t="shared" si="22"/>
        <v>15.841584158415841</v>
      </c>
      <c r="M253" s="2">
        <v>505</v>
      </c>
    </row>
    <row r="254" spans="2:13" ht="12.75">
      <c r="B254" s="9"/>
      <c r="H254" s="5">
        <f>H253-B254</f>
        <v>0</v>
      </c>
      <c r="I254" s="24">
        <f t="shared" si="22"/>
        <v>0</v>
      </c>
      <c r="M254" s="2">
        <v>505</v>
      </c>
    </row>
    <row r="255" spans="2:13" ht="12.75">
      <c r="B255" s="9"/>
      <c r="H255" s="5">
        <f>H254-B255</f>
        <v>0</v>
      </c>
      <c r="I255" s="24">
        <f t="shared" si="22"/>
        <v>0</v>
      </c>
      <c r="M255" s="2">
        <v>505</v>
      </c>
    </row>
    <row r="256" spans="2:13" ht="12.75">
      <c r="B256" s="9">
        <v>500</v>
      </c>
      <c r="C256" s="1" t="s">
        <v>151</v>
      </c>
      <c r="D256" s="1" t="s">
        <v>10</v>
      </c>
      <c r="E256" s="1" t="s">
        <v>238</v>
      </c>
      <c r="F256" s="102" t="s">
        <v>115</v>
      </c>
      <c r="G256" s="29" t="s">
        <v>29</v>
      </c>
      <c r="H256" s="5">
        <f>H255-B256</f>
        <v>-500</v>
      </c>
      <c r="I256" s="24">
        <f t="shared" si="22"/>
        <v>0.9900990099009901</v>
      </c>
      <c r="K256" t="s">
        <v>107</v>
      </c>
      <c r="M256" s="2">
        <v>505</v>
      </c>
    </row>
    <row r="257" spans="2:13" ht="12.75">
      <c r="B257" s="9">
        <v>1000</v>
      </c>
      <c r="C257" s="1" t="s">
        <v>151</v>
      </c>
      <c r="D257" s="1" t="s">
        <v>10</v>
      </c>
      <c r="E257" s="1" t="s">
        <v>238</v>
      </c>
      <c r="F257" s="102" t="s">
        <v>115</v>
      </c>
      <c r="G257" s="29" t="s">
        <v>31</v>
      </c>
      <c r="H257" s="5">
        <f>H256-B257</f>
        <v>-1500</v>
      </c>
      <c r="I257" s="24">
        <f t="shared" si="22"/>
        <v>1.9801980198019802</v>
      </c>
      <c r="K257" t="s">
        <v>107</v>
      </c>
      <c r="M257" s="2">
        <v>505</v>
      </c>
    </row>
    <row r="258" spans="2:13" ht="12.75">
      <c r="B258" s="9">
        <v>1000</v>
      </c>
      <c r="C258" s="1" t="s">
        <v>151</v>
      </c>
      <c r="D258" s="1" t="s">
        <v>10</v>
      </c>
      <c r="E258" s="1" t="s">
        <v>238</v>
      </c>
      <c r="F258" s="102" t="s">
        <v>115</v>
      </c>
      <c r="G258" s="29" t="s">
        <v>53</v>
      </c>
      <c r="H258" s="5">
        <f>H257-B258</f>
        <v>-2500</v>
      </c>
      <c r="I258" s="24">
        <f t="shared" si="22"/>
        <v>1.9801980198019802</v>
      </c>
      <c r="K258" t="s">
        <v>107</v>
      </c>
      <c r="M258" s="2">
        <v>505</v>
      </c>
    </row>
    <row r="259" spans="1:13" s="96" customFormat="1" ht="12.75">
      <c r="A259" s="13"/>
      <c r="B259" s="410">
        <f>SUM(B256:B258)</f>
        <v>2500</v>
      </c>
      <c r="C259" s="13"/>
      <c r="D259" s="13"/>
      <c r="E259" s="13" t="s">
        <v>238</v>
      </c>
      <c r="F259" s="20"/>
      <c r="G259" s="20"/>
      <c r="H259" s="94">
        <v>0</v>
      </c>
      <c r="I259" s="95">
        <f t="shared" si="22"/>
        <v>4.9504950495049505</v>
      </c>
      <c r="M259" s="2">
        <v>505</v>
      </c>
    </row>
    <row r="260" spans="2:13" ht="12.75">
      <c r="B260" s="9"/>
      <c r="H260" s="5">
        <f>H259-B260</f>
        <v>0</v>
      </c>
      <c r="I260" s="24">
        <f t="shared" si="22"/>
        <v>0</v>
      </c>
      <c r="M260" s="2">
        <v>505</v>
      </c>
    </row>
    <row r="261" spans="2:13" ht="12.75">
      <c r="B261" s="9"/>
      <c r="H261" s="5">
        <f>H260-B261</f>
        <v>0</v>
      </c>
      <c r="I261" s="24">
        <f t="shared" si="22"/>
        <v>0</v>
      </c>
      <c r="M261" s="2">
        <v>505</v>
      </c>
    </row>
    <row r="262" spans="1:13" s="17" customFormat="1" ht="12.75">
      <c r="A262" s="14"/>
      <c r="B262" s="125">
        <v>60000</v>
      </c>
      <c r="C262" s="14" t="s">
        <v>1072</v>
      </c>
      <c r="D262" s="14" t="s">
        <v>10</v>
      </c>
      <c r="E262" s="14" t="s">
        <v>1132</v>
      </c>
      <c r="F262" s="38" t="s">
        <v>216</v>
      </c>
      <c r="G262" s="32" t="s">
        <v>29</v>
      </c>
      <c r="H262" s="5">
        <f>H261-B262</f>
        <v>-60000</v>
      </c>
      <c r="I262" s="24">
        <f t="shared" si="22"/>
        <v>118.81188118811882</v>
      </c>
      <c r="K262" s="17" t="s">
        <v>107</v>
      </c>
      <c r="M262" s="2">
        <v>505</v>
      </c>
    </row>
    <row r="263" spans="1:13" s="96" customFormat="1" ht="12.75">
      <c r="A263" s="13"/>
      <c r="B263" s="410">
        <f>SUM(B262)</f>
        <v>60000</v>
      </c>
      <c r="C263" s="13"/>
      <c r="D263" s="13"/>
      <c r="E263" s="13" t="s">
        <v>1132</v>
      </c>
      <c r="F263" s="119"/>
      <c r="G263" s="20"/>
      <c r="H263" s="94">
        <v>0</v>
      </c>
      <c r="I263" s="95">
        <f aca="true" t="shared" si="27" ref="I263:I326">+B263/M263</f>
        <v>118.81188118811882</v>
      </c>
      <c r="M263" s="2">
        <v>505</v>
      </c>
    </row>
    <row r="264" spans="1:13" s="17" customFormat="1" ht="12.75">
      <c r="A264" s="14"/>
      <c r="B264" s="125"/>
      <c r="C264" s="14"/>
      <c r="D264" s="14"/>
      <c r="E264" s="14"/>
      <c r="F264" s="38"/>
      <c r="G264" s="32"/>
      <c r="H264" s="5">
        <f>H263-B264</f>
        <v>0</v>
      </c>
      <c r="I264" s="24">
        <f t="shared" si="27"/>
        <v>0</v>
      </c>
      <c r="M264" s="2">
        <v>505</v>
      </c>
    </row>
    <row r="265" spans="1:13" s="17" customFormat="1" ht="12.75">
      <c r="A265" s="14"/>
      <c r="B265" s="125"/>
      <c r="C265" s="14"/>
      <c r="D265" s="14"/>
      <c r="E265" s="14"/>
      <c r="F265" s="38"/>
      <c r="G265" s="32"/>
      <c r="H265" s="5">
        <f>H264-B265</f>
        <v>0</v>
      </c>
      <c r="I265" s="24">
        <f t="shared" si="27"/>
        <v>0</v>
      </c>
      <c r="M265" s="2">
        <v>505</v>
      </c>
    </row>
    <row r="266" spans="2:13" ht="12.75">
      <c r="B266" s="9"/>
      <c r="H266" s="5">
        <f>H265-B266</f>
        <v>0</v>
      </c>
      <c r="I266" s="24">
        <f t="shared" si="27"/>
        <v>0</v>
      </c>
      <c r="M266" s="2">
        <v>505</v>
      </c>
    </row>
    <row r="267" spans="2:13" ht="12.75">
      <c r="B267" s="9"/>
      <c r="H267" s="5">
        <f>H266-B267</f>
        <v>0</v>
      </c>
      <c r="I267" s="24">
        <f t="shared" si="27"/>
        <v>0</v>
      </c>
      <c r="M267" s="2">
        <v>505</v>
      </c>
    </row>
    <row r="268" spans="1:13" s="92" customFormat="1" ht="12.75">
      <c r="A268" s="88"/>
      <c r="B268" s="424">
        <f>+B273+B278</f>
        <v>10400</v>
      </c>
      <c r="C268" s="88" t="s">
        <v>118</v>
      </c>
      <c r="D268" s="88" t="s">
        <v>119</v>
      </c>
      <c r="E268" s="88" t="s">
        <v>120</v>
      </c>
      <c r="F268" s="90" t="s">
        <v>121</v>
      </c>
      <c r="G268" s="110" t="s">
        <v>35</v>
      </c>
      <c r="H268" s="89"/>
      <c r="I268" s="91">
        <f t="shared" si="27"/>
        <v>20.594059405940595</v>
      </c>
      <c r="M268" s="2">
        <v>505</v>
      </c>
    </row>
    <row r="269" spans="2:13" ht="12.75">
      <c r="B269" s="9"/>
      <c r="H269" s="5">
        <f>H268-B269</f>
        <v>0</v>
      </c>
      <c r="I269" s="24">
        <f t="shared" si="27"/>
        <v>0</v>
      </c>
      <c r="M269" s="2">
        <v>505</v>
      </c>
    </row>
    <row r="270" spans="2:13" ht="12.75">
      <c r="B270" s="9">
        <v>2500</v>
      </c>
      <c r="C270" s="1" t="s">
        <v>24</v>
      </c>
      <c r="D270" s="1" t="s">
        <v>10</v>
      </c>
      <c r="E270" s="1" t="s">
        <v>67</v>
      </c>
      <c r="F270" s="71" t="s">
        <v>122</v>
      </c>
      <c r="G270" s="29" t="s">
        <v>123</v>
      </c>
      <c r="H270" s="5">
        <f>H269-B270</f>
        <v>-2500</v>
      </c>
      <c r="I270" s="24">
        <f t="shared" si="27"/>
        <v>4.9504950495049505</v>
      </c>
      <c r="K270" t="s">
        <v>24</v>
      </c>
      <c r="L270">
        <v>6</v>
      </c>
      <c r="M270" s="2">
        <v>505</v>
      </c>
    </row>
    <row r="271" spans="2:13" ht="12.75">
      <c r="B271" s="9">
        <v>2000</v>
      </c>
      <c r="C271" s="1" t="s">
        <v>24</v>
      </c>
      <c r="D271" s="1" t="s">
        <v>10</v>
      </c>
      <c r="E271" s="1" t="s">
        <v>73</v>
      </c>
      <c r="F271" s="71" t="s">
        <v>124</v>
      </c>
      <c r="G271" s="29" t="s">
        <v>123</v>
      </c>
      <c r="H271" s="5">
        <f>H270-B271</f>
        <v>-4500</v>
      </c>
      <c r="I271" s="24">
        <f t="shared" si="27"/>
        <v>3.9603960396039604</v>
      </c>
      <c r="K271" t="s">
        <v>24</v>
      </c>
      <c r="L271">
        <v>6</v>
      </c>
      <c r="M271" s="2">
        <v>505</v>
      </c>
    </row>
    <row r="272" spans="2:13" ht="12.75">
      <c r="B272" s="9">
        <v>2500</v>
      </c>
      <c r="C272" s="1" t="s">
        <v>24</v>
      </c>
      <c r="D272" s="1" t="s">
        <v>10</v>
      </c>
      <c r="E272" s="1" t="s">
        <v>67</v>
      </c>
      <c r="F272" s="71" t="s">
        <v>125</v>
      </c>
      <c r="G272" s="29" t="s">
        <v>126</v>
      </c>
      <c r="H272" s="5">
        <f>H271-B272</f>
        <v>-7000</v>
      </c>
      <c r="I272" s="24">
        <f t="shared" si="27"/>
        <v>4.9504950495049505</v>
      </c>
      <c r="K272" t="s">
        <v>24</v>
      </c>
      <c r="L272">
        <v>6</v>
      </c>
      <c r="M272" s="2">
        <v>505</v>
      </c>
    </row>
    <row r="273" spans="1:13" s="96" customFormat="1" ht="12.75">
      <c r="A273" s="13"/>
      <c r="B273" s="410">
        <f>SUM(B270:B272)</f>
        <v>7000</v>
      </c>
      <c r="C273" s="13" t="s">
        <v>24</v>
      </c>
      <c r="D273" s="13"/>
      <c r="E273" s="13"/>
      <c r="F273" s="20"/>
      <c r="G273" s="20"/>
      <c r="H273" s="94">
        <v>0</v>
      </c>
      <c r="I273" s="95">
        <f t="shared" si="27"/>
        <v>13.861386138613861</v>
      </c>
      <c r="M273" s="2">
        <v>505</v>
      </c>
    </row>
    <row r="274" spans="2:13" ht="12.75">
      <c r="B274" s="9"/>
      <c r="H274" s="5">
        <f>H273-B274</f>
        <v>0</v>
      </c>
      <c r="I274" s="24">
        <f t="shared" si="27"/>
        <v>0</v>
      </c>
      <c r="M274" s="2">
        <v>505</v>
      </c>
    </row>
    <row r="275" spans="2:13" ht="12.75">
      <c r="B275" s="9"/>
      <c r="H275" s="5">
        <f>H274-B275</f>
        <v>0</v>
      </c>
      <c r="I275" s="24">
        <f t="shared" si="27"/>
        <v>0</v>
      </c>
      <c r="M275" s="2">
        <v>505</v>
      </c>
    </row>
    <row r="276" spans="2:13" ht="12.75">
      <c r="B276" s="9">
        <v>1600</v>
      </c>
      <c r="C276" s="81" t="s">
        <v>81</v>
      </c>
      <c r="D276" s="35" t="s">
        <v>10</v>
      </c>
      <c r="E276" s="82" t="s">
        <v>131</v>
      </c>
      <c r="F276" s="82" t="s">
        <v>127</v>
      </c>
      <c r="G276" s="109" t="s">
        <v>123</v>
      </c>
      <c r="H276" s="5">
        <f>H275-B276</f>
        <v>-1600</v>
      </c>
      <c r="I276" s="24">
        <f t="shared" si="27"/>
        <v>3.1683168316831685</v>
      </c>
      <c r="K276" s="86" t="s">
        <v>67</v>
      </c>
      <c r="M276" s="2">
        <v>505</v>
      </c>
    </row>
    <row r="277" spans="1:13" s="45" customFormat="1" ht="12.75">
      <c r="A277" s="44"/>
      <c r="B277" s="125">
        <v>1800</v>
      </c>
      <c r="C277" s="81" t="s">
        <v>81</v>
      </c>
      <c r="D277" s="35" t="s">
        <v>10</v>
      </c>
      <c r="E277" s="82" t="s">
        <v>131</v>
      </c>
      <c r="F277" s="82" t="s">
        <v>127</v>
      </c>
      <c r="G277" s="33" t="s">
        <v>126</v>
      </c>
      <c r="H277" s="5">
        <f>H276-B277</f>
        <v>-3400</v>
      </c>
      <c r="I277" s="24">
        <f t="shared" si="27"/>
        <v>3.5643564356435644</v>
      </c>
      <c r="K277" s="121" t="s">
        <v>67</v>
      </c>
      <c r="M277" s="2">
        <v>505</v>
      </c>
    </row>
    <row r="278" spans="1:256" s="118" customFormat="1" ht="12.75">
      <c r="A278" s="112"/>
      <c r="B278" s="426">
        <f>SUM(B276:B277)</f>
        <v>3400</v>
      </c>
      <c r="C278" s="112"/>
      <c r="D278" s="112"/>
      <c r="E278" s="114" t="s">
        <v>131</v>
      </c>
      <c r="F278" s="111"/>
      <c r="G278" s="115"/>
      <c r="H278" s="116">
        <v>0</v>
      </c>
      <c r="I278" s="117">
        <f t="shared" si="27"/>
        <v>6.732673267326732</v>
      </c>
      <c r="M278" s="2">
        <v>505</v>
      </c>
      <c r="IV278" s="112">
        <f>SUM(A278:IU278)</f>
        <v>3911.732673267327</v>
      </c>
    </row>
    <row r="279" spans="2:13" ht="12.75">
      <c r="B279" s="9"/>
      <c r="D279" s="14"/>
      <c r="F279" s="71"/>
      <c r="H279" s="5">
        <f>H278-B279</f>
        <v>0</v>
      </c>
      <c r="I279" s="24">
        <f t="shared" si="27"/>
        <v>0</v>
      </c>
      <c r="M279" s="2">
        <v>505</v>
      </c>
    </row>
    <row r="280" spans="2:13" ht="12.75">
      <c r="B280" s="9"/>
      <c r="D280" s="14"/>
      <c r="F280" s="71"/>
      <c r="H280" s="5">
        <f>H279-B280</f>
        <v>0</v>
      </c>
      <c r="I280" s="24">
        <f t="shared" si="27"/>
        <v>0</v>
      </c>
      <c r="K280" s="86"/>
      <c r="M280" s="2">
        <v>505</v>
      </c>
    </row>
    <row r="281" spans="2:13" ht="12.75">
      <c r="B281" s="9">
        <v>1000</v>
      </c>
      <c r="C281" s="81" t="s">
        <v>151</v>
      </c>
      <c r="D281" s="81" t="s">
        <v>10</v>
      </c>
      <c r="E281" s="81" t="s">
        <v>238</v>
      </c>
      <c r="F281" s="82" t="s">
        <v>127</v>
      </c>
      <c r="G281" s="109" t="s">
        <v>123</v>
      </c>
      <c r="H281" s="5">
        <f>H280-B281</f>
        <v>-1000</v>
      </c>
      <c r="I281" s="24">
        <f t="shared" si="27"/>
        <v>1.9801980198019802</v>
      </c>
      <c r="K281" s="86" t="s">
        <v>67</v>
      </c>
      <c r="M281" s="2">
        <v>505</v>
      </c>
    </row>
    <row r="282" spans="2:13" ht="12.75">
      <c r="B282" s="9">
        <v>1000</v>
      </c>
      <c r="C282" s="81" t="s">
        <v>151</v>
      </c>
      <c r="D282" s="81" t="s">
        <v>10</v>
      </c>
      <c r="E282" s="81" t="s">
        <v>238</v>
      </c>
      <c r="F282" s="82" t="s">
        <v>127</v>
      </c>
      <c r="G282" s="109" t="s">
        <v>126</v>
      </c>
      <c r="H282" s="5">
        <f>H281-B282</f>
        <v>-2000</v>
      </c>
      <c r="I282" s="24">
        <f t="shared" si="27"/>
        <v>1.9801980198019802</v>
      </c>
      <c r="K282" s="86" t="s">
        <v>67</v>
      </c>
      <c r="M282" s="2">
        <v>505</v>
      </c>
    </row>
    <row r="283" spans="1:13" s="118" customFormat="1" ht="12.75">
      <c r="A283" s="112"/>
      <c r="B283" s="426">
        <f>SUM(B281:B282)</f>
        <v>2000</v>
      </c>
      <c r="C283" s="112"/>
      <c r="D283" s="112"/>
      <c r="E283" s="114" t="s">
        <v>238</v>
      </c>
      <c r="F283" s="111"/>
      <c r="G283" s="115"/>
      <c r="H283" s="116">
        <v>0</v>
      </c>
      <c r="I283" s="117">
        <f t="shared" si="27"/>
        <v>3.9603960396039604</v>
      </c>
      <c r="M283" s="2">
        <v>505</v>
      </c>
    </row>
    <row r="284" spans="2:13" ht="12.75">
      <c r="B284" s="9"/>
      <c r="D284" s="14"/>
      <c r="F284" s="71"/>
      <c r="H284" s="5">
        <f>H283-B284</f>
        <v>0</v>
      </c>
      <c r="I284" s="24">
        <f t="shared" si="27"/>
        <v>0</v>
      </c>
      <c r="M284" s="2">
        <v>505</v>
      </c>
    </row>
    <row r="285" spans="2:13" ht="12.75">
      <c r="B285" s="9"/>
      <c r="D285" s="14"/>
      <c r="F285" s="71"/>
      <c r="H285" s="5">
        <f>H284-B285</f>
        <v>0</v>
      </c>
      <c r="I285" s="24">
        <f t="shared" si="27"/>
        <v>0</v>
      </c>
      <c r="M285" s="2">
        <v>505</v>
      </c>
    </row>
    <row r="286" spans="2:13" ht="12.75">
      <c r="B286" s="9"/>
      <c r="H286" s="5">
        <f>H285-B286</f>
        <v>0</v>
      </c>
      <c r="I286" s="24">
        <f t="shared" si="27"/>
        <v>0</v>
      </c>
      <c r="M286" s="2">
        <v>505</v>
      </c>
    </row>
    <row r="287" spans="2:13" ht="12.75">
      <c r="B287" s="9"/>
      <c r="H287" s="5">
        <f>H286-B287</f>
        <v>0</v>
      </c>
      <c r="I287" s="24">
        <f t="shared" si="27"/>
        <v>0</v>
      </c>
      <c r="M287" s="2">
        <v>505</v>
      </c>
    </row>
    <row r="288" spans="1:13" s="92" customFormat="1" ht="12.75">
      <c r="A288" s="88"/>
      <c r="B288" s="424">
        <f>+B311+B333+B338+B342</f>
        <v>92000</v>
      </c>
      <c r="C288" s="88" t="s">
        <v>128</v>
      </c>
      <c r="D288" s="88" t="s">
        <v>129</v>
      </c>
      <c r="E288" s="88" t="s">
        <v>130</v>
      </c>
      <c r="F288" s="90" t="s">
        <v>121</v>
      </c>
      <c r="G288" s="110" t="s">
        <v>35</v>
      </c>
      <c r="H288" s="89"/>
      <c r="I288" s="91">
        <f t="shared" si="27"/>
        <v>182.17821782178217</v>
      </c>
      <c r="M288" s="2">
        <v>505</v>
      </c>
    </row>
    <row r="289" spans="2:13" ht="12.75">
      <c r="B289" s="9"/>
      <c r="H289" s="5">
        <f aca="true" t="shared" si="28" ref="H289:H310">H288-B289</f>
        <v>0</v>
      </c>
      <c r="I289" s="24">
        <f t="shared" si="27"/>
        <v>0</v>
      </c>
      <c r="M289" s="2">
        <v>505</v>
      </c>
    </row>
    <row r="290" spans="1:13" s="17" customFormat="1" ht="12.75">
      <c r="A290" s="1"/>
      <c r="B290" s="9">
        <v>1500</v>
      </c>
      <c r="C290" s="81" t="s">
        <v>81</v>
      </c>
      <c r="D290" s="35" t="s">
        <v>10</v>
      </c>
      <c r="E290" s="1" t="s">
        <v>131</v>
      </c>
      <c r="F290" s="29" t="s">
        <v>132</v>
      </c>
      <c r="G290" s="29" t="s">
        <v>75</v>
      </c>
      <c r="H290" s="5">
        <f t="shared" si="28"/>
        <v>-1500</v>
      </c>
      <c r="I290" s="24">
        <f t="shared" si="27"/>
        <v>2.9702970297029703</v>
      </c>
      <c r="J290"/>
      <c r="K290" t="s">
        <v>133</v>
      </c>
      <c r="L290">
        <v>7</v>
      </c>
      <c r="M290" s="2">
        <v>505</v>
      </c>
    </row>
    <row r="291" spans="2:13" ht="12.75">
      <c r="B291" s="125">
        <v>1500</v>
      </c>
      <c r="C291" s="14" t="s">
        <v>81</v>
      </c>
      <c r="D291" s="35" t="s">
        <v>10</v>
      </c>
      <c r="E291" s="14" t="s">
        <v>131</v>
      </c>
      <c r="F291" s="29" t="s">
        <v>132</v>
      </c>
      <c r="G291" s="32" t="s">
        <v>134</v>
      </c>
      <c r="H291" s="5">
        <f t="shared" si="28"/>
        <v>-3000</v>
      </c>
      <c r="I291" s="24">
        <f t="shared" si="27"/>
        <v>2.9702970297029703</v>
      </c>
      <c r="K291" t="s">
        <v>133</v>
      </c>
      <c r="L291">
        <v>7</v>
      </c>
      <c r="M291" s="2">
        <v>505</v>
      </c>
    </row>
    <row r="292" spans="2:13" ht="12.75">
      <c r="B292" s="9">
        <v>1500</v>
      </c>
      <c r="C292" s="14" t="s">
        <v>81</v>
      </c>
      <c r="D292" s="35" t="s">
        <v>10</v>
      </c>
      <c r="E292" s="1" t="s">
        <v>131</v>
      </c>
      <c r="F292" s="29" t="s">
        <v>132</v>
      </c>
      <c r="G292" s="29" t="s">
        <v>123</v>
      </c>
      <c r="H292" s="5">
        <f t="shared" si="28"/>
        <v>-4500</v>
      </c>
      <c r="I292" s="24">
        <f t="shared" si="27"/>
        <v>2.9702970297029703</v>
      </c>
      <c r="K292" t="s">
        <v>133</v>
      </c>
      <c r="L292" s="17">
        <v>7</v>
      </c>
      <c r="M292" s="2">
        <v>505</v>
      </c>
    </row>
    <row r="293" spans="2:13" ht="12.75">
      <c r="B293" s="9">
        <v>1500</v>
      </c>
      <c r="C293" s="40" t="s">
        <v>81</v>
      </c>
      <c r="D293" s="35" t="s">
        <v>10</v>
      </c>
      <c r="E293" s="40" t="s">
        <v>131</v>
      </c>
      <c r="F293" s="29" t="s">
        <v>132</v>
      </c>
      <c r="G293" s="29" t="s">
        <v>126</v>
      </c>
      <c r="H293" s="5">
        <f t="shared" si="28"/>
        <v>-6000</v>
      </c>
      <c r="I293" s="24">
        <f t="shared" si="27"/>
        <v>2.9702970297029703</v>
      </c>
      <c r="J293" s="39"/>
      <c r="K293" t="s">
        <v>133</v>
      </c>
      <c r="L293" s="39">
        <v>7</v>
      </c>
      <c r="M293" s="2">
        <v>505</v>
      </c>
    </row>
    <row r="294" spans="2:14" ht="12.75">
      <c r="B294" s="9">
        <v>1500</v>
      </c>
      <c r="C294" s="1" t="s">
        <v>81</v>
      </c>
      <c r="D294" s="35" t="s">
        <v>10</v>
      </c>
      <c r="E294" s="1" t="s">
        <v>131</v>
      </c>
      <c r="F294" s="29" t="s">
        <v>132</v>
      </c>
      <c r="G294" s="29" t="s">
        <v>135</v>
      </c>
      <c r="H294" s="5">
        <f t="shared" si="28"/>
        <v>-7500</v>
      </c>
      <c r="I294" s="24">
        <f t="shared" si="27"/>
        <v>2.9702970297029703</v>
      </c>
      <c r="K294" t="s">
        <v>133</v>
      </c>
      <c r="L294">
        <v>7</v>
      </c>
      <c r="M294" s="2">
        <v>505</v>
      </c>
      <c r="N294" s="41"/>
    </row>
    <row r="295" spans="2:13" ht="12.75">
      <c r="B295" s="9">
        <v>1500</v>
      </c>
      <c r="C295" s="1" t="s">
        <v>81</v>
      </c>
      <c r="D295" s="35" t="s">
        <v>10</v>
      </c>
      <c r="E295" s="1" t="s">
        <v>131</v>
      </c>
      <c r="F295" s="29" t="s">
        <v>132</v>
      </c>
      <c r="G295" s="29" t="s">
        <v>136</v>
      </c>
      <c r="H295" s="5">
        <f t="shared" si="28"/>
        <v>-9000</v>
      </c>
      <c r="I295" s="24">
        <f t="shared" si="27"/>
        <v>2.9702970297029703</v>
      </c>
      <c r="K295" t="s">
        <v>133</v>
      </c>
      <c r="L295">
        <v>7</v>
      </c>
      <c r="M295" s="2">
        <v>505</v>
      </c>
    </row>
    <row r="296" spans="2:13" ht="12.75">
      <c r="B296" s="9">
        <v>1500</v>
      </c>
      <c r="C296" s="1" t="s">
        <v>81</v>
      </c>
      <c r="D296" s="35" t="s">
        <v>10</v>
      </c>
      <c r="E296" s="1" t="s">
        <v>131</v>
      </c>
      <c r="F296" s="29" t="s">
        <v>132</v>
      </c>
      <c r="G296" s="29" t="s">
        <v>137</v>
      </c>
      <c r="H296" s="5">
        <f t="shared" si="28"/>
        <v>-10500</v>
      </c>
      <c r="I296" s="24">
        <f t="shared" si="27"/>
        <v>2.9702970297029703</v>
      </c>
      <c r="K296" t="s">
        <v>133</v>
      </c>
      <c r="L296">
        <v>7</v>
      </c>
      <c r="M296" s="2">
        <v>505</v>
      </c>
    </row>
    <row r="297" spans="2:13" ht="12.75">
      <c r="B297" s="9">
        <v>1500</v>
      </c>
      <c r="C297" s="1" t="s">
        <v>81</v>
      </c>
      <c r="D297" s="35" t="s">
        <v>10</v>
      </c>
      <c r="E297" s="1" t="s">
        <v>131</v>
      </c>
      <c r="F297" s="29" t="s">
        <v>132</v>
      </c>
      <c r="G297" s="29" t="s">
        <v>138</v>
      </c>
      <c r="H297" s="5">
        <f t="shared" si="28"/>
        <v>-12000</v>
      </c>
      <c r="I297" s="24">
        <f t="shared" si="27"/>
        <v>2.9702970297029703</v>
      </c>
      <c r="K297" t="s">
        <v>133</v>
      </c>
      <c r="L297">
        <v>7</v>
      </c>
      <c r="M297" s="2">
        <v>505</v>
      </c>
    </row>
    <row r="298" spans="2:13" ht="12.75">
      <c r="B298" s="9">
        <v>1500</v>
      </c>
      <c r="C298" s="1" t="s">
        <v>81</v>
      </c>
      <c r="D298" s="35" t="s">
        <v>10</v>
      </c>
      <c r="E298" s="1" t="s">
        <v>131</v>
      </c>
      <c r="F298" s="29" t="s">
        <v>132</v>
      </c>
      <c r="G298" s="29" t="s">
        <v>139</v>
      </c>
      <c r="H298" s="5">
        <f t="shared" si="28"/>
        <v>-13500</v>
      </c>
      <c r="I298" s="24">
        <f t="shared" si="27"/>
        <v>2.9702970297029703</v>
      </c>
      <c r="K298" t="s">
        <v>133</v>
      </c>
      <c r="L298">
        <v>7</v>
      </c>
      <c r="M298" s="2">
        <v>505</v>
      </c>
    </row>
    <row r="299" spans="2:13" ht="12.75">
      <c r="B299" s="9">
        <v>1500</v>
      </c>
      <c r="C299" s="1" t="s">
        <v>81</v>
      </c>
      <c r="D299" s="35" t="s">
        <v>10</v>
      </c>
      <c r="E299" s="1" t="s">
        <v>131</v>
      </c>
      <c r="F299" s="29" t="s">
        <v>132</v>
      </c>
      <c r="G299" s="29" t="s">
        <v>140</v>
      </c>
      <c r="H299" s="5">
        <f t="shared" si="28"/>
        <v>-15000</v>
      </c>
      <c r="I299" s="24">
        <f t="shared" si="27"/>
        <v>2.9702970297029703</v>
      </c>
      <c r="K299" t="s">
        <v>133</v>
      </c>
      <c r="L299">
        <v>7</v>
      </c>
      <c r="M299" s="2">
        <v>505</v>
      </c>
    </row>
    <row r="300" spans="2:13" ht="12.75">
      <c r="B300" s="9">
        <v>1500</v>
      </c>
      <c r="C300" s="1" t="s">
        <v>81</v>
      </c>
      <c r="D300" s="35" t="s">
        <v>10</v>
      </c>
      <c r="E300" s="1" t="s">
        <v>131</v>
      </c>
      <c r="F300" s="29" t="s">
        <v>132</v>
      </c>
      <c r="G300" s="29" t="s">
        <v>141</v>
      </c>
      <c r="H300" s="5">
        <f t="shared" si="28"/>
        <v>-16500</v>
      </c>
      <c r="I300" s="24">
        <f t="shared" si="27"/>
        <v>2.9702970297029703</v>
      </c>
      <c r="K300" t="s">
        <v>133</v>
      </c>
      <c r="L300">
        <v>7</v>
      </c>
      <c r="M300" s="2">
        <v>505</v>
      </c>
    </row>
    <row r="301" spans="2:13" ht="12.75">
      <c r="B301" s="9">
        <v>1500</v>
      </c>
      <c r="C301" s="1" t="s">
        <v>81</v>
      </c>
      <c r="D301" s="35" t="s">
        <v>10</v>
      </c>
      <c r="E301" s="1" t="s">
        <v>131</v>
      </c>
      <c r="F301" s="29" t="s">
        <v>132</v>
      </c>
      <c r="G301" s="29" t="s">
        <v>141</v>
      </c>
      <c r="H301" s="5">
        <f t="shared" si="28"/>
        <v>-18000</v>
      </c>
      <c r="I301" s="24">
        <f t="shared" si="27"/>
        <v>2.9702970297029703</v>
      </c>
      <c r="K301" t="s">
        <v>133</v>
      </c>
      <c r="L301">
        <v>7</v>
      </c>
      <c r="M301" s="2">
        <v>505</v>
      </c>
    </row>
    <row r="302" spans="2:13" ht="12.75">
      <c r="B302" s="9">
        <v>1500</v>
      </c>
      <c r="C302" s="1" t="s">
        <v>81</v>
      </c>
      <c r="D302" s="35" t="s">
        <v>10</v>
      </c>
      <c r="E302" s="1" t="s">
        <v>131</v>
      </c>
      <c r="F302" s="29" t="s">
        <v>132</v>
      </c>
      <c r="G302" s="29" t="s">
        <v>142</v>
      </c>
      <c r="H302" s="5">
        <f t="shared" si="28"/>
        <v>-19500</v>
      </c>
      <c r="I302" s="24">
        <f t="shared" si="27"/>
        <v>2.9702970297029703</v>
      </c>
      <c r="K302" t="s">
        <v>133</v>
      </c>
      <c r="L302">
        <v>7</v>
      </c>
      <c r="M302" s="2">
        <v>505</v>
      </c>
    </row>
    <row r="303" spans="2:13" ht="12.75">
      <c r="B303" s="9">
        <v>1500</v>
      </c>
      <c r="C303" s="1" t="s">
        <v>81</v>
      </c>
      <c r="D303" s="35" t="s">
        <v>10</v>
      </c>
      <c r="E303" s="1" t="s">
        <v>131</v>
      </c>
      <c r="F303" s="29" t="s">
        <v>132</v>
      </c>
      <c r="G303" s="29" t="s">
        <v>143</v>
      </c>
      <c r="H303" s="5">
        <f t="shared" si="28"/>
        <v>-21000</v>
      </c>
      <c r="I303" s="24">
        <f t="shared" si="27"/>
        <v>2.9702970297029703</v>
      </c>
      <c r="K303" t="s">
        <v>133</v>
      </c>
      <c r="L303">
        <v>7</v>
      </c>
      <c r="M303" s="2">
        <v>505</v>
      </c>
    </row>
    <row r="304" spans="2:13" ht="12.75">
      <c r="B304" s="9">
        <v>1500</v>
      </c>
      <c r="C304" s="1" t="s">
        <v>81</v>
      </c>
      <c r="D304" s="35" t="s">
        <v>10</v>
      </c>
      <c r="E304" s="1" t="s">
        <v>131</v>
      </c>
      <c r="F304" s="29" t="s">
        <v>132</v>
      </c>
      <c r="G304" s="29" t="s">
        <v>144</v>
      </c>
      <c r="H304" s="5">
        <f t="shared" si="28"/>
        <v>-22500</v>
      </c>
      <c r="I304" s="24">
        <f t="shared" si="27"/>
        <v>2.9702970297029703</v>
      </c>
      <c r="K304" t="s">
        <v>133</v>
      </c>
      <c r="L304">
        <v>7</v>
      </c>
      <c r="M304" s="2">
        <v>505</v>
      </c>
    </row>
    <row r="305" spans="2:13" ht="12.75">
      <c r="B305" s="9">
        <v>1500</v>
      </c>
      <c r="C305" s="1" t="s">
        <v>81</v>
      </c>
      <c r="D305" s="35" t="s">
        <v>10</v>
      </c>
      <c r="E305" s="1" t="s">
        <v>131</v>
      </c>
      <c r="F305" s="29" t="s">
        <v>132</v>
      </c>
      <c r="G305" s="29" t="s">
        <v>145</v>
      </c>
      <c r="H305" s="5">
        <f t="shared" si="28"/>
        <v>-24000</v>
      </c>
      <c r="I305" s="24">
        <f t="shared" si="27"/>
        <v>2.9702970297029703</v>
      </c>
      <c r="K305" t="s">
        <v>133</v>
      </c>
      <c r="L305">
        <v>7</v>
      </c>
      <c r="M305" s="2">
        <v>505</v>
      </c>
    </row>
    <row r="306" spans="2:13" ht="12.75">
      <c r="B306" s="9">
        <v>1500</v>
      </c>
      <c r="C306" s="1" t="s">
        <v>81</v>
      </c>
      <c r="D306" s="35" t="s">
        <v>10</v>
      </c>
      <c r="E306" s="1" t="s">
        <v>131</v>
      </c>
      <c r="F306" s="29" t="s">
        <v>132</v>
      </c>
      <c r="G306" s="29" t="s">
        <v>146</v>
      </c>
      <c r="H306" s="5">
        <f t="shared" si="28"/>
        <v>-25500</v>
      </c>
      <c r="I306" s="24">
        <f t="shared" si="27"/>
        <v>2.9702970297029703</v>
      </c>
      <c r="K306" t="s">
        <v>133</v>
      </c>
      <c r="L306">
        <v>7</v>
      </c>
      <c r="M306" s="2">
        <v>505</v>
      </c>
    </row>
    <row r="307" spans="2:13" ht="12.75">
      <c r="B307" s="9">
        <v>1500</v>
      </c>
      <c r="C307" s="1" t="s">
        <v>81</v>
      </c>
      <c r="D307" s="35" t="s">
        <v>10</v>
      </c>
      <c r="E307" s="1" t="s">
        <v>131</v>
      </c>
      <c r="F307" s="29" t="s">
        <v>132</v>
      </c>
      <c r="G307" s="29" t="s">
        <v>147</v>
      </c>
      <c r="H307" s="5">
        <f t="shared" si="28"/>
        <v>-27000</v>
      </c>
      <c r="I307" s="24">
        <f t="shared" si="27"/>
        <v>2.9702970297029703</v>
      </c>
      <c r="K307" t="s">
        <v>133</v>
      </c>
      <c r="L307">
        <v>7</v>
      </c>
      <c r="M307" s="2">
        <v>505</v>
      </c>
    </row>
    <row r="308" spans="2:13" ht="12.75">
      <c r="B308" s="9">
        <v>1500</v>
      </c>
      <c r="C308" s="1" t="s">
        <v>81</v>
      </c>
      <c r="D308" s="35" t="s">
        <v>10</v>
      </c>
      <c r="E308" s="1" t="s">
        <v>131</v>
      </c>
      <c r="F308" s="29" t="s">
        <v>132</v>
      </c>
      <c r="G308" s="29" t="s">
        <v>148</v>
      </c>
      <c r="H308" s="5">
        <f t="shared" si="28"/>
        <v>-28500</v>
      </c>
      <c r="I308" s="24">
        <f t="shared" si="27"/>
        <v>2.9702970297029703</v>
      </c>
      <c r="K308" t="s">
        <v>133</v>
      </c>
      <c r="L308">
        <v>7</v>
      </c>
      <c r="M308" s="2">
        <v>505</v>
      </c>
    </row>
    <row r="309" spans="1:13" ht="12.75">
      <c r="A309" s="37"/>
      <c r="B309" s="125">
        <v>1500</v>
      </c>
      <c r="C309" s="35" t="s">
        <v>81</v>
      </c>
      <c r="D309" s="35" t="s">
        <v>10</v>
      </c>
      <c r="E309" s="37" t="s">
        <v>131</v>
      </c>
      <c r="F309" s="29" t="s">
        <v>132</v>
      </c>
      <c r="G309" s="38" t="s">
        <v>148</v>
      </c>
      <c r="H309" s="5">
        <f t="shared" si="28"/>
        <v>-30000</v>
      </c>
      <c r="I309" s="24">
        <f t="shared" si="27"/>
        <v>2.9702970297029703</v>
      </c>
      <c r="J309" s="122"/>
      <c r="K309" s="123" t="s">
        <v>133</v>
      </c>
      <c r="L309" s="122">
        <v>7</v>
      </c>
      <c r="M309" s="2">
        <v>505</v>
      </c>
    </row>
    <row r="310" spans="1:13" s="96" customFormat="1" ht="12.75">
      <c r="A310" s="1"/>
      <c r="B310" s="9">
        <v>1000</v>
      </c>
      <c r="C310" s="1" t="s">
        <v>81</v>
      </c>
      <c r="D310" s="35" t="s">
        <v>10</v>
      </c>
      <c r="E310" s="1" t="s">
        <v>131</v>
      </c>
      <c r="F310" s="29" t="s">
        <v>132</v>
      </c>
      <c r="G310" s="29" t="s">
        <v>149</v>
      </c>
      <c r="H310" s="5">
        <f t="shared" si="28"/>
        <v>-31000</v>
      </c>
      <c r="I310" s="24">
        <f t="shared" si="27"/>
        <v>1.9801980198019802</v>
      </c>
      <c r="J310"/>
      <c r="K310" t="s">
        <v>133</v>
      </c>
      <c r="L310" s="122">
        <v>7</v>
      </c>
      <c r="M310" s="2">
        <v>505</v>
      </c>
    </row>
    <row r="311" spans="1:13" ht="12.75">
      <c r="A311" s="13"/>
      <c r="B311" s="410">
        <f>SUM(B290:B310)</f>
        <v>31000</v>
      </c>
      <c r="C311" s="13"/>
      <c r="D311" s="13"/>
      <c r="E311" s="13" t="s">
        <v>131</v>
      </c>
      <c r="F311" s="20"/>
      <c r="G311" s="20"/>
      <c r="H311" s="94">
        <v>0</v>
      </c>
      <c r="I311" s="95">
        <f t="shared" si="27"/>
        <v>61.386138613861384</v>
      </c>
      <c r="J311" s="96"/>
      <c r="K311" s="96"/>
      <c r="L311" s="96"/>
      <c r="M311" s="2">
        <v>505</v>
      </c>
    </row>
    <row r="312" spans="2:13" ht="12.75">
      <c r="B312" s="9"/>
      <c r="D312" s="14"/>
      <c r="H312" s="5">
        <f aca="true" t="shared" si="29" ref="H312:H332">H311-B312</f>
        <v>0</v>
      </c>
      <c r="I312" s="24">
        <f t="shared" si="27"/>
        <v>0</v>
      </c>
      <c r="M312" s="2">
        <v>505</v>
      </c>
    </row>
    <row r="313" spans="2:13" ht="12.75">
      <c r="B313" s="9"/>
      <c r="D313" s="14"/>
      <c r="H313" s="5">
        <f t="shared" si="29"/>
        <v>0</v>
      </c>
      <c r="I313" s="24">
        <f t="shared" si="27"/>
        <v>0</v>
      </c>
      <c r="M313" s="2">
        <v>505</v>
      </c>
    </row>
    <row r="314" spans="2:13" ht="12.75">
      <c r="B314" s="125">
        <v>2000</v>
      </c>
      <c r="C314" s="14" t="s">
        <v>84</v>
      </c>
      <c r="D314" s="35" t="s">
        <v>10</v>
      </c>
      <c r="E314" s="37" t="s">
        <v>150</v>
      </c>
      <c r="F314" s="29" t="s">
        <v>132</v>
      </c>
      <c r="G314" s="38" t="s">
        <v>75</v>
      </c>
      <c r="H314" s="5">
        <f t="shared" si="29"/>
        <v>-2000</v>
      </c>
      <c r="I314" s="24">
        <f t="shared" si="27"/>
        <v>3.9603960396039604</v>
      </c>
      <c r="K314" t="s">
        <v>133</v>
      </c>
      <c r="L314">
        <v>7</v>
      </c>
      <c r="M314" s="2">
        <v>505</v>
      </c>
    </row>
    <row r="315" spans="1:13" ht="12.75">
      <c r="A315" s="14"/>
      <c r="B315" s="125">
        <v>2000</v>
      </c>
      <c r="C315" s="14" t="s">
        <v>84</v>
      </c>
      <c r="D315" s="35" t="s">
        <v>10</v>
      </c>
      <c r="E315" s="14" t="s">
        <v>150</v>
      </c>
      <c r="F315" s="29" t="s">
        <v>132</v>
      </c>
      <c r="G315" s="32" t="s">
        <v>134</v>
      </c>
      <c r="H315" s="5">
        <f t="shared" si="29"/>
        <v>-4000</v>
      </c>
      <c r="I315" s="24">
        <f t="shared" si="27"/>
        <v>3.9603960396039604</v>
      </c>
      <c r="J315" s="17"/>
      <c r="K315" t="s">
        <v>133</v>
      </c>
      <c r="L315" s="17">
        <v>7</v>
      </c>
      <c r="M315" s="2">
        <v>505</v>
      </c>
    </row>
    <row r="316" spans="2:13" ht="12.75">
      <c r="B316" s="9">
        <v>2000</v>
      </c>
      <c r="C316" s="1" t="s">
        <v>84</v>
      </c>
      <c r="D316" s="35" t="s">
        <v>10</v>
      </c>
      <c r="E316" s="1" t="s">
        <v>150</v>
      </c>
      <c r="F316" s="29" t="s">
        <v>132</v>
      </c>
      <c r="G316" s="29" t="s">
        <v>123</v>
      </c>
      <c r="H316" s="5">
        <f t="shared" si="29"/>
        <v>-6000</v>
      </c>
      <c r="I316" s="24">
        <f t="shared" si="27"/>
        <v>3.9603960396039604</v>
      </c>
      <c r="K316" t="s">
        <v>133</v>
      </c>
      <c r="L316" s="17">
        <v>7</v>
      </c>
      <c r="M316" s="2">
        <v>505</v>
      </c>
    </row>
    <row r="317" spans="2:13" ht="12.75">
      <c r="B317" s="9">
        <v>2000</v>
      </c>
      <c r="C317" s="1" t="s">
        <v>84</v>
      </c>
      <c r="D317" s="35" t="s">
        <v>10</v>
      </c>
      <c r="E317" s="1" t="s">
        <v>150</v>
      </c>
      <c r="F317" s="29" t="s">
        <v>132</v>
      </c>
      <c r="G317" s="29" t="s">
        <v>126</v>
      </c>
      <c r="H317" s="5">
        <f t="shared" si="29"/>
        <v>-8000</v>
      </c>
      <c r="I317" s="24">
        <f t="shared" si="27"/>
        <v>3.9603960396039604</v>
      </c>
      <c r="K317" t="s">
        <v>133</v>
      </c>
      <c r="L317" s="17">
        <v>7</v>
      </c>
      <c r="M317" s="2">
        <v>505</v>
      </c>
    </row>
    <row r="318" spans="2:13" ht="12.75">
      <c r="B318" s="9">
        <v>2000</v>
      </c>
      <c r="C318" s="1" t="s">
        <v>84</v>
      </c>
      <c r="D318" s="35" t="s">
        <v>10</v>
      </c>
      <c r="E318" s="1" t="s">
        <v>150</v>
      </c>
      <c r="F318" s="29" t="s">
        <v>132</v>
      </c>
      <c r="G318" s="29" t="s">
        <v>135</v>
      </c>
      <c r="H318" s="5">
        <f t="shared" si="29"/>
        <v>-10000</v>
      </c>
      <c r="I318" s="24">
        <f t="shared" si="27"/>
        <v>3.9603960396039604</v>
      </c>
      <c r="K318" t="s">
        <v>133</v>
      </c>
      <c r="L318">
        <v>7</v>
      </c>
      <c r="M318" s="2">
        <v>505</v>
      </c>
    </row>
    <row r="319" spans="2:13" ht="12.75">
      <c r="B319" s="9">
        <v>2000</v>
      </c>
      <c r="C319" s="1" t="s">
        <v>84</v>
      </c>
      <c r="D319" s="35" t="s">
        <v>10</v>
      </c>
      <c r="E319" s="1" t="s">
        <v>150</v>
      </c>
      <c r="F319" s="29" t="s">
        <v>132</v>
      </c>
      <c r="G319" s="29" t="s">
        <v>136</v>
      </c>
      <c r="H319" s="5">
        <f t="shared" si="29"/>
        <v>-12000</v>
      </c>
      <c r="I319" s="24">
        <f t="shared" si="27"/>
        <v>3.9603960396039604</v>
      </c>
      <c r="K319" t="s">
        <v>133</v>
      </c>
      <c r="L319">
        <v>7</v>
      </c>
      <c r="M319" s="2">
        <v>505</v>
      </c>
    </row>
    <row r="320" spans="2:13" ht="12.75">
      <c r="B320" s="9">
        <v>2000</v>
      </c>
      <c r="C320" s="1" t="s">
        <v>84</v>
      </c>
      <c r="D320" s="35" t="s">
        <v>10</v>
      </c>
      <c r="E320" s="1" t="s">
        <v>150</v>
      </c>
      <c r="F320" s="29" t="s">
        <v>132</v>
      </c>
      <c r="G320" s="29" t="s">
        <v>137</v>
      </c>
      <c r="H320" s="5">
        <f t="shared" si="29"/>
        <v>-14000</v>
      </c>
      <c r="I320" s="24">
        <f t="shared" si="27"/>
        <v>3.9603960396039604</v>
      </c>
      <c r="K320" t="s">
        <v>133</v>
      </c>
      <c r="L320">
        <v>7</v>
      </c>
      <c r="M320" s="2">
        <v>505</v>
      </c>
    </row>
    <row r="321" spans="2:13" ht="12.75">
      <c r="B321" s="9">
        <v>2000</v>
      </c>
      <c r="C321" s="1" t="s">
        <v>84</v>
      </c>
      <c r="D321" s="35" t="s">
        <v>10</v>
      </c>
      <c r="E321" s="1" t="s">
        <v>150</v>
      </c>
      <c r="F321" s="29" t="s">
        <v>132</v>
      </c>
      <c r="G321" s="29" t="s">
        <v>138</v>
      </c>
      <c r="H321" s="5">
        <f t="shared" si="29"/>
        <v>-16000</v>
      </c>
      <c r="I321" s="24">
        <f t="shared" si="27"/>
        <v>3.9603960396039604</v>
      </c>
      <c r="K321" t="s">
        <v>133</v>
      </c>
      <c r="L321">
        <v>7</v>
      </c>
      <c r="M321" s="2">
        <v>505</v>
      </c>
    </row>
    <row r="322" spans="2:13" ht="12.75">
      <c r="B322" s="9">
        <v>2000</v>
      </c>
      <c r="C322" s="1" t="s">
        <v>84</v>
      </c>
      <c r="D322" s="35" t="s">
        <v>10</v>
      </c>
      <c r="E322" s="1" t="s">
        <v>150</v>
      </c>
      <c r="F322" s="29" t="s">
        <v>132</v>
      </c>
      <c r="G322" s="29" t="s">
        <v>139</v>
      </c>
      <c r="H322" s="5">
        <f t="shared" si="29"/>
        <v>-18000</v>
      </c>
      <c r="I322" s="24">
        <f t="shared" si="27"/>
        <v>3.9603960396039604</v>
      </c>
      <c r="K322" t="s">
        <v>133</v>
      </c>
      <c r="L322">
        <v>7</v>
      </c>
      <c r="M322" s="2">
        <v>505</v>
      </c>
    </row>
    <row r="323" spans="2:13" ht="12.75">
      <c r="B323" s="9">
        <v>2000</v>
      </c>
      <c r="C323" s="1" t="s">
        <v>84</v>
      </c>
      <c r="D323" s="35" t="s">
        <v>10</v>
      </c>
      <c r="E323" s="1" t="s">
        <v>150</v>
      </c>
      <c r="F323" s="29" t="s">
        <v>132</v>
      </c>
      <c r="G323" s="29" t="s">
        <v>140</v>
      </c>
      <c r="H323" s="5">
        <f t="shared" si="29"/>
        <v>-20000</v>
      </c>
      <c r="I323" s="24">
        <f t="shared" si="27"/>
        <v>3.9603960396039604</v>
      </c>
      <c r="K323" t="s">
        <v>133</v>
      </c>
      <c r="L323">
        <v>7</v>
      </c>
      <c r="M323" s="2">
        <v>505</v>
      </c>
    </row>
    <row r="324" spans="2:13" ht="12.75">
      <c r="B324" s="9">
        <v>2000</v>
      </c>
      <c r="C324" s="1" t="s">
        <v>84</v>
      </c>
      <c r="D324" s="35" t="s">
        <v>10</v>
      </c>
      <c r="E324" s="1" t="s">
        <v>150</v>
      </c>
      <c r="F324" s="29" t="s">
        <v>132</v>
      </c>
      <c r="G324" s="29" t="s">
        <v>141</v>
      </c>
      <c r="H324" s="5">
        <f t="shared" si="29"/>
        <v>-22000</v>
      </c>
      <c r="I324" s="24">
        <f t="shared" si="27"/>
        <v>3.9603960396039604</v>
      </c>
      <c r="K324" t="s">
        <v>133</v>
      </c>
      <c r="L324">
        <v>7</v>
      </c>
      <c r="M324" s="2">
        <v>505</v>
      </c>
    </row>
    <row r="325" spans="2:13" ht="12.75">
      <c r="B325" s="9">
        <v>2000</v>
      </c>
      <c r="C325" s="1" t="s">
        <v>84</v>
      </c>
      <c r="D325" s="35" t="s">
        <v>10</v>
      </c>
      <c r="E325" s="1" t="s">
        <v>150</v>
      </c>
      <c r="F325" s="29" t="s">
        <v>132</v>
      </c>
      <c r="G325" s="29" t="s">
        <v>142</v>
      </c>
      <c r="H325" s="5">
        <f t="shared" si="29"/>
        <v>-24000</v>
      </c>
      <c r="I325" s="24">
        <f t="shared" si="27"/>
        <v>3.9603960396039604</v>
      </c>
      <c r="K325" t="s">
        <v>133</v>
      </c>
      <c r="L325">
        <v>7</v>
      </c>
      <c r="M325" s="2">
        <v>505</v>
      </c>
    </row>
    <row r="326" spans="2:13" ht="12.75">
      <c r="B326" s="9">
        <v>2000</v>
      </c>
      <c r="C326" s="1" t="s">
        <v>84</v>
      </c>
      <c r="D326" s="35" t="s">
        <v>10</v>
      </c>
      <c r="E326" s="1" t="s">
        <v>150</v>
      </c>
      <c r="F326" s="29" t="s">
        <v>132</v>
      </c>
      <c r="G326" s="29" t="s">
        <v>143</v>
      </c>
      <c r="H326" s="5">
        <f t="shared" si="29"/>
        <v>-26000</v>
      </c>
      <c r="I326" s="24">
        <f t="shared" si="27"/>
        <v>3.9603960396039604</v>
      </c>
      <c r="K326" t="s">
        <v>133</v>
      </c>
      <c r="L326">
        <v>7</v>
      </c>
      <c r="M326" s="2">
        <v>505</v>
      </c>
    </row>
    <row r="327" spans="2:13" ht="12.75">
      <c r="B327" s="9">
        <v>2000</v>
      </c>
      <c r="C327" s="1" t="s">
        <v>84</v>
      </c>
      <c r="D327" s="35" t="s">
        <v>10</v>
      </c>
      <c r="E327" s="1" t="s">
        <v>150</v>
      </c>
      <c r="F327" s="29" t="s">
        <v>132</v>
      </c>
      <c r="G327" s="29" t="s">
        <v>144</v>
      </c>
      <c r="H327" s="5">
        <f t="shared" si="29"/>
        <v>-28000</v>
      </c>
      <c r="I327" s="24">
        <f aca="true" t="shared" si="30" ref="I327:I335">+B327/M327</f>
        <v>3.9603960396039604</v>
      </c>
      <c r="K327" t="s">
        <v>133</v>
      </c>
      <c r="L327">
        <v>7</v>
      </c>
      <c r="M327" s="2">
        <v>505</v>
      </c>
    </row>
    <row r="328" spans="2:13" ht="12.75">
      <c r="B328" s="9">
        <v>2000</v>
      </c>
      <c r="C328" s="1" t="s">
        <v>84</v>
      </c>
      <c r="D328" s="35" t="s">
        <v>10</v>
      </c>
      <c r="E328" s="1" t="s">
        <v>150</v>
      </c>
      <c r="F328" s="29" t="s">
        <v>132</v>
      </c>
      <c r="G328" s="29" t="s">
        <v>145</v>
      </c>
      <c r="H328" s="5">
        <f t="shared" si="29"/>
        <v>-30000</v>
      </c>
      <c r="I328" s="24">
        <f t="shared" si="30"/>
        <v>3.9603960396039604</v>
      </c>
      <c r="K328" t="s">
        <v>133</v>
      </c>
      <c r="L328">
        <v>7</v>
      </c>
      <c r="M328" s="2">
        <v>505</v>
      </c>
    </row>
    <row r="329" spans="2:13" ht="12.75">
      <c r="B329" s="9">
        <v>2000</v>
      </c>
      <c r="C329" s="1" t="s">
        <v>84</v>
      </c>
      <c r="D329" s="35" t="s">
        <v>10</v>
      </c>
      <c r="E329" s="1" t="s">
        <v>150</v>
      </c>
      <c r="F329" s="29" t="s">
        <v>132</v>
      </c>
      <c r="G329" s="29" t="s">
        <v>146</v>
      </c>
      <c r="H329" s="5">
        <f t="shared" si="29"/>
        <v>-32000</v>
      </c>
      <c r="I329" s="24">
        <f t="shared" si="30"/>
        <v>3.9603960396039604</v>
      </c>
      <c r="K329" t="s">
        <v>133</v>
      </c>
      <c r="L329">
        <v>7</v>
      </c>
      <c r="M329" s="2">
        <v>505</v>
      </c>
    </row>
    <row r="330" spans="2:13" ht="12.75">
      <c r="B330" s="9">
        <v>2000</v>
      </c>
      <c r="C330" s="1" t="s">
        <v>84</v>
      </c>
      <c r="D330" s="35" t="s">
        <v>10</v>
      </c>
      <c r="E330" s="1" t="s">
        <v>150</v>
      </c>
      <c r="F330" s="29" t="s">
        <v>132</v>
      </c>
      <c r="G330" s="29" t="s">
        <v>147</v>
      </c>
      <c r="H330" s="5">
        <f t="shared" si="29"/>
        <v>-34000</v>
      </c>
      <c r="I330" s="24">
        <f t="shared" si="30"/>
        <v>3.9603960396039604</v>
      </c>
      <c r="K330" t="s">
        <v>133</v>
      </c>
      <c r="L330">
        <v>7</v>
      </c>
      <c r="M330" s="2">
        <v>505</v>
      </c>
    </row>
    <row r="331" spans="2:13" ht="12.75">
      <c r="B331" s="9">
        <v>2000</v>
      </c>
      <c r="C331" s="1" t="s">
        <v>84</v>
      </c>
      <c r="D331" s="35" t="s">
        <v>10</v>
      </c>
      <c r="E331" s="1" t="s">
        <v>150</v>
      </c>
      <c r="F331" s="29" t="s">
        <v>132</v>
      </c>
      <c r="G331" s="29" t="s">
        <v>148</v>
      </c>
      <c r="H331" s="5">
        <f t="shared" si="29"/>
        <v>-36000</v>
      </c>
      <c r="I331" s="24">
        <f t="shared" si="30"/>
        <v>3.9603960396039604</v>
      </c>
      <c r="K331" t="s">
        <v>133</v>
      </c>
      <c r="L331" s="122">
        <v>7</v>
      </c>
      <c r="M331" s="2">
        <v>505</v>
      </c>
    </row>
    <row r="332" spans="2:13" ht="12.75">
      <c r="B332" s="9">
        <v>2000</v>
      </c>
      <c r="C332" s="1" t="s">
        <v>84</v>
      </c>
      <c r="D332" s="35" t="s">
        <v>10</v>
      </c>
      <c r="E332" s="1" t="s">
        <v>150</v>
      </c>
      <c r="F332" s="29" t="s">
        <v>132</v>
      </c>
      <c r="G332" s="29" t="s">
        <v>149</v>
      </c>
      <c r="H332" s="5">
        <f t="shared" si="29"/>
        <v>-38000</v>
      </c>
      <c r="I332" s="24">
        <f t="shared" si="30"/>
        <v>3.9603960396039604</v>
      </c>
      <c r="K332" t="s">
        <v>133</v>
      </c>
      <c r="L332" s="122">
        <v>7</v>
      </c>
      <c r="M332" s="2">
        <v>505</v>
      </c>
    </row>
    <row r="333" spans="1:13" s="96" customFormat="1" ht="12.75">
      <c r="A333" s="13"/>
      <c r="B333" s="410">
        <f>SUM(B314:B332)</f>
        <v>38000</v>
      </c>
      <c r="C333" s="13" t="s">
        <v>84</v>
      </c>
      <c r="D333" s="13"/>
      <c r="E333" s="13"/>
      <c r="F333" s="20"/>
      <c r="G333" s="20"/>
      <c r="H333" s="94">
        <v>0</v>
      </c>
      <c r="I333" s="95">
        <f t="shared" si="30"/>
        <v>75.24752475247524</v>
      </c>
      <c r="M333" s="2">
        <v>505</v>
      </c>
    </row>
    <row r="334" spans="2:13" ht="12.75">
      <c r="B334" s="9"/>
      <c r="D334" s="14"/>
      <c r="H334" s="5">
        <f>H333-B334</f>
        <v>0</v>
      </c>
      <c r="I334" s="24">
        <f t="shared" si="30"/>
        <v>0</v>
      </c>
      <c r="M334" s="2">
        <v>505</v>
      </c>
    </row>
    <row r="335" spans="2:13" ht="12.75">
      <c r="B335" s="9"/>
      <c r="D335" s="14"/>
      <c r="H335" s="5">
        <f>H334-B335</f>
        <v>0</v>
      </c>
      <c r="I335" s="24">
        <f t="shared" si="30"/>
        <v>0</v>
      </c>
      <c r="M335" s="2">
        <v>505</v>
      </c>
    </row>
    <row r="336" spans="1:13" s="45" customFormat="1" ht="12.75">
      <c r="A336" s="1"/>
      <c r="B336" s="9">
        <v>2000</v>
      </c>
      <c r="C336" s="1" t="s">
        <v>151</v>
      </c>
      <c r="D336" s="35" t="s">
        <v>10</v>
      </c>
      <c r="E336" s="1" t="s">
        <v>238</v>
      </c>
      <c r="F336" s="29" t="s">
        <v>132</v>
      </c>
      <c r="G336" s="29" t="s">
        <v>123</v>
      </c>
      <c r="H336" s="5">
        <f>H335-B336</f>
        <v>-2000</v>
      </c>
      <c r="I336" s="24">
        <v>4</v>
      </c>
      <c r="J336"/>
      <c r="K336" t="s">
        <v>133</v>
      </c>
      <c r="L336" s="17">
        <v>7</v>
      </c>
      <c r="M336" s="2">
        <v>505</v>
      </c>
    </row>
    <row r="337" spans="2:13" ht="12.75">
      <c r="B337" s="9">
        <v>1000</v>
      </c>
      <c r="C337" s="1" t="s">
        <v>151</v>
      </c>
      <c r="D337" s="35" t="s">
        <v>10</v>
      </c>
      <c r="E337" s="1" t="s">
        <v>238</v>
      </c>
      <c r="F337" s="29" t="s">
        <v>132</v>
      </c>
      <c r="G337" s="29" t="s">
        <v>126</v>
      </c>
      <c r="H337" s="5">
        <f>H336-B337</f>
        <v>-3000</v>
      </c>
      <c r="I337" s="24">
        <v>2</v>
      </c>
      <c r="K337" t="s">
        <v>133</v>
      </c>
      <c r="L337" s="17">
        <v>7</v>
      </c>
      <c r="M337" s="2">
        <v>505</v>
      </c>
    </row>
    <row r="338" spans="1:13" s="96" customFormat="1" ht="12.75">
      <c r="A338" s="13"/>
      <c r="B338" s="410">
        <f>SUM(B336:B337)</f>
        <v>3000</v>
      </c>
      <c r="C338" s="13"/>
      <c r="D338" s="13"/>
      <c r="E338" s="13" t="s">
        <v>238</v>
      </c>
      <c r="F338" s="20"/>
      <c r="G338" s="20"/>
      <c r="H338" s="94">
        <v>0</v>
      </c>
      <c r="I338" s="95">
        <f aca="true" t="shared" si="31" ref="I338:I369">+B338/M338</f>
        <v>5.9405940594059405</v>
      </c>
      <c r="M338" s="2">
        <v>505</v>
      </c>
    </row>
    <row r="339" spans="2:13" ht="12.75">
      <c r="B339" s="9"/>
      <c r="D339" s="14"/>
      <c r="H339" s="5">
        <f>H338-B339</f>
        <v>0</v>
      </c>
      <c r="I339" s="24">
        <f t="shared" si="31"/>
        <v>0</v>
      </c>
      <c r="M339" s="2">
        <v>505</v>
      </c>
    </row>
    <row r="340" spans="2:13" ht="12.75">
      <c r="B340" s="9"/>
      <c r="D340" s="14"/>
      <c r="H340" s="5">
        <f>H339-B340</f>
        <v>0</v>
      </c>
      <c r="I340" s="24">
        <f t="shared" si="31"/>
        <v>0</v>
      </c>
      <c r="M340" s="2">
        <v>505</v>
      </c>
    </row>
    <row r="341" spans="2:13" ht="12.75">
      <c r="B341" s="9">
        <v>20000</v>
      </c>
      <c r="C341" s="1" t="s">
        <v>152</v>
      </c>
      <c r="D341" s="35" t="s">
        <v>10</v>
      </c>
      <c r="E341" s="1" t="s">
        <v>153</v>
      </c>
      <c r="F341" s="102" t="s">
        <v>132</v>
      </c>
      <c r="G341" s="29" t="s">
        <v>123</v>
      </c>
      <c r="H341" s="5">
        <f>H340-B341</f>
        <v>-20000</v>
      </c>
      <c r="I341" s="24">
        <f t="shared" si="31"/>
        <v>39.603960396039604</v>
      </c>
      <c r="K341" t="s">
        <v>133</v>
      </c>
      <c r="L341" s="17">
        <v>7</v>
      </c>
      <c r="M341" s="2">
        <v>505</v>
      </c>
    </row>
    <row r="342" spans="1:13" s="96" customFormat="1" ht="12.75">
      <c r="A342" s="13"/>
      <c r="B342" s="410">
        <f>SUM(B341)</f>
        <v>20000</v>
      </c>
      <c r="C342" s="13" t="s">
        <v>152</v>
      </c>
      <c r="D342" s="13"/>
      <c r="E342" s="13"/>
      <c r="F342" s="20"/>
      <c r="G342" s="20"/>
      <c r="H342" s="94">
        <v>0</v>
      </c>
      <c r="I342" s="95">
        <f t="shared" si="31"/>
        <v>39.603960396039604</v>
      </c>
      <c r="M342" s="2">
        <v>505</v>
      </c>
    </row>
    <row r="343" spans="2:13" ht="12.75">
      <c r="B343" s="9"/>
      <c r="D343" s="14"/>
      <c r="H343" s="5">
        <f>H342-B343</f>
        <v>0</v>
      </c>
      <c r="I343" s="24">
        <f t="shared" si="31"/>
        <v>0</v>
      </c>
      <c r="M343" s="2">
        <v>505</v>
      </c>
    </row>
    <row r="344" spans="2:13" ht="12.75">
      <c r="B344" s="9"/>
      <c r="H344" s="5">
        <f>H343-B344</f>
        <v>0</v>
      </c>
      <c r="I344" s="24">
        <f t="shared" si="31"/>
        <v>0</v>
      </c>
      <c r="M344" s="2">
        <v>505</v>
      </c>
    </row>
    <row r="345" spans="2:13" ht="12.75">
      <c r="B345" s="9"/>
      <c r="H345" s="5">
        <f>H344-B345</f>
        <v>0</v>
      </c>
      <c r="I345" s="24">
        <f t="shared" si="31"/>
        <v>0</v>
      </c>
      <c r="M345" s="2">
        <v>505</v>
      </c>
    </row>
    <row r="346" spans="2:13" ht="12.75">
      <c r="B346" s="9"/>
      <c r="H346" s="5">
        <f>H345-B346</f>
        <v>0</v>
      </c>
      <c r="I346" s="24">
        <f t="shared" si="31"/>
        <v>0</v>
      </c>
      <c r="M346" s="2">
        <v>505</v>
      </c>
    </row>
    <row r="347" spans="1:13" s="92" customFormat="1" ht="12.75">
      <c r="A347" s="88"/>
      <c r="B347" s="424">
        <f>+B353+B364+B371+B377+B384+B388</f>
        <v>57300</v>
      </c>
      <c r="C347" s="88" t="s">
        <v>156</v>
      </c>
      <c r="D347" s="88" t="s">
        <v>157</v>
      </c>
      <c r="E347" s="88" t="s">
        <v>33</v>
      </c>
      <c r="F347" s="90" t="s">
        <v>158</v>
      </c>
      <c r="G347" s="90" t="s">
        <v>35</v>
      </c>
      <c r="H347" s="89"/>
      <c r="I347" s="91">
        <f t="shared" si="31"/>
        <v>113.46534653465346</v>
      </c>
      <c r="M347" s="2">
        <v>505</v>
      </c>
    </row>
    <row r="348" spans="2:13" ht="12.75">
      <c r="B348" s="9"/>
      <c r="H348" s="5">
        <f>H347-B348</f>
        <v>0</v>
      </c>
      <c r="I348" s="24">
        <f t="shared" si="31"/>
        <v>0</v>
      </c>
      <c r="M348" s="2">
        <v>505</v>
      </c>
    </row>
    <row r="349" spans="2:13" ht="12.75">
      <c r="B349" s="9">
        <v>2500</v>
      </c>
      <c r="C349" s="1" t="s">
        <v>24</v>
      </c>
      <c r="D349" s="1" t="s">
        <v>10</v>
      </c>
      <c r="E349" s="1" t="s">
        <v>90</v>
      </c>
      <c r="F349" s="71" t="s">
        <v>159</v>
      </c>
      <c r="G349" s="29" t="s">
        <v>126</v>
      </c>
      <c r="H349" s="5">
        <f>H348-B349</f>
        <v>-2500</v>
      </c>
      <c r="I349" s="24">
        <f t="shared" si="31"/>
        <v>4.9504950495049505</v>
      </c>
      <c r="K349" t="s">
        <v>24</v>
      </c>
      <c r="L349">
        <v>8</v>
      </c>
      <c r="M349" s="2">
        <v>505</v>
      </c>
    </row>
    <row r="350" spans="2:13" ht="12.75">
      <c r="B350" s="9">
        <v>2500</v>
      </c>
      <c r="C350" s="1" t="s">
        <v>24</v>
      </c>
      <c r="D350" s="1" t="s">
        <v>10</v>
      </c>
      <c r="E350" s="1" t="s">
        <v>90</v>
      </c>
      <c r="F350" s="71" t="s">
        <v>160</v>
      </c>
      <c r="G350" s="29" t="s">
        <v>161</v>
      </c>
      <c r="H350" s="5">
        <f>H349-B350</f>
        <v>-5000</v>
      </c>
      <c r="I350" s="24">
        <f t="shared" si="31"/>
        <v>4.9504950495049505</v>
      </c>
      <c r="K350" t="s">
        <v>24</v>
      </c>
      <c r="L350">
        <v>8</v>
      </c>
      <c r="M350" s="2">
        <v>505</v>
      </c>
    </row>
    <row r="351" spans="2:13" ht="12.75">
      <c r="B351" s="9">
        <v>2500</v>
      </c>
      <c r="C351" s="1" t="s">
        <v>24</v>
      </c>
      <c r="D351" s="1" t="s">
        <v>10</v>
      </c>
      <c r="E351" s="1" t="s">
        <v>90</v>
      </c>
      <c r="F351" s="71" t="s">
        <v>162</v>
      </c>
      <c r="G351" s="29" t="s">
        <v>163</v>
      </c>
      <c r="H351" s="5">
        <f>H350-B351</f>
        <v>-7500</v>
      </c>
      <c r="I351" s="24">
        <f t="shared" si="31"/>
        <v>4.9504950495049505</v>
      </c>
      <c r="K351" t="s">
        <v>24</v>
      </c>
      <c r="L351">
        <v>8</v>
      </c>
      <c r="M351" s="2">
        <v>505</v>
      </c>
    </row>
    <row r="352" spans="2:13" ht="12.75">
      <c r="B352" s="9">
        <v>2500</v>
      </c>
      <c r="C352" s="1" t="s">
        <v>24</v>
      </c>
      <c r="D352" s="1" t="s">
        <v>10</v>
      </c>
      <c r="E352" s="1" t="s">
        <v>90</v>
      </c>
      <c r="F352" s="71" t="s">
        <v>164</v>
      </c>
      <c r="G352" s="29" t="s">
        <v>165</v>
      </c>
      <c r="H352" s="5">
        <f>H351-B352</f>
        <v>-10000</v>
      </c>
      <c r="I352" s="24">
        <f t="shared" si="31"/>
        <v>4.9504950495049505</v>
      </c>
      <c r="K352" t="s">
        <v>24</v>
      </c>
      <c r="L352">
        <v>8</v>
      </c>
      <c r="M352" s="2">
        <v>505</v>
      </c>
    </row>
    <row r="353" spans="1:13" s="96" customFormat="1" ht="12.75">
      <c r="A353" s="13"/>
      <c r="B353" s="410">
        <f>SUM(B349:B352)</f>
        <v>10000</v>
      </c>
      <c r="C353" s="13" t="s">
        <v>24</v>
      </c>
      <c r="D353" s="13"/>
      <c r="E353" s="13"/>
      <c r="F353" s="20"/>
      <c r="G353" s="20"/>
      <c r="H353" s="94">
        <v>0</v>
      </c>
      <c r="I353" s="95">
        <f t="shared" si="31"/>
        <v>19.801980198019802</v>
      </c>
      <c r="M353" s="2">
        <v>505</v>
      </c>
    </row>
    <row r="354" spans="2:13" ht="12.75">
      <c r="B354" s="9"/>
      <c r="H354" s="5">
        <f>H353-B354</f>
        <v>0</v>
      </c>
      <c r="I354" s="24">
        <f t="shared" si="31"/>
        <v>0</v>
      </c>
      <c r="M354" s="2">
        <v>505</v>
      </c>
    </row>
    <row r="355" spans="2:13" ht="12.75">
      <c r="B355" s="9"/>
      <c r="H355" s="5">
        <f>H354-B355</f>
        <v>0</v>
      </c>
      <c r="I355" s="24">
        <f t="shared" si="31"/>
        <v>0</v>
      </c>
      <c r="M355" s="2">
        <v>505</v>
      </c>
    </row>
    <row r="356" spans="2:13" ht="12.75">
      <c r="B356" s="9">
        <v>2000</v>
      </c>
      <c r="C356" s="14" t="s">
        <v>1124</v>
      </c>
      <c r="D356" s="1" t="s">
        <v>10</v>
      </c>
      <c r="E356" s="1" t="s">
        <v>1077</v>
      </c>
      <c r="F356" s="29" t="s">
        <v>166</v>
      </c>
      <c r="G356" s="29" t="s">
        <v>126</v>
      </c>
      <c r="H356" s="5">
        <f>H355-B356</f>
        <v>-2000</v>
      </c>
      <c r="I356" s="24">
        <f t="shared" si="31"/>
        <v>3.9603960396039604</v>
      </c>
      <c r="K356" t="s">
        <v>90</v>
      </c>
      <c r="M356" s="2">
        <v>505</v>
      </c>
    </row>
    <row r="357" spans="2:13" ht="12.75">
      <c r="B357" s="9">
        <v>2500</v>
      </c>
      <c r="C357" s="14" t="s">
        <v>1125</v>
      </c>
      <c r="D357" s="1" t="s">
        <v>10</v>
      </c>
      <c r="E357" s="1" t="s">
        <v>1077</v>
      </c>
      <c r="F357" s="29" t="s">
        <v>167</v>
      </c>
      <c r="G357" s="29" t="s">
        <v>126</v>
      </c>
      <c r="H357" s="5">
        <f>H356-B357</f>
        <v>-4500</v>
      </c>
      <c r="I357" s="24">
        <f t="shared" si="31"/>
        <v>4.9504950495049505</v>
      </c>
      <c r="K357" t="s">
        <v>90</v>
      </c>
      <c r="M357" s="2">
        <v>505</v>
      </c>
    </row>
    <row r="358" spans="2:13" ht="12.75">
      <c r="B358" s="9">
        <v>4000</v>
      </c>
      <c r="C358" s="14" t="s">
        <v>168</v>
      </c>
      <c r="D358" s="1" t="s">
        <v>10</v>
      </c>
      <c r="E358" s="1" t="s">
        <v>1077</v>
      </c>
      <c r="F358" s="29" t="s">
        <v>169</v>
      </c>
      <c r="G358" s="29" t="s">
        <v>161</v>
      </c>
      <c r="H358" s="5">
        <f>H357-B358</f>
        <v>-8500</v>
      </c>
      <c r="I358" s="24">
        <f t="shared" si="31"/>
        <v>7.920792079207921</v>
      </c>
      <c r="K358" t="s">
        <v>90</v>
      </c>
      <c r="M358" s="2">
        <v>505</v>
      </c>
    </row>
    <row r="359" spans="1:13" ht="12.75">
      <c r="A359" s="14"/>
      <c r="B359" s="9">
        <v>3000</v>
      </c>
      <c r="C359" s="14" t="s">
        <v>170</v>
      </c>
      <c r="D359" s="1" t="s">
        <v>10</v>
      </c>
      <c r="E359" s="1" t="s">
        <v>1077</v>
      </c>
      <c r="F359" s="29" t="s">
        <v>169</v>
      </c>
      <c r="G359" s="29" t="s">
        <v>161</v>
      </c>
      <c r="H359" s="5">
        <f>H357-B359</f>
        <v>-7500</v>
      </c>
      <c r="I359" s="24">
        <f t="shared" si="31"/>
        <v>5.9405940594059405</v>
      </c>
      <c r="K359" t="s">
        <v>90</v>
      </c>
      <c r="M359" s="2">
        <v>505</v>
      </c>
    </row>
    <row r="360" spans="2:13" ht="12.75">
      <c r="B360" s="9">
        <v>6000</v>
      </c>
      <c r="C360" s="14" t="s">
        <v>171</v>
      </c>
      <c r="D360" s="1" t="s">
        <v>10</v>
      </c>
      <c r="E360" s="1" t="s">
        <v>1077</v>
      </c>
      <c r="F360" s="29" t="s">
        <v>169</v>
      </c>
      <c r="G360" s="29" t="s">
        <v>163</v>
      </c>
      <c r="H360" s="5">
        <f>H358-B360</f>
        <v>-14500</v>
      </c>
      <c r="I360" s="24">
        <f t="shared" si="31"/>
        <v>11.881188118811881</v>
      </c>
      <c r="K360" t="s">
        <v>90</v>
      </c>
      <c r="M360" s="2">
        <v>505</v>
      </c>
    </row>
    <row r="361" spans="2:13" ht="12.75">
      <c r="B361" s="9">
        <v>4000</v>
      </c>
      <c r="C361" s="14" t="s">
        <v>172</v>
      </c>
      <c r="D361" s="1" t="s">
        <v>10</v>
      </c>
      <c r="E361" s="1" t="s">
        <v>1077</v>
      </c>
      <c r="F361" s="29" t="s">
        <v>169</v>
      </c>
      <c r="G361" s="29" t="s">
        <v>163</v>
      </c>
      <c r="H361" s="5">
        <f>H360-B361</f>
        <v>-18500</v>
      </c>
      <c r="I361" s="24">
        <f t="shared" si="31"/>
        <v>7.920792079207921</v>
      </c>
      <c r="K361" t="s">
        <v>90</v>
      </c>
      <c r="M361" s="2">
        <v>505</v>
      </c>
    </row>
    <row r="362" spans="2:13" ht="12.75">
      <c r="B362" s="9">
        <v>2500</v>
      </c>
      <c r="C362" s="14" t="s">
        <v>1139</v>
      </c>
      <c r="D362" s="1" t="s">
        <v>10</v>
      </c>
      <c r="E362" s="1" t="s">
        <v>1077</v>
      </c>
      <c r="F362" s="29" t="s">
        <v>173</v>
      </c>
      <c r="G362" s="29" t="s">
        <v>165</v>
      </c>
      <c r="H362" s="5">
        <f>H358-B362</f>
        <v>-11000</v>
      </c>
      <c r="I362" s="24">
        <f t="shared" si="31"/>
        <v>4.9504950495049505</v>
      </c>
      <c r="K362" t="s">
        <v>90</v>
      </c>
      <c r="M362" s="2">
        <v>505</v>
      </c>
    </row>
    <row r="363" spans="2:13" ht="12.75">
      <c r="B363" s="9">
        <v>2000</v>
      </c>
      <c r="C363" s="14" t="s">
        <v>1130</v>
      </c>
      <c r="D363" s="1" t="s">
        <v>10</v>
      </c>
      <c r="E363" s="1" t="s">
        <v>1077</v>
      </c>
      <c r="F363" s="29" t="s">
        <v>169</v>
      </c>
      <c r="G363" s="29" t="s">
        <v>165</v>
      </c>
      <c r="H363" s="5">
        <f>H359-B363</f>
        <v>-9500</v>
      </c>
      <c r="I363" s="24">
        <f t="shared" si="31"/>
        <v>3.9603960396039604</v>
      </c>
      <c r="K363" t="s">
        <v>90</v>
      </c>
      <c r="M363" s="2">
        <v>505</v>
      </c>
    </row>
    <row r="364" spans="1:13" s="96" customFormat="1" ht="12.75">
      <c r="A364" s="13"/>
      <c r="B364" s="410">
        <f>SUM(B356:B363)</f>
        <v>26000</v>
      </c>
      <c r="C364" s="13" t="s">
        <v>1097</v>
      </c>
      <c r="D364" s="13"/>
      <c r="E364" s="13"/>
      <c r="F364" s="20"/>
      <c r="G364" s="20"/>
      <c r="H364" s="94">
        <v>0</v>
      </c>
      <c r="I364" s="95">
        <f t="shared" si="31"/>
        <v>51.48514851485149</v>
      </c>
      <c r="M364" s="2">
        <v>505</v>
      </c>
    </row>
    <row r="365" spans="2:13" ht="12.75">
      <c r="B365" s="427"/>
      <c r="H365" s="5">
        <f aca="true" t="shared" si="32" ref="H365:H370">H364-B365</f>
        <v>0</v>
      </c>
      <c r="I365" s="24">
        <f t="shared" si="31"/>
        <v>0</v>
      </c>
      <c r="M365" s="2">
        <v>505</v>
      </c>
    </row>
    <row r="366" spans="2:13" ht="12.75">
      <c r="B366" s="427"/>
      <c r="H366" s="5">
        <f t="shared" si="32"/>
        <v>0</v>
      </c>
      <c r="I366" s="24">
        <f t="shared" si="31"/>
        <v>0</v>
      </c>
      <c r="M366" s="2">
        <v>505</v>
      </c>
    </row>
    <row r="367" spans="2:13" ht="12.75">
      <c r="B367" s="427">
        <v>1300</v>
      </c>
      <c r="C367" s="1" t="s">
        <v>81</v>
      </c>
      <c r="D367" s="1" t="s">
        <v>10</v>
      </c>
      <c r="E367" s="1" t="s">
        <v>131</v>
      </c>
      <c r="F367" s="29" t="s">
        <v>169</v>
      </c>
      <c r="G367" s="29" t="s">
        <v>126</v>
      </c>
      <c r="H367" s="5">
        <f t="shared" si="32"/>
        <v>-1300</v>
      </c>
      <c r="I367" s="24">
        <f t="shared" si="31"/>
        <v>2.5742574257425743</v>
      </c>
      <c r="K367" t="s">
        <v>90</v>
      </c>
      <c r="M367" s="2">
        <v>505</v>
      </c>
    </row>
    <row r="368" spans="2:13" ht="12.75">
      <c r="B368" s="9">
        <v>800</v>
      </c>
      <c r="C368" s="1" t="s">
        <v>81</v>
      </c>
      <c r="D368" s="1" t="s">
        <v>10</v>
      </c>
      <c r="E368" s="1" t="s">
        <v>131</v>
      </c>
      <c r="F368" s="29" t="s">
        <v>169</v>
      </c>
      <c r="G368" s="29" t="s">
        <v>161</v>
      </c>
      <c r="H368" s="5">
        <f t="shared" si="32"/>
        <v>-2100</v>
      </c>
      <c r="I368" s="24">
        <f t="shared" si="31"/>
        <v>1.5841584158415842</v>
      </c>
      <c r="K368" t="s">
        <v>90</v>
      </c>
      <c r="M368" s="2">
        <v>505</v>
      </c>
    </row>
    <row r="369" spans="2:13" ht="12.75">
      <c r="B369" s="9">
        <v>1000</v>
      </c>
      <c r="C369" s="1" t="s">
        <v>81</v>
      </c>
      <c r="D369" s="1" t="s">
        <v>10</v>
      </c>
      <c r="E369" s="1" t="s">
        <v>131</v>
      </c>
      <c r="F369" s="29" t="s">
        <v>169</v>
      </c>
      <c r="G369" s="29" t="s">
        <v>163</v>
      </c>
      <c r="H369" s="5">
        <f t="shared" si="32"/>
        <v>-3100</v>
      </c>
      <c r="I369" s="24">
        <f t="shared" si="31"/>
        <v>1.9801980198019802</v>
      </c>
      <c r="K369" t="s">
        <v>90</v>
      </c>
      <c r="M369" s="2">
        <v>505</v>
      </c>
    </row>
    <row r="370" spans="2:13" ht="12.75">
      <c r="B370" s="9">
        <v>1000</v>
      </c>
      <c r="C370" s="1" t="s">
        <v>81</v>
      </c>
      <c r="D370" s="1" t="s">
        <v>10</v>
      </c>
      <c r="E370" s="1" t="s">
        <v>131</v>
      </c>
      <c r="F370" s="29" t="s">
        <v>169</v>
      </c>
      <c r="G370" s="29" t="s">
        <v>165</v>
      </c>
      <c r="H370" s="5">
        <f t="shared" si="32"/>
        <v>-4100</v>
      </c>
      <c r="I370" s="24">
        <f aca="true" t="shared" si="33" ref="I370:I401">+B370/M370</f>
        <v>1.9801980198019802</v>
      </c>
      <c r="K370" t="s">
        <v>90</v>
      </c>
      <c r="M370" s="2">
        <v>505</v>
      </c>
    </row>
    <row r="371" spans="1:13" s="96" customFormat="1" ht="12.75">
      <c r="A371" s="13"/>
      <c r="B371" s="410">
        <f>SUM(B367:B370)</f>
        <v>4100</v>
      </c>
      <c r="C371" s="13"/>
      <c r="D371" s="13"/>
      <c r="E371" s="13" t="s">
        <v>131</v>
      </c>
      <c r="F371" s="20"/>
      <c r="G371" s="20"/>
      <c r="H371" s="94">
        <v>0</v>
      </c>
      <c r="I371" s="95">
        <f t="shared" si="33"/>
        <v>8.118811881188119</v>
      </c>
      <c r="M371" s="2">
        <v>505</v>
      </c>
    </row>
    <row r="372" spans="2:13" ht="12.75">
      <c r="B372" s="9"/>
      <c r="H372" s="5">
        <f>H371-B372</f>
        <v>0</v>
      </c>
      <c r="I372" s="24">
        <f t="shared" si="33"/>
        <v>0</v>
      </c>
      <c r="M372" s="2">
        <v>505</v>
      </c>
    </row>
    <row r="373" spans="2:13" ht="12.75">
      <c r="B373" s="9"/>
      <c r="H373" s="5">
        <f>H372-B373</f>
        <v>0</v>
      </c>
      <c r="I373" s="24">
        <f t="shared" si="33"/>
        <v>0</v>
      </c>
      <c r="M373" s="2">
        <v>505</v>
      </c>
    </row>
    <row r="374" spans="2:13" ht="12.75">
      <c r="B374" s="9">
        <v>3000</v>
      </c>
      <c r="C374" s="1" t="s">
        <v>82</v>
      </c>
      <c r="D374" s="1" t="s">
        <v>10</v>
      </c>
      <c r="E374" s="1" t="s">
        <v>1077</v>
      </c>
      <c r="F374" s="29" t="s">
        <v>174</v>
      </c>
      <c r="G374" s="29" t="s">
        <v>126</v>
      </c>
      <c r="H374" s="5">
        <f>H373-B374</f>
        <v>-3000</v>
      </c>
      <c r="I374" s="24">
        <f t="shared" si="33"/>
        <v>5.9405940594059405</v>
      </c>
      <c r="K374" t="s">
        <v>90</v>
      </c>
      <c r="M374" s="2">
        <v>505</v>
      </c>
    </row>
    <row r="375" spans="2:13" ht="12.75">
      <c r="B375" s="9">
        <v>2500</v>
      </c>
      <c r="C375" s="1" t="s">
        <v>82</v>
      </c>
      <c r="D375" s="1" t="s">
        <v>10</v>
      </c>
      <c r="E375" s="1" t="s">
        <v>1077</v>
      </c>
      <c r="F375" s="29" t="s">
        <v>175</v>
      </c>
      <c r="G375" s="29" t="s">
        <v>161</v>
      </c>
      <c r="H375" s="5">
        <f>H374-B375</f>
        <v>-5500</v>
      </c>
      <c r="I375" s="24">
        <f t="shared" si="33"/>
        <v>4.9504950495049505</v>
      </c>
      <c r="K375" t="s">
        <v>90</v>
      </c>
      <c r="M375" s="2">
        <v>505</v>
      </c>
    </row>
    <row r="376" spans="2:13" ht="12.75">
      <c r="B376" s="9">
        <v>3000</v>
      </c>
      <c r="C376" s="1" t="s">
        <v>82</v>
      </c>
      <c r="D376" s="1" t="s">
        <v>10</v>
      </c>
      <c r="E376" s="1" t="s">
        <v>1077</v>
      </c>
      <c r="F376" s="29" t="s">
        <v>176</v>
      </c>
      <c r="G376" s="29" t="s">
        <v>163</v>
      </c>
      <c r="H376" s="5">
        <f>H375-B376</f>
        <v>-8500</v>
      </c>
      <c r="I376" s="24">
        <f t="shared" si="33"/>
        <v>5.9405940594059405</v>
      </c>
      <c r="K376" t="s">
        <v>90</v>
      </c>
      <c r="M376" s="2">
        <v>505</v>
      </c>
    </row>
    <row r="377" spans="1:13" s="96" customFormat="1" ht="12.75">
      <c r="A377" s="13"/>
      <c r="B377" s="410">
        <f>SUM(B374:B376)</f>
        <v>8500</v>
      </c>
      <c r="C377" s="13" t="s">
        <v>82</v>
      </c>
      <c r="D377" s="13"/>
      <c r="E377" s="13"/>
      <c r="F377" s="20"/>
      <c r="G377" s="20"/>
      <c r="H377" s="94">
        <v>0</v>
      </c>
      <c r="I377" s="95">
        <f t="shared" si="33"/>
        <v>16.831683168316832</v>
      </c>
      <c r="M377" s="2">
        <v>505</v>
      </c>
    </row>
    <row r="378" spans="2:13" ht="12.75">
      <c r="B378" s="9"/>
      <c r="H378" s="5">
        <f aca="true" t="shared" si="34" ref="H378:H383">H377-B378</f>
        <v>0</v>
      </c>
      <c r="I378" s="24">
        <f t="shared" si="33"/>
        <v>0</v>
      </c>
      <c r="M378" s="2">
        <v>505</v>
      </c>
    </row>
    <row r="379" spans="2:13" ht="12.75">
      <c r="B379" s="9"/>
      <c r="H379" s="5">
        <f t="shared" si="34"/>
        <v>0</v>
      </c>
      <c r="I379" s="24">
        <f t="shared" si="33"/>
        <v>0</v>
      </c>
      <c r="M379" s="2">
        <v>505</v>
      </c>
    </row>
    <row r="380" spans="2:13" ht="12.75">
      <c r="B380" s="9">
        <v>2000</v>
      </c>
      <c r="C380" s="1" t="s">
        <v>84</v>
      </c>
      <c r="D380" s="1" t="s">
        <v>10</v>
      </c>
      <c r="E380" s="1" t="s">
        <v>1077</v>
      </c>
      <c r="F380" s="29" t="s">
        <v>169</v>
      </c>
      <c r="G380" s="29" t="s">
        <v>126</v>
      </c>
      <c r="H380" s="5">
        <f t="shared" si="34"/>
        <v>-2000</v>
      </c>
      <c r="I380" s="24">
        <f t="shared" si="33"/>
        <v>3.9603960396039604</v>
      </c>
      <c r="K380" t="s">
        <v>90</v>
      </c>
      <c r="M380" s="2">
        <v>505</v>
      </c>
    </row>
    <row r="381" spans="2:13" ht="12.75">
      <c r="B381" s="9">
        <v>2000</v>
      </c>
      <c r="C381" s="1" t="s">
        <v>84</v>
      </c>
      <c r="D381" s="1" t="s">
        <v>10</v>
      </c>
      <c r="E381" s="1" t="s">
        <v>1077</v>
      </c>
      <c r="F381" s="29" t="s">
        <v>169</v>
      </c>
      <c r="G381" s="29" t="s">
        <v>161</v>
      </c>
      <c r="H381" s="5">
        <f t="shared" si="34"/>
        <v>-4000</v>
      </c>
      <c r="I381" s="24">
        <f t="shared" si="33"/>
        <v>3.9603960396039604</v>
      </c>
      <c r="K381" t="s">
        <v>90</v>
      </c>
      <c r="M381" s="2">
        <v>505</v>
      </c>
    </row>
    <row r="382" spans="2:13" ht="12.75">
      <c r="B382" s="9">
        <v>2000</v>
      </c>
      <c r="C382" s="1" t="s">
        <v>84</v>
      </c>
      <c r="D382" s="1" t="s">
        <v>10</v>
      </c>
      <c r="E382" s="1" t="s">
        <v>1077</v>
      </c>
      <c r="F382" s="29" t="s">
        <v>169</v>
      </c>
      <c r="G382" s="29" t="s">
        <v>163</v>
      </c>
      <c r="H382" s="5">
        <f t="shared" si="34"/>
        <v>-6000</v>
      </c>
      <c r="I382" s="24">
        <f t="shared" si="33"/>
        <v>3.9603960396039604</v>
      </c>
      <c r="K382" t="s">
        <v>90</v>
      </c>
      <c r="M382" s="2">
        <v>505</v>
      </c>
    </row>
    <row r="383" spans="2:13" ht="12.75">
      <c r="B383" s="9">
        <v>2000</v>
      </c>
      <c r="C383" s="1" t="s">
        <v>84</v>
      </c>
      <c r="D383" s="1" t="s">
        <v>10</v>
      </c>
      <c r="E383" s="1" t="s">
        <v>1077</v>
      </c>
      <c r="F383" s="29" t="s">
        <v>169</v>
      </c>
      <c r="G383" s="29" t="s">
        <v>165</v>
      </c>
      <c r="H383" s="5">
        <f t="shared" si="34"/>
        <v>-8000</v>
      </c>
      <c r="I383" s="24">
        <f t="shared" si="33"/>
        <v>3.9603960396039604</v>
      </c>
      <c r="K383" t="s">
        <v>90</v>
      </c>
      <c r="M383" s="2">
        <v>505</v>
      </c>
    </row>
    <row r="384" spans="1:13" s="96" customFormat="1" ht="12.75">
      <c r="A384" s="13"/>
      <c r="B384" s="410">
        <f>SUM(B380:B383)</f>
        <v>8000</v>
      </c>
      <c r="C384" s="13" t="s">
        <v>84</v>
      </c>
      <c r="D384" s="13"/>
      <c r="E384" s="13"/>
      <c r="F384" s="20"/>
      <c r="G384" s="20"/>
      <c r="H384" s="94">
        <v>0</v>
      </c>
      <c r="I384" s="95">
        <f t="shared" si="33"/>
        <v>15.841584158415841</v>
      </c>
      <c r="M384" s="2">
        <v>505</v>
      </c>
    </row>
    <row r="385" spans="2:13" ht="12.75">
      <c r="B385" s="9"/>
      <c r="H385" s="5">
        <f>H384-B385</f>
        <v>0</v>
      </c>
      <c r="I385" s="24">
        <f t="shared" si="33"/>
        <v>0</v>
      </c>
      <c r="M385" s="2">
        <v>505</v>
      </c>
    </row>
    <row r="386" spans="2:13" ht="12.75">
      <c r="B386" s="9"/>
      <c r="H386" s="5">
        <f>H385-B386</f>
        <v>0</v>
      </c>
      <c r="I386" s="24">
        <f t="shared" si="33"/>
        <v>0</v>
      </c>
      <c r="M386" s="2">
        <v>505</v>
      </c>
    </row>
    <row r="387" spans="2:13" ht="12.75">
      <c r="B387" s="9">
        <v>700</v>
      </c>
      <c r="C387" s="1" t="s">
        <v>151</v>
      </c>
      <c r="D387" s="1" t="s">
        <v>10</v>
      </c>
      <c r="E387" s="1" t="s">
        <v>238</v>
      </c>
      <c r="F387" s="29" t="s">
        <v>169</v>
      </c>
      <c r="G387" s="29" t="s">
        <v>161</v>
      </c>
      <c r="H387" s="5">
        <f>H386-B387</f>
        <v>-700</v>
      </c>
      <c r="I387" s="24">
        <f t="shared" si="33"/>
        <v>1.386138613861386</v>
      </c>
      <c r="K387" t="s">
        <v>90</v>
      </c>
      <c r="M387" s="2">
        <v>505</v>
      </c>
    </row>
    <row r="388" spans="1:13" s="96" customFormat="1" ht="12.75">
      <c r="A388" s="13"/>
      <c r="B388" s="410">
        <f>SUM(B387)</f>
        <v>700</v>
      </c>
      <c r="C388" s="13"/>
      <c r="D388" s="13"/>
      <c r="E388" s="13" t="s">
        <v>238</v>
      </c>
      <c r="F388" s="20"/>
      <c r="G388" s="20"/>
      <c r="H388" s="94">
        <v>0</v>
      </c>
      <c r="I388" s="95">
        <f t="shared" si="33"/>
        <v>1.386138613861386</v>
      </c>
      <c r="M388" s="2">
        <v>505</v>
      </c>
    </row>
    <row r="389" spans="2:13" ht="12.75">
      <c r="B389" s="9"/>
      <c r="H389" s="5">
        <v>0</v>
      </c>
      <c r="I389" s="24">
        <f t="shared" si="33"/>
        <v>0</v>
      </c>
      <c r="M389" s="2">
        <v>505</v>
      </c>
    </row>
    <row r="390" spans="2:13" ht="12.75">
      <c r="B390" s="9"/>
      <c r="H390" s="5">
        <f>H389-B390</f>
        <v>0</v>
      </c>
      <c r="I390" s="24">
        <f t="shared" si="33"/>
        <v>0</v>
      </c>
      <c r="M390" s="2">
        <v>505</v>
      </c>
    </row>
    <row r="391" spans="2:13" ht="12.75">
      <c r="B391" s="9"/>
      <c r="H391" s="5">
        <f>H390-B391</f>
        <v>0</v>
      </c>
      <c r="I391" s="24">
        <f t="shared" si="33"/>
        <v>0</v>
      </c>
      <c r="M391" s="2">
        <v>505</v>
      </c>
    </row>
    <row r="392" spans="2:13" ht="12.75">
      <c r="B392" s="9"/>
      <c r="H392" s="5">
        <f>H391-B392</f>
        <v>0</v>
      </c>
      <c r="I392" s="24">
        <f t="shared" si="33"/>
        <v>0</v>
      </c>
      <c r="M392" s="2">
        <v>505</v>
      </c>
    </row>
    <row r="393" spans="1:13" s="92" customFormat="1" ht="12.75">
      <c r="A393" s="88"/>
      <c r="B393" s="424">
        <f>+B402+B407+B414+B419+B425+B431</f>
        <v>50000</v>
      </c>
      <c r="C393" s="88" t="s">
        <v>179</v>
      </c>
      <c r="D393" s="88" t="s">
        <v>180</v>
      </c>
      <c r="E393" s="88" t="s">
        <v>181</v>
      </c>
      <c r="F393" s="90" t="s">
        <v>182</v>
      </c>
      <c r="G393" s="110" t="s">
        <v>35</v>
      </c>
      <c r="H393" s="126"/>
      <c r="I393" s="127">
        <f t="shared" si="33"/>
        <v>99.00990099009901</v>
      </c>
      <c r="K393" s="93"/>
      <c r="M393" s="2">
        <v>505</v>
      </c>
    </row>
    <row r="394" spans="2:13" ht="12.75">
      <c r="B394" s="9"/>
      <c r="H394" s="5">
        <f aca="true" t="shared" si="35" ref="H394:H401">H393-B394</f>
        <v>0</v>
      </c>
      <c r="I394" s="24">
        <f t="shared" si="33"/>
        <v>0</v>
      </c>
      <c r="M394" s="2">
        <v>505</v>
      </c>
    </row>
    <row r="395" spans="2:13" ht="12.75">
      <c r="B395" s="9">
        <v>2500</v>
      </c>
      <c r="C395" s="1" t="s">
        <v>24</v>
      </c>
      <c r="D395" s="1" t="s">
        <v>10</v>
      </c>
      <c r="E395" s="1" t="s">
        <v>67</v>
      </c>
      <c r="F395" s="71" t="s">
        <v>183</v>
      </c>
      <c r="G395" s="29" t="s">
        <v>161</v>
      </c>
      <c r="H395" s="5">
        <f t="shared" si="35"/>
        <v>-2500</v>
      </c>
      <c r="I395" s="24">
        <f t="shared" si="33"/>
        <v>4.9504950495049505</v>
      </c>
      <c r="K395" t="s">
        <v>24</v>
      </c>
      <c r="L395">
        <v>9</v>
      </c>
      <c r="M395" s="2">
        <v>505</v>
      </c>
    </row>
    <row r="396" spans="2:13" ht="12.75">
      <c r="B396" s="9">
        <v>2500</v>
      </c>
      <c r="C396" s="1" t="s">
        <v>24</v>
      </c>
      <c r="D396" s="1" t="s">
        <v>10</v>
      </c>
      <c r="E396" s="1" t="s">
        <v>107</v>
      </c>
      <c r="F396" s="128" t="s">
        <v>184</v>
      </c>
      <c r="G396" s="29" t="s">
        <v>161</v>
      </c>
      <c r="H396" s="5">
        <f t="shared" si="35"/>
        <v>-5000</v>
      </c>
      <c r="I396" s="24">
        <f t="shared" si="33"/>
        <v>4.9504950495049505</v>
      </c>
      <c r="K396" t="s">
        <v>24</v>
      </c>
      <c r="L396">
        <v>9</v>
      </c>
      <c r="M396" s="2">
        <v>505</v>
      </c>
    </row>
    <row r="397" spans="2:13" ht="12.75">
      <c r="B397" s="9">
        <v>2500</v>
      </c>
      <c r="C397" s="1" t="s">
        <v>24</v>
      </c>
      <c r="D397" s="1" t="s">
        <v>10</v>
      </c>
      <c r="E397" s="1" t="s">
        <v>25</v>
      </c>
      <c r="F397" s="71" t="s">
        <v>185</v>
      </c>
      <c r="G397" s="29" t="s">
        <v>161</v>
      </c>
      <c r="H397" s="5">
        <f t="shared" si="35"/>
        <v>-7500</v>
      </c>
      <c r="I397" s="24">
        <f t="shared" si="33"/>
        <v>4.9504950495049505</v>
      </c>
      <c r="K397" t="s">
        <v>24</v>
      </c>
      <c r="L397">
        <v>9</v>
      </c>
      <c r="M397" s="2">
        <v>505</v>
      </c>
    </row>
    <row r="398" spans="2:13" ht="12.75">
      <c r="B398" s="9">
        <v>2500</v>
      </c>
      <c r="C398" s="1" t="s">
        <v>24</v>
      </c>
      <c r="D398" s="1" t="s">
        <v>10</v>
      </c>
      <c r="E398" s="1" t="s">
        <v>107</v>
      </c>
      <c r="F398" s="71" t="s">
        <v>186</v>
      </c>
      <c r="G398" s="29" t="s">
        <v>163</v>
      </c>
      <c r="H398" s="5">
        <f t="shared" si="35"/>
        <v>-10000</v>
      </c>
      <c r="I398" s="24">
        <f t="shared" si="33"/>
        <v>4.9504950495049505</v>
      </c>
      <c r="K398" t="s">
        <v>24</v>
      </c>
      <c r="L398">
        <v>9</v>
      </c>
      <c r="M398" s="2">
        <v>505</v>
      </c>
    </row>
    <row r="399" spans="2:13" ht="12.75">
      <c r="B399" s="9">
        <v>2500</v>
      </c>
      <c r="C399" s="1" t="s">
        <v>24</v>
      </c>
      <c r="D399" s="1" t="s">
        <v>10</v>
      </c>
      <c r="E399" s="1" t="s">
        <v>67</v>
      </c>
      <c r="F399" s="71" t="s">
        <v>187</v>
      </c>
      <c r="G399" s="29" t="s">
        <v>163</v>
      </c>
      <c r="H399" s="5">
        <f t="shared" si="35"/>
        <v>-12500</v>
      </c>
      <c r="I399" s="24">
        <f t="shared" si="33"/>
        <v>4.9504950495049505</v>
      </c>
      <c r="K399" t="s">
        <v>24</v>
      </c>
      <c r="L399">
        <v>9</v>
      </c>
      <c r="M399" s="2">
        <v>505</v>
      </c>
    </row>
    <row r="400" spans="2:13" ht="12.75">
      <c r="B400" s="9">
        <v>2500</v>
      </c>
      <c r="C400" s="1" t="s">
        <v>24</v>
      </c>
      <c r="D400" s="1" t="s">
        <v>10</v>
      </c>
      <c r="E400" s="1" t="s">
        <v>67</v>
      </c>
      <c r="F400" s="71" t="s">
        <v>188</v>
      </c>
      <c r="G400" s="29" t="s">
        <v>165</v>
      </c>
      <c r="H400" s="5">
        <f t="shared" si="35"/>
        <v>-15000</v>
      </c>
      <c r="I400" s="24">
        <f t="shared" si="33"/>
        <v>4.9504950495049505</v>
      </c>
      <c r="K400" t="s">
        <v>24</v>
      </c>
      <c r="L400">
        <v>9</v>
      </c>
      <c r="M400" s="2">
        <v>505</v>
      </c>
    </row>
    <row r="401" spans="2:13" ht="12.75">
      <c r="B401" s="427">
        <v>2500</v>
      </c>
      <c r="C401" s="1" t="s">
        <v>24</v>
      </c>
      <c r="D401" s="1" t="s">
        <v>10</v>
      </c>
      <c r="E401" s="1" t="s">
        <v>67</v>
      </c>
      <c r="F401" s="71" t="s">
        <v>189</v>
      </c>
      <c r="G401" s="29" t="s">
        <v>135</v>
      </c>
      <c r="H401" s="5">
        <f t="shared" si="35"/>
        <v>-17500</v>
      </c>
      <c r="I401" s="24">
        <f t="shared" si="33"/>
        <v>4.9504950495049505</v>
      </c>
      <c r="K401" t="s">
        <v>24</v>
      </c>
      <c r="L401">
        <v>9</v>
      </c>
      <c r="M401" s="2">
        <v>505</v>
      </c>
    </row>
    <row r="402" spans="1:13" s="96" customFormat="1" ht="12.75">
      <c r="A402" s="13"/>
      <c r="B402" s="410">
        <f>SUM(B395:B401)</f>
        <v>17500</v>
      </c>
      <c r="C402" s="13" t="s">
        <v>24</v>
      </c>
      <c r="D402" s="13"/>
      <c r="E402" s="13"/>
      <c r="F402" s="20"/>
      <c r="G402" s="20"/>
      <c r="H402" s="94">
        <v>0</v>
      </c>
      <c r="I402" s="95">
        <f aca="true" t="shared" si="36" ref="I402:I413">+B402/M402</f>
        <v>34.65346534653465</v>
      </c>
      <c r="M402" s="2">
        <v>505</v>
      </c>
    </row>
    <row r="403" spans="2:13" ht="12.75">
      <c r="B403" s="9"/>
      <c r="H403" s="5">
        <f>H402-B403</f>
        <v>0</v>
      </c>
      <c r="I403" s="24">
        <f t="shared" si="36"/>
        <v>0</v>
      </c>
      <c r="M403" s="2">
        <v>505</v>
      </c>
    </row>
    <row r="404" spans="2:13" ht="12.75">
      <c r="B404" s="9"/>
      <c r="H404" s="5">
        <f>H403-B404</f>
        <v>0</v>
      </c>
      <c r="I404" s="24">
        <f t="shared" si="36"/>
        <v>0</v>
      </c>
      <c r="M404" s="2">
        <v>505</v>
      </c>
    </row>
    <row r="405" spans="2:13" ht="12.75">
      <c r="B405" s="9">
        <v>2000</v>
      </c>
      <c r="C405" s="81" t="s">
        <v>198</v>
      </c>
      <c r="D405" s="81" t="s">
        <v>10</v>
      </c>
      <c r="E405" s="81" t="s">
        <v>1077</v>
      </c>
      <c r="F405" s="82" t="s">
        <v>190</v>
      </c>
      <c r="G405" s="109" t="s">
        <v>161</v>
      </c>
      <c r="H405" s="5">
        <f>H404-B405</f>
        <v>-2000</v>
      </c>
      <c r="I405" s="24">
        <f t="shared" si="36"/>
        <v>3.9603960396039604</v>
      </c>
      <c r="K405" s="2" t="s">
        <v>67</v>
      </c>
      <c r="M405" s="2">
        <v>505</v>
      </c>
    </row>
    <row r="406" spans="2:13" ht="12.75">
      <c r="B406" s="9">
        <v>2000</v>
      </c>
      <c r="C406" s="81" t="s">
        <v>200</v>
      </c>
      <c r="D406" s="81" t="s">
        <v>10</v>
      </c>
      <c r="E406" s="81" t="s">
        <v>1077</v>
      </c>
      <c r="F406" s="82" t="s">
        <v>191</v>
      </c>
      <c r="G406" s="109" t="s">
        <v>165</v>
      </c>
      <c r="H406" s="5">
        <f>H405-B406</f>
        <v>-4000</v>
      </c>
      <c r="I406" s="24">
        <f t="shared" si="36"/>
        <v>3.9603960396039604</v>
      </c>
      <c r="K406" t="s">
        <v>67</v>
      </c>
      <c r="M406" s="2">
        <v>505</v>
      </c>
    </row>
    <row r="407" spans="1:13" s="118" customFormat="1" ht="12.75">
      <c r="A407" s="114"/>
      <c r="B407" s="426">
        <f>SUM(B405:B406)</f>
        <v>4000</v>
      </c>
      <c r="C407" s="114" t="s">
        <v>1098</v>
      </c>
      <c r="D407" s="112"/>
      <c r="E407" s="112"/>
      <c r="F407" s="111"/>
      <c r="G407" s="115"/>
      <c r="H407" s="116">
        <v>0</v>
      </c>
      <c r="I407" s="117">
        <f t="shared" si="36"/>
        <v>7.920792079207921</v>
      </c>
      <c r="M407" s="2">
        <v>505</v>
      </c>
    </row>
    <row r="408" spans="2:13" ht="12.75">
      <c r="B408" s="9"/>
      <c r="F408" s="71"/>
      <c r="H408" s="5">
        <f aca="true" t="shared" si="37" ref="H408:H413">H407-B408</f>
        <v>0</v>
      </c>
      <c r="I408" s="24">
        <f t="shared" si="36"/>
        <v>0</v>
      </c>
      <c r="M408" s="2">
        <v>505</v>
      </c>
    </row>
    <row r="409" spans="2:13" ht="12.75">
      <c r="B409" s="9"/>
      <c r="F409" s="71"/>
      <c r="H409" s="5">
        <f t="shared" si="37"/>
        <v>0</v>
      </c>
      <c r="I409" s="24">
        <f t="shared" si="36"/>
        <v>0</v>
      </c>
      <c r="M409" s="2">
        <v>505</v>
      </c>
    </row>
    <row r="410" spans="2:13" ht="12.75">
      <c r="B410" s="9">
        <v>1500</v>
      </c>
      <c r="C410" s="81" t="s">
        <v>81</v>
      </c>
      <c r="D410" s="81" t="s">
        <v>10</v>
      </c>
      <c r="E410" s="81" t="s">
        <v>131</v>
      </c>
      <c r="F410" s="82" t="s">
        <v>192</v>
      </c>
      <c r="G410" s="109" t="s">
        <v>161</v>
      </c>
      <c r="H410" s="5">
        <f t="shared" si="37"/>
        <v>-1500</v>
      </c>
      <c r="I410" s="24">
        <f t="shared" si="36"/>
        <v>2.9702970297029703</v>
      </c>
      <c r="K410" t="s">
        <v>67</v>
      </c>
      <c r="M410" s="2">
        <v>505</v>
      </c>
    </row>
    <row r="411" spans="2:13" ht="12.75">
      <c r="B411" s="9">
        <v>1500</v>
      </c>
      <c r="C411" s="81" t="s">
        <v>81</v>
      </c>
      <c r="D411" s="81" t="s">
        <v>10</v>
      </c>
      <c r="E411" s="81" t="s">
        <v>131</v>
      </c>
      <c r="F411" s="82" t="s">
        <v>192</v>
      </c>
      <c r="G411" s="109" t="s">
        <v>163</v>
      </c>
      <c r="H411" s="5">
        <f t="shared" si="37"/>
        <v>-3000</v>
      </c>
      <c r="I411" s="24">
        <f t="shared" si="36"/>
        <v>2.9702970297029703</v>
      </c>
      <c r="K411" t="s">
        <v>67</v>
      </c>
      <c r="M411" s="2">
        <v>505</v>
      </c>
    </row>
    <row r="412" spans="2:13" ht="12.75">
      <c r="B412" s="9">
        <v>1600</v>
      </c>
      <c r="C412" s="81" t="s">
        <v>81</v>
      </c>
      <c r="D412" s="81" t="s">
        <v>10</v>
      </c>
      <c r="E412" s="81" t="s">
        <v>131</v>
      </c>
      <c r="F412" s="82" t="s">
        <v>192</v>
      </c>
      <c r="G412" s="109" t="s">
        <v>165</v>
      </c>
      <c r="H412" s="5">
        <f t="shared" si="37"/>
        <v>-4600</v>
      </c>
      <c r="I412" s="24">
        <f t="shared" si="36"/>
        <v>3.1683168316831685</v>
      </c>
      <c r="K412" t="s">
        <v>67</v>
      </c>
      <c r="M412" s="2">
        <v>505</v>
      </c>
    </row>
    <row r="413" spans="2:13" ht="12.75">
      <c r="B413" s="9">
        <v>1400</v>
      </c>
      <c r="C413" s="81" t="s">
        <v>81</v>
      </c>
      <c r="D413" s="81" t="s">
        <v>10</v>
      </c>
      <c r="E413" s="81" t="s">
        <v>131</v>
      </c>
      <c r="F413" s="82" t="s">
        <v>192</v>
      </c>
      <c r="G413" s="109" t="s">
        <v>135</v>
      </c>
      <c r="H413" s="5">
        <f t="shared" si="37"/>
        <v>-6000</v>
      </c>
      <c r="I413" s="24">
        <f t="shared" si="36"/>
        <v>2.772277227722772</v>
      </c>
      <c r="K413" t="s">
        <v>67</v>
      </c>
      <c r="M413" s="2">
        <v>505</v>
      </c>
    </row>
    <row r="414" spans="1:13" s="118" customFormat="1" ht="12.75">
      <c r="A414" s="112"/>
      <c r="B414" s="426">
        <f>SUM(B410:B413)</f>
        <v>6000</v>
      </c>
      <c r="C414" s="112"/>
      <c r="D414" s="112"/>
      <c r="E414" s="114" t="s">
        <v>131</v>
      </c>
      <c r="F414" s="111"/>
      <c r="G414" s="115"/>
      <c r="H414" s="116">
        <v>0</v>
      </c>
      <c r="I414" s="129" t="s">
        <v>193</v>
      </c>
      <c r="M414" s="2">
        <v>505</v>
      </c>
    </row>
    <row r="415" spans="2:13" ht="12.75">
      <c r="B415" s="9"/>
      <c r="F415" s="71"/>
      <c r="H415" s="5">
        <f>H414-B415</f>
        <v>0</v>
      </c>
      <c r="I415" s="24">
        <f aca="true" t="shared" si="38" ref="I415:I442">+B415/M415</f>
        <v>0</v>
      </c>
      <c r="M415" s="2">
        <v>505</v>
      </c>
    </row>
    <row r="416" spans="2:13" ht="12.75">
      <c r="B416" s="9"/>
      <c r="F416" s="71"/>
      <c r="H416" s="5">
        <f>H415-B416</f>
        <v>0</v>
      </c>
      <c r="I416" s="24">
        <f t="shared" si="38"/>
        <v>0</v>
      </c>
      <c r="M416" s="2">
        <v>505</v>
      </c>
    </row>
    <row r="417" spans="2:13" ht="12.75">
      <c r="B417" s="9">
        <v>7000</v>
      </c>
      <c r="C417" s="81" t="s">
        <v>82</v>
      </c>
      <c r="D417" s="81" t="s">
        <v>10</v>
      </c>
      <c r="E417" s="81" t="s">
        <v>1077</v>
      </c>
      <c r="F417" s="82" t="s">
        <v>194</v>
      </c>
      <c r="G417" s="109" t="s">
        <v>161</v>
      </c>
      <c r="H417" s="5">
        <f>H416-B417</f>
        <v>-7000</v>
      </c>
      <c r="I417" s="24">
        <f t="shared" si="38"/>
        <v>13.861386138613861</v>
      </c>
      <c r="K417" t="s">
        <v>67</v>
      </c>
      <c r="L417">
        <v>9</v>
      </c>
      <c r="M417" s="2">
        <v>505</v>
      </c>
    </row>
    <row r="418" spans="2:13" ht="12.75">
      <c r="B418" s="9">
        <v>7000</v>
      </c>
      <c r="C418" s="81" t="s">
        <v>82</v>
      </c>
      <c r="D418" s="81" t="s">
        <v>10</v>
      </c>
      <c r="E418" s="81" t="s">
        <v>1077</v>
      </c>
      <c r="F418" s="82" t="s">
        <v>194</v>
      </c>
      <c r="G418" s="109" t="s">
        <v>163</v>
      </c>
      <c r="H418" s="5">
        <f>H417-B418</f>
        <v>-14000</v>
      </c>
      <c r="I418" s="24">
        <f t="shared" si="38"/>
        <v>13.861386138613861</v>
      </c>
      <c r="K418" t="s">
        <v>67</v>
      </c>
      <c r="L418">
        <v>9</v>
      </c>
      <c r="M418" s="2">
        <v>505</v>
      </c>
    </row>
    <row r="419" spans="1:13" s="118" customFormat="1" ht="12.75">
      <c r="A419" s="112"/>
      <c r="B419" s="426">
        <f>SUM(B417:B418)</f>
        <v>14000</v>
      </c>
      <c r="C419" s="112" t="s">
        <v>82</v>
      </c>
      <c r="D419" s="112"/>
      <c r="E419" s="112"/>
      <c r="F419" s="111"/>
      <c r="G419" s="115"/>
      <c r="H419" s="116">
        <v>0</v>
      </c>
      <c r="I419" s="117">
        <f t="shared" si="38"/>
        <v>27.722772277227723</v>
      </c>
      <c r="M419" s="2">
        <v>505</v>
      </c>
    </row>
    <row r="420" spans="2:13" ht="12.75">
      <c r="B420" s="9"/>
      <c r="F420" s="71"/>
      <c r="H420" s="5">
        <f>H419-B420</f>
        <v>0</v>
      </c>
      <c r="I420" s="24">
        <f t="shared" si="38"/>
        <v>0</v>
      </c>
      <c r="M420" s="2">
        <v>505</v>
      </c>
    </row>
    <row r="421" spans="2:13" ht="12.75">
      <c r="B421" s="9"/>
      <c r="F421" s="71"/>
      <c r="H421" s="5">
        <f>H420-B421</f>
        <v>0</v>
      </c>
      <c r="I421" s="24">
        <f t="shared" si="38"/>
        <v>0</v>
      </c>
      <c r="M421" s="2">
        <v>505</v>
      </c>
    </row>
    <row r="422" spans="2:13" ht="12.75">
      <c r="B422" s="9">
        <v>2000</v>
      </c>
      <c r="C422" s="1" t="s">
        <v>84</v>
      </c>
      <c r="D422" s="1" t="s">
        <v>10</v>
      </c>
      <c r="E422" s="1" t="s">
        <v>1077</v>
      </c>
      <c r="F422" s="71" t="s">
        <v>192</v>
      </c>
      <c r="G422" s="29" t="s">
        <v>161</v>
      </c>
      <c r="H422" s="5">
        <f>H421-B422</f>
        <v>-2000</v>
      </c>
      <c r="I422" s="24">
        <f t="shared" si="38"/>
        <v>3.9603960396039604</v>
      </c>
      <c r="K422" t="s">
        <v>67</v>
      </c>
      <c r="L422">
        <v>9</v>
      </c>
      <c r="M422" s="2">
        <v>505</v>
      </c>
    </row>
    <row r="423" spans="2:13" ht="12.75">
      <c r="B423" s="9">
        <v>2000</v>
      </c>
      <c r="C423" s="1" t="s">
        <v>84</v>
      </c>
      <c r="D423" s="1" t="s">
        <v>10</v>
      </c>
      <c r="E423" s="1" t="s">
        <v>1077</v>
      </c>
      <c r="F423" s="71" t="s">
        <v>192</v>
      </c>
      <c r="G423" s="29" t="s">
        <v>163</v>
      </c>
      <c r="H423" s="5">
        <f>H422-B423</f>
        <v>-4000</v>
      </c>
      <c r="I423" s="24">
        <f t="shared" si="38"/>
        <v>3.9603960396039604</v>
      </c>
      <c r="K423" t="s">
        <v>67</v>
      </c>
      <c r="L423">
        <v>9</v>
      </c>
      <c r="M423" s="2">
        <v>505</v>
      </c>
    </row>
    <row r="424" spans="2:13" ht="12.75">
      <c r="B424" s="9">
        <v>2000</v>
      </c>
      <c r="C424" s="1" t="s">
        <v>84</v>
      </c>
      <c r="D424" s="1" t="s">
        <v>10</v>
      </c>
      <c r="E424" s="1" t="s">
        <v>1077</v>
      </c>
      <c r="F424" s="71" t="s">
        <v>192</v>
      </c>
      <c r="G424" s="29" t="s">
        <v>165</v>
      </c>
      <c r="H424" s="5">
        <f>H423-B424</f>
        <v>-6000</v>
      </c>
      <c r="I424" s="24">
        <f t="shared" si="38"/>
        <v>3.9603960396039604</v>
      </c>
      <c r="K424" t="s">
        <v>67</v>
      </c>
      <c r="L424">
        <v>9</v>
      </c>
      <c r="M424" s="2">
        <v>505</v>
      </c>
    </row>
    <row r="425" spans="1:13" s="118" customFormat="1" ht="12.75">
      <c r="A425" s="112"/>
      <c r="B425" s="426">
        <f>SUM(B422:B424)</f>
        <v>6000</v>
      </c>
      <c r="C425" s="112" t="s">
        <v>84</v>
      </c>
      <c r="D425" s="112"/>
      <c r="E425" s="112"/>
      <c r="F425" s="111"/>
      <c r="G425" s="115"/>
      <c r="H425" s="116">
        <v>0</v>
      </c>
      <c r="I425" s="117">
        <f t="shared" si="38"/>
        <v>11.881188118811881</v>
      </c>
      <c r="M425" s="2">
        <v>505</v>
      </c>
    </row>
    <row r="426" spans="2:13" ht="12.75">
      <c r="B426" s="9"/>
      <c r="F426" s="71"/>
      <c r="H426" s="5">
        <f>H425-B426</f>
        <v>0</v>
      </c>
      <c r="I426" s="24">
        <f t="shared" si="38"/>
        <v>0</v>
      </c>
      <c r="M426" s="2">
        <v>505</v>
      </c>
    </row>
    <row r="427" spans="2:13" ht="12.75">
      <c r="B427" s="9"/>
      <c r="F427" s="71"/>
      <c r="H427" s="5">
        <f>H426-B427</f>
        <v>0</v>
      </c>
      <c r="I427" s="24">
        <f t="shared" si="38"/>
        <v>0</v>
      </c>
      <c r="M427" s="2">
        <v>505</v>
      </c>
    </row>
    <row r="428" spans="1:13" ht="12.75">
      <c r="A428" s="14"/>
      <c r="B428" s="9">
        <v>1000</v>
      </c>
      <c r="C428" s="1" t="s">
        <v>151</v>
      </c>
      <c r="D428" s="1" t="s">
        <v>10</v>
      </c>
      <c r="E428" s="1" t="s">
        <v>238</v>
      </c>
      <c r="F428" s="71" t="s">
        <v>192</v>
      </c>
      <c r="G428" s="29" t="s">
        <v>161</v>
      </c>
      <c r="H428" s="5">
        <f>H427-B428</f>
        <v>-1000</v>
      </c>
      <c r="I428" s="24">
        <f t="shared" si="38"/>
        <v>1.9801980198019802</v>
      </c>
      <c r="K428" t="s">
        <v>67</v>
      </c>
      <c r="L428">
        <v>9</v>
      </c>
      <c r="M428" s="2">
        <v>505</v>
      </c>
    </row>
    <row r="429" spans="2:13" ht="12.75">
      <c r="B429" s="9">
        <v>500</v>
      </c>
      <c r="C429" s="1" t="s">
        <v>151</v>
      </c>
      <c r="D429" s="1" t="s">
        <v>10</v>
      </c>
      <c r="E429" s="1" t="s">
        <v>238</v>
      </c>
      <c r="F429" s="71" t="s">
        <v>192</v>
      </c>
      <c r="G429" s="29" t="s">
        <v>163</v>
      </c>
      <c r="H429" s="5">
        <f>H428-B429</f>
        <v>-1500</v>
      </c>
      <c r="I429" s="24">
        <f t="shared" si="38"/>
        <v>0.9900990099009901</v>
      </c>
      <c r="K429" t="s">
        <v>67</v>
      </c>
      <c r="L429">
        <v>9</v>
      </c>
      <c r="M429" s="2">
        <v>505</v>
      </c>
    </row>
    <row r="430" spans="2:13" ht="12.75">
      <c r="B430" s="9">
        <v>1000</v>
      </c>
      <c r="C430" s="1" t="s">
        <v>151</v>
      </c>
      <c r="D430" s="1" t="s">
        <v>10</v>
      </c>
      <c r="E430" s="1" t="s">
        <v>238</v>
      </c>
      <c r="F430" s="71" t="s">
        <v>192</v>
      </c>
      <c r="G430" s="29" t="s">
        <v>165</v>
      </c>
      <c r="H430" s="5">
        <f>H429-B430</f>
        <v>-2500</v>
      </c>
      <c r="I430" s="24">
        <f t="shared" si="38"/>
        <v>1.9801980198019802</v>
      </c>
      <c r="K430" t="s">
        <v>67</v>
      </c>
      <c r="L430">
        <v>9</v>
      </c>
      <c r="M430" s="2">
        <v>505</v>
      </c>
    </row>
    <row r="431" spans="1:13" s="118" customFormat="1" ht="12.75">
      <c r="A431" s="112"/>
      <c r="B431" s="426">
        <f>SUM(B428:B430)</f>
        <v>2500</v>
      </c>
      <c r="C431" s="112"/>
      <c r="D431" s="112"/>
      <c r="E431" s="112" t="s">
        <v>238</v>
      </c>
      <c r="F431" s="111"/>
      <c r="G431" s="115"/>
      <c r="H431" s="116">
        <v>0</v>
      </c>
      <c r="I431" s="117">
        <f t="shared" si="38"/>
        <v>4.9504950495049505</v>
      </c>
      <c r="M431" s="2">
        <v>505</v>
      </c>
    </row>
    <row r="432" spans="2:13" ht="12.75">
      <c r="B432" s="445"/>
      <c r="F432" s="71"/>
      <c r="H432" s="5">
        <f>H431-B432</f>
        <v>0</v>
      </c>
      <c r="I432" s="24">
        <f t="shared" si="38"/>
        <v>0</v>
      </c>
      <c r="M432" s="2">
        <v>505</v>
      </c>
    </row>
    <row r="433" spans="2:13" ht="12.75">
      <c r="B433" s="9"/>
      <c r="H433" s="5">
        <f>H432-B433</f>
        <v>0</v>
      </c>
      <c r="I433" s="24">
        <f t="shared" si="38"/>
        <v>0</v>
      </c>
      <c r="M433" s="2">
        <v>505</v>
      </c>
    </row>
    <row r="434" spans="2:13" ht="12.75">
      <c r="B434" s="9"/>
      <c r="H434" s="5">
        <f>H433-B434</f>
        <v>0</v>
      </c>
      <c r="I434" s="24">
        <f t="shared" si="38"/>
        <v>0</v>
      </c>
      <c r="M434" s="2">
        <v>505</v>
      </c>
    </row>
    <row r="435" spans="2:13" ht="12.75">
      <c r="B435" s="9"/>
      <c r="H435" s="5">
        <f>H434-B435</f>
        <v>0</v>
      </c>
      <c r="I435" s="24">
        <f t="shared" si="38"/>
        <v>0</v>
      </c>
      <c r="M435" s="2">
        <v>505</v>
      </c>
    </row>
    <row r="436" spans="1:13" s="92" customFormat="1" ht="12.75">
      <c r="A436" s="88"/>
      <c r="B436" s="424">
        <f>+B440+B446+B451+B457+B463</f>
        <v>31000</v>
      </c>
      <c r="C436" s="88" t="s">
        <v>195</v>
      </c>
      <c r="D436" s="88" t="s">
        <v>196</v>
      </c>
      <c r="E436" s="88" t="s">
        <v>181</v>
      </c>
      <c r="F436" s="90" t="s">
        <v>182</v>
      </c>
      <c r="G436" s="90" t="s">
        <v>197</v>
      </c>
      <c r="H436" s="89"/>
      <c r="I436" s="91">
        <f t="shared" si="38"/>
        <v>61.386138613861384</v>
      </c>
      <c r="M436" s="2">
        <v>505</v>
      </c>
    </row>
    <row r="437" spans="2:13" ht="12.75">
      <c r="B437" s="9"/>
      <c r="H437" s="5">
        <f>H436-B437</f>
        <v>0</v>
      </c>
      <c r="I437" s="24">
        <f t="shared" si="38"/>
        <v>0</v>
      </c>
      <c r="M437" s="2">
        <v>505</v>
      </c>
    </row>
    <row r="438" spans="2:13" ht="12.75">
      <c r="B438" s="9">
        <v>2000</v>
      </c>
      <c r="C438" s="1" t="s">
        <v>198</v>
      </c>
      <c r="D438" s="35" t="s">
        <v>10</v>
      </c>
      <c r="E438" s="1" t="s">
        <v>150</v>
      </c>
      <c r="F438" s="102" t="s">
        <v>199</v>
      </c>
      <c r="G438" s="29" t="s">
        <v>161</v>
      </c>
      <c r="H438" s="5">
        <f>H437-B438</f>
        <v>-2000</v>
      </c>
      <c r="I438" s="24">
        <f t="shared" si="38"/>
        <v>3.9603960396039604</v>
      </c>
      <c r="K438" t="s">
        <v>133</v>
      </c>
      <c r="L438">
        <v>10</v>
      </c>
      <c r="M438" s="2">
        <v>505</v>
      </c>
    </row>
    <row r="439" spans="2:13" ht="12.75">
      <c r="B439" s="9">
        <v>2000</v>
      </c>
      <c r="C439" s="1" t="s">
        <v>200</v>
      </c>
      <c r="D439" s="35" t="s">
        <v>10</v>
      </c>
      <c r="E439" s="1" t="s">
        <v>150</v>
      </c>
      <c r="F439" s="102" t="s">
        <v>1145</v>
      </c>
      <c r="G439" s="29" t="s">
        <v>165</v>
      </c>
      <c r="H439" s="5">
        <f>H438-B439</f>
        <v>-4000</v>
      </c>
      <c r="I439" s="24">
        <f t="shared" si="38"/>
        <v>3.9603960396039604</v>
      </c>
      <c r="K439" t="s">
        <v>133</v>
      </c>
      <c r="L439">
        <v>10</v>
      </c>
      <c r="M439" s="2">
        <v>505</v>
      </c>
    </row>
    <row r="440" spans="1:13" s="96" customFormat="1" ht="12.75">
      <c r="A440" s="13"/>
      <c r="B440" s="410">
        <f>SUM(B438:B439)</f>
        <v>4000</v>
      </c>
      <c r="C440" s="13" t="s">
        <v>1097</v>
      </c>
      <c r="D440" s="13"/>
      <c r="E440" s="13"/>
      <c r="F440" s="20"/>
      <c r="G440" s="20"/>
      <c r="H440" s="94">
        <v>0</v>
      </c>
      <c r="I440" s="95">
        <f t="shared" si="38"/>
        <v>7.920792079207921</v>
      </c>
      <c r="M440" s="2">
        <v>505</v>
      </c>
    </row>
    <row r="441" spans="2:13" ht="12.75">
      <c r="B441" s="9"/>
      <c r="H441" s="5">
        <f>H440-B441</f>
        <v>0</v>
      </c>
      <c r="I441" s="24">
        <f t="shared" si="38"/>
        <v>0</v>
      </c>
      <c r="M441" s="2">
        <v>505</v>
      </c>
    </row>
    <row r="442" spans="2:13" ht="12.75">
      <c r="B442" s="9"/>
      <c r="H442" s="5">
        <f>H441-B442</f>
        <v>0</v>
      </c>
      <c r="I442" s="24">
        <f t="shared" si="38"/>
        <v>0</v>
      </c>
      <c r="M442" s="2">
        <v>505</v>
      </c>
    </row>
    <row r="443" spans="2:13" ht="12.75">
      <c r="B443" s="9">
        <v>1500</v>
      </c>
      <c r="C443" s="1" t="s">
        <v>81</v>
      </c>
      <c r="D443" s="35" t="s">
        <v>10</v>
      </c>
      <c r="E443" s="1" t="s">
        <v>131</v>
      </c>
      <c r="F443" s="29" t="s">
        <v>201</v>
      </c>
      <c r="G443" s="29" t="s">
        <v>161</v>
      </c>
      <c r="H443" s="5">
        <f>H442-B443</f>
        <v>-1500</v>
      </c>
      <c r="I443" s="24">
        <v>3</v>
      </c>
      <c r="K443" t="s">
        <v>133</v>
      </c>
      <c r="L443">
        <v>10</v>
      </c>
      <c r="M443" s="2">
        <v>505</v>
      </c>
    </row>
    <row r="444" spans="2:13" ht="12.75">
      <c r="B444" s="9">
        <v>1500</v>
      </c>
      <c r="C444" s="1" t="s">
        <v>81</v>
      </c>
      <c r="D444" s="35" t="s">
        <v>10</v>
      </c>
      <c r="E444" s="1" t="s">
        <v>131</v>
      </c>
      <c r="F444" s="29" t="s">
        <v>201</v>
      </c>
      <c r="G444" s="29" t="s">
        <v>163</v>
      </c>
      <c r="H444" s="5">
        <f>H443-B444</f>
        <v>-3000</v>
      </c>
      <c r="I444" s="24">
        <v>3</v>
      </c>
      <c r="K444" t="s">
        <v>133</v>
      </c>
      <c r="L444">
        <v>10</v>
      </c>
      <c r="M444" s="2">
        <v>505</v>
      </c>
    </row>
    <row r="445" spans="2:13" ht="12.75">
      <c r="B445" s="9">
        <v>1500</v>
      </c>
      <c r="C445" s="1" t="s">
        <v>81</v>
      </c>
      <c r="D445" s="35" t="s">
        <v>10</v>
      </c>
      <c r="E445" s="1" t="s">
        <v>131</v>
      </c>
      <c r="F445" s="29" t="s">
        <v>201</v>
      </c>
      <c r="G445" s="29" t="s">
        <v>165</v>
      </c>
      <c r="H445" s="5">
        <f>H444-B445</f>
        <v>-4500</v>
      </c>
      <c r="I445" s="24">
        <v>3</v>
      </c>
      <c r="K445" t="s">
        <v>133</v>
      </c>
      <c r="L445">
        <v>10</v>
      </c>
      <c r="M445" s="2">
        <v>505</v>
      </c>
    </row>
    <row r="446" spans="1:13" s="96" customFormat="1" ht="12.75">
      <c r="A446" s="13"/>
      <c r="B446" s="410">
        <f>SUM(B443:B445)</f>
        <v>4500</v>
      </c>
      <c r="C446" s="13"/>
      <c r="D446" s="13"/>
      <c r="E446" s="13" t="s">
        <v>131</v>
      </c>
      <c r="F446" s="20"/>
      <c r="G446" s="20"/>
      <c r="H446" s="94">
        <v>0</v>
      </c>
      <c r="I446" s="95">
        <f aca="true" t="shared" si="39" ref="I446:I477">+B446/M446</f>
        <v>8.910891089108912</v>
      </c>
      <c r="M446" s="2">
        <v>505</v>
      </c>
    </row>
    <row r="447" spans="2:13" ht="12.75">
      <c r="B447" s="9"/>
      <c r="H447" s="5">
        <f>H446-B447</f>
        <v>0</v>
      </c>
      <c r="I447" s="24">
        <f t="shared" si="39"/>
        <v>0</v>
      </c>
      <c r="M447" s="2">
        <v>505</v>
      </c>
    </row>
    <row r="448" spans="2:13" ht="12.75">
      <c r="B448" s="9"/>
      <c r="H448" s="5">
        <f>H447-B448</f>
        <v>0</v>
      </c>
      <c r="I448" s="24">
        <f t="shared" si="39"/>
        <v>0</v>
      </c>
      <c r="M448" s="2">
        <v>505</v>
      </c>
    </row>
    <row r="449" spans="2:13" ht="12.75">
      <c r="B449" s="9">
        <v>7000</v>
      </c>
      <c r="C449" s="1" t="s">
        <v>82</v>
      </c>
      <c r="D449" s="35" t="s">
        <v>10</v>
      </c>
      <c r="E449" s="1" t="s">
        <v>150</v>
      </c>
      <c r="F449" s="102" t="s">
        <v>202</v>
      </c>
      <c r="G449" s="29" t="s">
        <v>161</v>
      </c>
      <c r="H449" s="5">
        <f>H448-B449</f>
        <v>-7000</v>
      </c>
      <c r="I449" s="24">
        <f t="shared" si="39"/>
        <v>13.861386138613861</v>
      </c>
      <c r="K449" t="s">
        <v>133</v>
      </c>
      <c r="L449">
        <v>10</v>
      </c>
      <c r="M449" s="2">
        <v>505</v>
      </c>
    </row>
    <row r="450" spans="2:13" ht="12.75">
      <c r="B450" s="9">
        <v>7000</v>
      </c>
      <c r="C450" s="1" t="s">
        <v>82</v>
      </c>
      <c r="D450" s="35" t="s">
        <v>10</v>
      </c>
      <c r="E450" s="1" t="s">
        <v>150</v>
      </c>
      <c r="F450" s="102" t="s">
        <v>203</v>
      </c>
      <c r="G450" s="29" t="s">
        <v>163</v>
      </c>
      <c r="H450" s="5">
        <f>H449-B450</f>
        <v>-14000</v>
      </c>
      <c r="I450" s="24">
        <f t="shared" si="39"/>
        <v>13.861386138613861</v>
      </c>
      <c r="K450" t="s">
        <v>133</v>
      </c>
      <c r="L450">
        <v>10</v>
      </c>
      <c r="M450" s="2">
        <v>505</v>
      </c>
    </row>
    <row r="451" spans="1:13" s="96" customFormat="1" ht="12.75">
      <c r="A451" s="13"/>
      <c r="B451" s="410">
        <f>SUM(B449:B450)</f>
        <v>14000</v>
      </c>
      <c r="C451" s="13" t="s">
        <v>82</v>
      </c>
      <c r="D451" s="13"/>
      <c r="E451" s="13"/>
      <c r="F451" s="20"/>
      <c r="G451" s="20"/>
      <c r="H451" s="94">
        <v>0</v>
      </c>
      <c r="I451" s="95">
        <f t="shared" si="39"/>
        <v>27.722772277227723</v>
      </c>
      <c r="M451" s="2">
        <v>505</v>
      </c>
    </row>
    <row r="452" spans="2:13" ht="12.75">
      <c r="B452" s="9"/>
      <c r="H452" s="5">
        <f>H451-B452</f>
        <v>0</v>
      </c>
      <c r="I452" s="24">
        <f t="shared" si="39"/>
        <v>0</v>
      </c>
      <c r="M452" s="2">
        <v>505</v>
      </c>
    </row>
    <row r="453" spans="2:13" ht="12.75">
      <c r="B453" s="9"/>
      <c r="H453" s="5">
        <f>H452-B453</f>
        <v>0</v>
      </c>
      <c r="I453" s="24">
        <f t="shared" si="39"/>
        <v>0</v>
      </c>
      <c r="M453" s="2">
        <v>505</v>
      </c>
    </row>
    <row r="454" spans="2:13" ht="12.75">
      <c r="B454" s="9">
        <v>2000</v>
      </c>
      <c r="C454" s="1" t="s">
        <v>84</v>
      </c>
      <c r="D454" s="35" t="s">
        <v>10</v>
      </c>
      <c r="E454" s="1" t="s">
        <v>150</v>
      </c>
      <c r="F454" s="29" t="s">
        <v>201</v>
      </c>
      <c r="G454" s="29" t="s">
        <v>161</v>
      </c>
      <c r="H454" s="5">
        <f>H453-B454</f>
        <v>-2000</v>
      </c>
      <c r="I454" s="24">
        <f t="shared" si="39"/>
        <v>3.9603960396039604</v>
      </c>
      <c r="K454" t="s">
        <v>133</v>
      </c>
      <c r="L454">
        <v>10</v>
      </c>
      <c r="M454" s="2">
        <v>505</v>
      </c>
    </row>
    <row r="455" spans="2:13" ht="12.75">
      <c r="B455" s="9">
        <v>2000</v>
      </c>
      <c r="C455" s="1" t="s">
        <v>84</v>
      </c>
      <c r="D455" s="35" t="s">
        <v>10</v>
      </c>
      <c r="E455" s="1" t="s">
        <v>150</v>
      </c>
      <c r="F455" s="29" t="s">
        <v>201</v>
      </c>
      <c r="G455" s="29" t="s">
        <v>163</v>
      </c>
      <c r="H455" s="5">
        <f>H454-B455</f>
        <v>-4000</v>
      </c>
      <c r="I455" s="24">
        <f t="shared" si="39"/>
        <v>3.9603960396039604</v>
      </c>
      <c r="K455" t="s">
        <v>133</v>
      </c>
      <c r="L455">
        <v>10</v>
      </c>
      <c r="M455" s="2">
        <v>505</v>
      </c>
    </row>
    <row r="456" spans="2:13" ht="12.75">
      <c r="B456" s="9">
        <v>2000</v>
      </c>
      <c r="C456" s="1" t="s">
        <v>84</v>
      </c>
      <c r="D456" s="35" t="s">
        <v>10</v>
      </c>
      <c r="E456" s="1" t="s">
        <v>150</v>
      </c>
      <c r="F456" s="29" t="s">
        <v>201</v>
      </c>
      <c r="G456" s="29" t="s">
        <v>165</v>
      </c>
      <c r="H456" s="5">
        <f>H455-B456</f>
        <v>-6000</v>
      </c>
      <c r="I456" s="24">
        <f t="shared" si="39"/>
        <v>3.9603960396039604</v>
      </c>
      <c r="K456" t="s">
        <v>133</v>
      </c>
      <c r="L456">
        <v>10</v>
      </c>
      <c r="M456" s="2">
        <v>505</v>
      </c>
    </row>
    <row r="457" spans="1:13" s="96" customFormat="1" ht="12.75">
      <c r="A457" s="13"/>
      <c r="B457" s="410">
        <f>SUM(B454:B456)</f>
        <v>6000</v>
      </c>
      <c r="C457" s="13" t="s">
        <v>84</v>
      </c>
      <c r="D457" s="13"/>
      <c r="E457" s="13"/>
      <c r="F457" s="20"/>
      <c r="G457" s="20"/>
      <c r="H457" s="94">
        <v>0</v>
      </c>
      <c r="I457" s="95">
        <f t="shared" si="39"/>
        <v>11.881188118811881</v>
      </c>
      <c r="M457" s="2">
        <v>505</v>
      </c>
    </row>
    <row r="458" spans="2:13" ht="12.75">
      <c r="B458" s="9"/>
      <c r="H458" s="5">
        <f>H457-B458</f>
        <v>0</v>
      </c>
      <c r="I458" s="24">
        <f t="shared" si="39"/>
        <v>0</v>
      </c>
      <c r="M458" s="2">
        <v>505</v>
      </c>
    </row>
    <row r="459" spans="2:13" ht="12.75">
      <c r="B459" s="9"/>
      <c r="H459" s="5">
        <f>H458-B459</f>
        <v>0</v>
      </c>
      <c r="I459" s="24">
        <f t="shared" si="39"/>
        <v>0</v>
      </c>
      <c r="M459" s="2">
        <v>505</v>
      </c>
    </row>
    <row r="460" spans="2:13" ht="12.75">
      <c r="B460" s="9">
        <v>1000</v>
      </c>
      <c r="C460" s="1" t="s">
        <v>151</v>
      </c>
      <c r="D460" s="35" t="s">
        <v>10</v>
      </c>
      <c r="E460" s="1" t="s">
        <v>238</v>
      </c>
      <c r="F460" s="29" t="s">
        <v>201</v>
      </c>
      <c r="G460" s="29" t="s">
        <v>161</v>
      </c>
      <c r="H460" s="5">
        <f>H459-B460</f>
        <v>-1000</v>
      </c>
      <c r="I460" s="24">
        <f t="shared" si="39"/>
        <v>1.9801980198019802</v>
      </c>
      <c r="K460" t="s">
        <v>133</v>
      </c>
      <c r="L460">
        <v>10</v>
      </c>
      <c r="M460" s="2">
        <v>505</v>
      </c>
    </row>
    <row r="461" spans="1:13" ht="12.75">
      <c r="A461" s="14"/>
      <c r="B461" s="9">
        <v>500</v>
      </c>
      <c r="C461" s="1" t="s">
        <v>151</v>
      </c>
      <c r="D461" s="35" t="s">
        <v>10</v>
      </c>
      <c r="E461" s="1" t="s">
        <v>238</v>
      </c>
      <c r="F461" s="29" t="s">
        <v>201</v>
      </c>
      <c r="G461" s="29" t="s">
        <v>163</v>
      </c>
      <c r="H461" s="5">
        <f>H460-B461</f>
        <v>-1500</v>
      </c>
      <c r="I461" s="24">
        <f t="shared" si="39"/>
        <v>0.9900990099009901</v>
      </c>
      <c r="K461" t="s">
        <v>133</v>
      </c>
      <c r="L461">
        <v>10</v>
      </c>
      <c r="M461" s="2">
        <v>505</v>
      </c>
    </row>
    <row r="462" spans="2:13" ht="12.75">
      <c r="B462" s="9">
        <v>1000</v>
      </c>
      <c r="C462" s="1" t="s">
        <v>151</v>
      </c>
      <c r="D462" s="35" t="s">
        <v>10</v>
      </c>
      <c r="E462" s="1" t="s">
        <v>238</v>
      </c>
      <c r="F462" s="29" t="s">
        <v>201</v>
      </c>
      <c r="G462" s="29" t="s">
        <v>165</v>
      </c>
      <c r="H462" s="5">
        <f>H461-B462</f>
        <v>-2500</v>
      </c>
      <c r="I462" s="24">
        <f t="shared" si="39"/>
        <v>1.9801980198019802</v>
      </c>
      <c r="K462" t="s">
        <v>133</v>
      </c>
      <c r="L462">
        <v>10</v>
      </c>
      <c r="M462" s="2">
        <v>505</v>
      </c>
    </row>
    <row r="463" spans="1:13" s="96" customFormat="1" ht="12.75">
      <c r="A463" s="13"/>
      <c r="B463" s="410">
        <f>SUM(B460:B462)</f>
        <v>2500</v>
      </c>
      <c r="C463" s="13"/>
      <c r="D463" s="13"/>
      <c r="E463" s="13" t="s">
        <v>238</v>
      </c>
      <c r="F463" s="20"/>
      <c r="G463" s="20"/>
      <c r="H463" s="94">
        <v>0</v>
      </c>
      <c r="I463" s="95">
        <f t="shared" si="39"/>
        <v>4.9504950495049505</v>
      </c>
      <c r="M463" s="2">
        <v>505</v>
      </c>
    </row>
    <row r="464" spans="2:13" ht="12.75">
      <c r="B464" s="9"/>
      <c r="H464" s="5">
        <f>H463-B464</f>
        <v>0</v>
      </c>
      <c r="I464" s="24">
        <f t="shared" si="39"/>
        <v>0</v>
      </c>
      <c r="M464" s="2">
        <v>505</v>
      </c>
    </row>
    <row r="465" spans="2:13" ht="12.75">
      <c r="B465" s="9"/>
      <c r="H465" s="5">
        <f>H464-B465</f>
        <v>0</v>
      </c>
      <c r="I465" s="24">
        <f t="shared" si="39"/>
        <v>0</v>
      </c>
      <c r="M465" s="2">
        <v>505</v>
      </c>
    </row>
    <row r="466" spans="2:13" ht="12.75">
      <c r="B466" s="9"/>
      <c r="H466" s="5">
        <f>H465-B466</f>
        <v>0</v>
      </c>
      <c r="I466" s="24">
        <f t="shared" si="39"/>
        <v>0</v>
      </c>
      <c r="M466" s="2">
        <v>505</v>
      </c>
    </row>
    <row r="467" spans="2:13" ht="12.75">
      <c r="B467" s="9"/>
      <c r="H467" s="5">
        <f>H466-B467</f>
        <v>0</v>
      </c>
      <c r="I467" s="24">
        <f t="shared" si="39"/>
        <v>0</v>
      </c>
      <c r="M467" s="2">
        <v>505</v>
      </c>
    </row>
    <row r="468" spans="1:13" s="92" customFormat="1" ht="12.75">
      <c r="A468" s="88"/>
      <c r="B468" s="424">
        <f>+B473+B479+B483</f>
        <v>71500</v>
      </c>
      <c r="C468" s="88" t="s">
        <v>204</v>
      </c>
      <c r="D468" s="88" t="s">
        <v>205</v>
      </c>
      <c r="E468" s="88" t="s">
        <v>130</v>
      </c>
      <c r="F468" s="90" t="s">
        <v>121</v>
      </c>
      <c r="G468" s="90" t="s">
        <v>1148</v>
      </c>
      <c r="H468" s="89"/>
      <c r="I468" s="91">
        <f t="shared" si="39"/>
        <v>141.58415841584159</v>
      </c>
      <c r="M468" s="2">
        <v>505</v>
      </c>
    </row>
    <row r="469" spans="2:13" ht="12.75">
      <c r="B469" s="9"/>
      <c r="H469" s="5">
        <f>H468-B469</f>
        <v>0</v>
      </c>
      <c r="I469" s="24">
        <f t="shared" si="39"/>
        <v>0</v>
      </c>
      <c r="M469" s="2">
        <v>505</v>
      </c>
    </row>
    <row r="470" spans="2:13" ht="12.75">
      <c r="B470" s="9">
        <v>1500</v>
      </c>
      <c r="C470" s="1" t="s">
        <v>213</v>
      </c>
      <c r="D470" s="1" t="s">
        <v>10</v>
      </c>
      <c r="E470" s="1" t="s">
        <v>214</v>
      </c>
      <c r="F470" s="102" t="s">
        <v>215</v>
      </c>
      <c r="G470" s="29" t="s">
        <v>165</v>
      </c>
      <c r="H470" s="5">
        <f>H469-B470</f>
        <v>-1500</v>
      </c>
      <c r="I470" s="24">
        <f t="shared" si="39"/>
        <v>2.9702970297029703</v>
      </c>
      <c r="K470" t="s">
        <v>107</v>
      </c>
      <c r="M470" s="2">
        <v>505</v>
      </c>
    </row>
    <row r="471" spans="2:13" ht="12.75">
      <c r="B471" s="9">
        <v>2500</v>
      </c>
      <c r="C471" s="1" t="s">
        <v>24</v>
      </c>
      <c r="D471" s="1" t="s">
        <v>10</v>
      </c>
      <c r="E471" s="1" t="s">
        <v>107</v>
      </c>
      <c r="F471" s="71" t="s">
        <v>206</v>
      </c>
      <c r="G471" s="29" t="s">
        <v>135</v>
      </c>
      <c r="H471" s="5">
        <f>H470-B471</f>
        <v>-4000</v>
      </c>
      <c r="I471" s="24">
        <f t="shared" si="39"/>
        <v>4.9504950495049505</v>
      </c>
      <c r="K471" t="s">
        <v>24</v>
      </c>
      <c r="L471">
        <v>11</v>
      </c>
      <c r="M471" s="2">
        <v>505</v>
      </c>
    </row>
    <row r="472" spans="2:13" ht="12.75">
      <c r="B472" s="9">
        <v>2500</v>
      </c>
      <c r="C472" s="1" t="s">
        <v>24</v>
      </c>
      <c r="D472" s="1" t="s">
        <v>10</v>
      </c>
      <c r="E472" s="1" t="s">
        <v>107</v>
      </c>
      <c r="F472" s="71" t="s">
        <v>207</v>
      </c>
      <c r="G472" s="29" t="s">
        <v>145</v>
      </c>
      <c r="H472" s="5">
        <f>H471-B472</f>
        <v>-6500</v>
      </c>
      <c r="I472" s="24">
        <f t="shared" si="39"/>
        <v>4.9504950495049505</v>
      </c>
      <c r="K472" t="s">
        <v>24</v>
      </c>
      <c r="L472">
        <v>11</v>
      </c>
      <c r="M472" s="2">
        <v>505</v>
      </c>
    </row>
    <row r="473" spans="1:13" s="96" customFormat="1" ht="12.75">
      <c r="A473" s="13"/>
      <c r="B473" s="410">
        <f>SUM(B470:B472)</f>
        <v>6500</v>
      </c>
      <c r="C473" s="13" t="s">
        <v>24</v>
      </c>
      <c r="D473" s="13"/>
      <c r="E473" s="13"/>
      <c r="F473" s="20"/>
      <c r="G473" s="20"/>
      <c r="H473" s="94">
        <v>0</v>
      </c>
      <c r="I473" s="95">
        <f t="shared" si="39"/>
        <v>12.871287128712872</v>
      </c>
      <c r="M473" s="2">
        <v>505</v>
      </c>
    </row>
    <row r="474" spans="2:13" ht="12.75">
      <c r="B474" s="9"/>
      <c r="H474" s="5">
        <f>H473-B474</f>
        <v>0</v>
      </c>
      <c r="I474" s="24">
        <f t="shared" si="39"/>
        <v>0</v>
      </c>
      <c r="M474" s="2">
        <v>505</v>
      </c>
    </row>
    <row r="475" spans="2:13" ht="12.75">
      <c r="B475" s="9"/>
      <c r="H475" s="5">
        <f>H474-B475</f>
        <v>0</v>
      </c>
      <c r="I475" s="24">
        <f t="shared" si="39"/>
        <v>0</v>
      </c>
      <c r="M475" s="2">
        <v>505</v>
      </c>
    </row>
    <row r="476" spans="2:13" ht="12.75">
      <c r="B476" s="9">
        <v>15000</v>
      </c>
      <c r="C476" s="14" t="s">
        <v>1072</v>
      </c>
      <c r="D476" s="1" t="s">
        <v>10</v>
      </c>
      <c r="E476" s="1" t="s">
        <v>1132</v>
      </c>
      <c r="F476" s="102" t="s">
        <v>209</v>
      </c>
      <c r="G476" s="29" t="s">
        <v>165</v>
      </c>
      <c r="H476" s="5">
        <f>H475-B476</f>
        <v>-15000</v>
      </c>
      <c r="I476" s="24">
        <f t="shared" si="39"/>
        <v>29.702970297029704</v>
      </c>
      <c r="K476" t="s">
        <v>107</v>
      </c>
      <c r="L476">
        <v>11</v>
      </c>
      <c r="M476" s="2">
        <v>505</v>
      </c>
    </row>
    <row r="477" spans="2:13" ht="12.75">
      <c r="B477" s="9">
        <v>20000</v>
      </c>
      <c r="C477" s="14" t="s">
        <v>1072</v>
      </c>
      <c r="D477" s="1" t="s">
        <v>10</v>
      </c>
      <c r="E477" s="1" t="s">
        <v>1132</v>
      </c>
      <c r="F477" s="102" t="s">
        <v>210</v>
      </c>
      <c r="G477" s="29" t="s">
        <v>144</v>
      </c>
      <c r="H477" s="5">
        <f>H476-B477</f>
        <v>-35000</v>
      </c>
      <c r="I477" s="24">
        <f t="shared" si="39"/>
        <v>39.603960396039604</v>
      </c>
      <c r="K477" t="s">
        <v>107</v>
      </c>
      <c r="L477">
        <v>11</v>
      </c>
      <c r="M477" s="2">
        <v>505</v>
      </c>
    </row>
    <row r="478" spans="2:13" ht="12.75">
      <c r="B478" s="9">
        <v>20000</v>
      </c>
      <c r="C478" s="14" t="s">
        <v>1072</v>
      </c>
      <c r="D478" s="1" t="s">
        <v>10</v>
      </c>
      <c r="E478" s="1" t="s">
        <v>1132</v>
      </c>
      <c r="F478" s="102" t="s">
        <v>211</v>
      </c>
      <c r="G478" s="29" t="s">
        <v>212</v>
      </c>
      <c r="H478" s="5">
        <f>H477-B478</f>
        <v>-55000</v>
      </c>
      <c r="I478" s="24">
        <f aca="true" t="shared" si="40" ref="I478:I509">+B478/M478</f>
        <v>39.603960396039604</v>
      </c>
      <c r="K478" t="s">
        <v>107</v>
      </c>
      <c r="L478">
        <v>11</v>
      </c>
      <c r="M478" s="2">
        <v>505</v>
      </c>
    </row>
    <row r="479" spans="1:13" s="96" customFormat="1" ht="12.75">
      <c r="A479" s="13"/>
      <c r="B479" s="410">
        <f>SUM(B476:B478)</f>
        <v>55000</v>
      </c>
      <c r="C479" s="13"/>
      <c r="D479" s="13"/>
      <c r="E479" s="13" t="s">
        <v>1132</v>
      </c>
      <c r="F479" s="20"/>
      <c r="G479" s="20"/>
      <c r="H479" s="94">
        <v>0</v>
      </c>
      <c r="I479" s="95">
        <f t="shared" si="40"/>
        <v>108.91089108910892</v>
      </c>
      <c r="M479" s="2">
        <v>505</v>
      </c>
    </row>
    <row r="480" spans="1:13" s="17" customFormat="1" ht="12.75">
      <c r="A480" s="14"/>
      <c r="B480" s="125"/>
      <c r="C480" s="14"/>
      <c r="D480" s="14"/>
      <c r="E480" s="14"/>
      <c r="F480" s="38"/>
      <c r="G480" s="32"/>
      <c r="H480" s="5">
        <v>0</v>
      </c>
      <c r="I480" s="24">
        <f t="shared" si="40"/>
        <v>0</v>
      </c>
      <c r="M480" s="2">
        <v>505</v>
      </c>
    </row>
    <row r="481" spans="2:13" ht="12.75">
      <c r="B481" s="9"/>
      <c r="F481" s="102"/>
      <c r="H481" s="5">
        <f>H480-B481</f>
        <v>0</v>
      </c>
      <c r="I481" s="24">
        <f t="shared" si="40"/>
        <v>0</v>
      </c>
      <c r="M481" s="2">
        <v>505</v>
      </c>
    </row>
    <row r="482" spans="2:13" ht="12.75">
      <c r="B482" s="9">
        <v>10000</v>
      </c>
      <c r="C482" s="1" t="s">
        <v>1133</v>
      </c>
      <c r="D482" s="14" t="s">
        <v>10</v>
      </c>
      <c r="E482" s="1" t="s">
        <v>1132</v>
      </c>
      <c r="F482" s="102" t="s">
        <v>1131</v>
      </c>
      <c r="G482" s="29" t="s">
        <v>161</v>
      </c>
      <c r="H482" s="5">
        <f>H481-B482</f>
        <v>-10000</v>
      </c>
      <c r="I482" s="24">
        <f t="shared" si="40"/>
        <v>19.801980198019802</v>
      </c>
      <c r="K482" t="s">
        <v>107</v>
      </c>
      <c r="L482">
        <v>11</v>
      </c>
      <c r="M482" s="2">
        <v>505</v>
      </c>
    </row>
    <row r="483" spans="1:13" s="96" customFormat="1" ht="12.75">
      <c r="A483" s="13"/>
      <c r="B483" s="410">
        <f>SUM(B482)</f>
        <v>10000</v>
      </c>
      <c r="C483" s="13"/>
      <c r="D483" s="13"/>
      <c r="E483" s="13" t="s">
        <v>1132</v>
      </c>
      <c r="F483" s="20"/>
      <c r="G483" s="20"/>
      <c r="H483" s="94">
        <v>0</v>
      </c>
      <c r="I483" s="95">
        <f t="shared" si="40"/>
        <v>19.801980198019802</v>
      </c>
      <c r="M483" s="2">
        <v>505</v>
      </c>
    </row>
    <row r="484" spans="2:13" ht="12.75">
      <c r="B484" s="9"/>
      <c r="D484" s="14"/>
      <c r="H484" s="5">
        <f>H483-B484</f>
        <v>0</v>
      </c>
      <c r="I484" s="24">
        <f t="shared" si="40"/>
        <v>0</v>
      </c>
      <c r="M484" s="2">
        <v>505</v>
      </c>
    </row>
    <row r="485" spans="2:13" ht="12.75">
      <c r="B485" s="9"/>
      <c r="H485" s="5">
        <f>H484-B485</f>
        <v>0</v>
      </c>
      <c r="I485" s="24">
        <f t="shared" si="40"/>
        <v>0</v>
      </c>
      <c r="M485" s="2">
        <v>505</v>
      </c>
    </row>
    <row r="486" spans="2:13" ht="12.75">
      <c r="B486" s="9"/>
      <c r="H486" s="5">
        <f>H485-B486</f>
        <v>0</v>
      </c>
      <c r="I486" s="24">
        <f t="shared" si="40"/>
        <v>0</v>
      </c>
      <c r="M486" s="2">
        <v>505</v>
      </c>
    </row>
    <row r="487" spans="2:13" ht="12.75">
      <c r="B487" s="9"/>
      <c r="H487" s="5">
        <f>H486-B487</f>
        <v>0</v>
      </c>
      <c r="I487" s="24">
        <f t="shared" si="40"/>
        <v>0</v>
      </c>
      <c r="M487" s="2">
        <v>505</v>
      </c>
    </row>
    <row r="488" spans="1:13" s="132" customFormat="1" ht="12.75">
      <c r="A488" s="130"/>
      <c r="B488" s="446">
        <f>+B491+B496+B500</f>
        <v>8800</v>
      </c>
      <c r="C488" s="130" t="s">
        <v>217</v>
      </c>
      <c r="D488" s="88" t="s">
        <v>220</v>
      </c>
      <c r="E488" s="130" t="s">
        <v>130</v>
      </c>
      <c r="F488" s="131" t="s">
        <v>218</v>
      </c>
      <c r="G488" s="131" t="s">
        <v>219</v>
      </c>
      <c r="H488" s="126"/>
      <c r="I488" s="127">
        <f t="shared" si="40"/>
        <v>17.425742574257427</v>
      </c>
      <c r="M488" s="2">
        <v>505</v>
      </c>
    </row>
    <row r="489" spans="2:13" ht="12.75">
      <c r="B489" s="9"/>
      <c r="H489" s="5">
        <f>H488-B489</f>
        <v>0</v>
      </c>
      <c r="I489" s="24">
        <f t="shared" si="40"/>
        <v>0</v>
      </c>
      <c r="M489" s="2">
        <v>505</v>
      </c>
    </row>
    <row r="490" spans="2:13" ht="12.75">
      <c r="B490" s="9">
        <v>5000</v>
      </c>
      <c r="C490" s="1" t="s">
        <v>24</v>
      </c>
      <c r="D490" s="1" t="s">
        <v>10</v>
      </c>
      <c r="E490" s="1" t="s">
        <v>221</v>
      </c>
      <c r="F490" s="71" t="s">
        <v>222</v>
      </c>
      <c r="G490" s="29" t="s">
        <v>163</v>
      </c>
      <c r="H490" s="5">
        <f>H489-B490</f>
        <v>-5000</v>
      </c>
      <c r="I490" s="24">
        <f t="shared" si="40"/>
        <v>9.900990099009901</v>
      </c>
      <c r="K490" t="s">
        <v>24</v>
      </c>
      <c r="L490">
        <v>12</v>
      </c>
      <c r="M490" s="2">
        <v>505</v>
      </c>
    </row>
    <row r="491" spans="1:13" s="96" customFormat="1" ht="12.75">
      <c r="A491" s="13"/>
      <c r="B491" s="410">
        <f>SUM(B490)</f>
        <v>5000</v>
      </c>
      <c r="C491" s="13" t="s">
        <v>24</v>
      </c>
      <c r="D491" s="13"/>
      <c r="E491" s="13"/>
      <c r="F491" s="20"/>
      <c r="G491" s="20"/>
      <c r="H491" s="94">
        <v>0</v>
      </c>
      <c r="I491" s="95">
        <f t="shared" si="40"/>
        <v>9.900990099009901</v>
      </c>
      <c r="M491" s="2">
        <v>505</v>
      </c>
    </row>
    <row r="492" spans="2:13" ht="12.75">
      <c r="B492" s="9"/>
      <c r="H492" s="5">
        <f>H491-B492</f>
        <v>0</v>
      </c>
      <c r="I492" s="24">
        <f t="shared" si="40"/>
        <v>0</v>
      </c>
      <c r="M492" s="2">
        <v>505</v>
      </c>
    </row>
    <row r="493" spans="2:13" ht="12.75">
      <c r="B493" s="9"/>
      <c r="H493" s="5">
        <f>H492-B493</f>
        <v>0</v>
      </c>
      <c r="I493" s="24">
        <f t="shared" si="40"/>
        <v>0</v>
      </c>
      <c r="M493" s="2">
        <v>505</v>
      </c>
    </row>
    <row r="494" spans="1:13" s="17" customFormat="1" ht="12.75">
      <c r="A494" s="14"/>
      <c r="B494" s="125">
        <v>1000</v>
      </c>
      <c r="C494" s="14" t="s">
        <v>223</v>
      </c>
      <c r="D494" s="14" t="s">
        <v>10</v>
      </c>
      <c r="E494" s="14" t="s">
        <v>1077</v>
      </c>
      <c r="F494" s="29" t="s">
        <v>224</v>
      </c>
      <c r="G494" s="32" t="s">
        <v>163</v>
      </c>
      <c r="H494" s="5">
        <f>H493-B494</f>
        <v>-1000</v>
      </c>
      <c r="I494" s="24">
        <f t="shared" si="40"/>
        <v>1.9801980198019802</v>
      </c>
      <c r="K494" s="17" t="s">
        <v>221</v>
      </c>
      <c r="L494" s="17">
        <v>12</v>
      </c>
      <c r="M494" s="2">
        <v>505</v>
      </c>
    </row>
    <row r="495" spans="2:13" ht="12.75">
      <c r="B495" s="9">
        <v>1000</v>
      </c>
      <c r="C495" s="14" t="s">
        <v>225</v>
      </c>
      <c r="D495" s="14" t="s">
        <v>10</v>
      </c>
      <c r="E495" s="1" t="s">
        <v>1077</v>
      </c>
      <c r="F495" s="29" t="s">
        <v>224</v>
      </c>
      <c r="G495" s="29" t="s">
        <v>163</v>
      </c>
      <c r="H495" s="5">
        <f>H494-B495</f>
        <v>-2000</v>
      </c>
      <c r="I495" s="24">
        <f t="shared" si="40"/>
        <v>1.9801980198019802</v>
      </c>
      <c r="K495" t="s">
        <v>221</v>
      </c>
      <c r="L495">
        <v>12</v>
      </c>
      <c r="M495" s="2">
        <v>505</v>
      </c>
    </row>
    <row r="496" spans="1:13" s="118" customFormat="1" ht="12.75">
      <c r="A496" s="112"/>
      <c r="B496" s="426">
        <f>SUM(B494:B495)</f>
        <v>2000</v>
      </c>
      <c r="C496" s="112"/>
      <c r="D496" s="112"/>
      <c r="E496" s="112" t="s">
        <v>226</v>
      </c>
      <c r="F496" s="115"/>
      <c r="G496" s="115"/>
      <c r="H496" s="116">
        <v>0</v>
      </c>
      <c r="I496" s="117">
        <f t="shared" si="40"/>
        <v>3.9603960396039604</v>
      </c>
      <c r="M496" s="2">
        <v>505</v>
      </c>
    </row>
    <row r="497" spans="2:13" ht="12.75">
      <c r="B497" s="9"/>
      <c r="D497" s="14"/>
      <c r="H497" s="5">
        <f>H496-B497</f>
        <v>0</v>
      </c>
      <c r="I497" s="24">
        <f t="shared" si="40"/>
        <v>0</v>
      </c>
      <c r="M497" s="2">
        <v>505</v>
      </c>
    </row>
    <row r="498" spans="2:14" ht="12.75">
      <c r="B498" s="447"/>
      <c r="C498" s="40"/>
      <c r="D498" s="14"/>
      <c r="E498" s="40"/>
      <c r="H498" s="5">
        <f>H497-B498</f>
        <v>0</v>
      </c>
      <c r="I498" s="24">
        <f t="shared" si="40"/>
        <v>0</v>
      </c>
      <c r="J498" s="39"/>
      <c r="K498" s="39"/>
      <c r="L498" s="39"/>
      <c r="M498" s="2">
        <v>505</v>
      </c>
      <c r="N498" s="41"/>
    </row>
    <row r="499" spans="2:13" ht="12.75">
      <c r="B499" s="9">
        <v>1800</v>
      </c>
      <c r="C499" s="1" t="s">
        <v>81</v>
      </c>
      <c r="D499" s="14" t="s">
        <v>10</v>
      </c>
      <c r="E499" s="1" t="s">
        <v>131</v>
      </c>
      <c r="F499" s="29" t="s">
        <v>224</v>
      </c>
      <c r="G499" s="29" t="s">
        <v>163</v>
      </c>
      <c r="H499" s="5">
        <f>H498-B499</f>
        <v>-1800</v>
      </c>
      <c r="I499" s="24">
        <f t="shared" si="40"/>
        <v>3.5643564356435644</v>
      </c>
      <c r="K499" t="s">
        <v>221</v>
      </c>
      <c r="L499">
        <v>12</v>
      </c>
      <c r="M499" s="2">
        <v>505</v>
      </c>
    </row>
    <row r="500" spans="1:13" s="118" customFormat="1" ht="12.75">
      <c r="A500" s="112"/>
      <c r="B500" s="426">
        <f>SUM(B499)</f>
        <v>1800</v>
      </c>
      <c r="C500" s="112"/>
      <c r="D500" s="112"/>
      <c r="E500" s="112" t="s">
        <v>131</v>
      </c>
      <c r="F500" s="115"/>
      <c r="G500" s="115"/>
      <c r="H500" s="116">
        <v>0</v>
      </c>
      <c r="I500" s="117">
        <f t="shared" si="40"/>
        <v>3.5643564356435644</v>
      </c>
      <c r="M500" s="2">
        <v>505</v>
      </c>
    </row>
    <row r="501" spans="2:13" ht="12.75">
      <c r="B501" s="9"/>
      <c r="D501" s="14"/>
      <c r="H501" s="5">
        <f>H500-B501</f>
        <v>0</v>
      </c>
      <c r="I501" s="24">
        <f t="shared" si="40"/>
        <v>0</v>
      </c>
      <c r="M501" s="2">
        <v>505</v>
      </c>
    </row>
    <row r="502" spans="2:13" ht="12.75">
      <c r="B502" s="9"/>
      <c r="H502" s="5">
        <f>H501-B502</f>
        <v>0</v>
      </c>
      <c r="I502" s="24">
        <f t="shared" si="40"/>
        <v>0</v>
      </c>
      <c r="M502" s="2">
        <v>505</v>
      </c>
    </row>
    <row r="503" spans="2:13" ht="12.75">
      <c r="B503" s="9"/>
      <c r="H503" s="5">
        <f>H502-B503</f>
        <v>0</v>
      </c>
      <c r="I503" s="24">
        <f t="shared" si="40"/>
        <v>0</v>
      </c>
      <c r="M503" s="2">
        <v>505</v>
      </c>
    </row>
    <row r="504" spans="2:13" ht="12.75">
      <c r="B504" s="9"/>
      <c r="H504" s="5">
        <f>H503-B504</f>
        <v>0</v>
      </c>
      <c r="I504" s="24">
        <f t="shared" si="40"/>
        <v>0</v>
      </c>
      <c r="M504" s="2">
        <v>505</v>
      </c>
    </row>
    <row r="505" spans="1:13" s="99" customFormat="1" ht="12.75">
      <c r="A505" s="88"/>
      <c r="B505" s="424">
        <f>+B509+B516+B521</f>
        <v>11000</v>
      </c>
      <c r="C505" s="88" t="s">
        <v>227</v>
      </c>
      <c r="D505" s="88" t="s">
        <v>1134</v>
      </c>
      <c r="E505" s="88" t="s">
        <v>130</v>
      </c>
      <c r="F505" s="90" t="s">
        <v>121</v>
      </c>
      <c r="G505" s="90" t="s">
        <v>197</v>
      </c>
      <c r="H505" s="94"/>
      <c r="I505" s="95">
        <f t="shared" si="40"/>
        <v>21.782178217821784</v>
      </c>
      <c r="J505" s="92"/>
      <c r="K505" s="92"/>
      <c r="L505" s="92"/>
      <c r="M505" s="2">
        <v>505</v>
      </c>
    </row>
    <row r="506" spans="2:13" ht="12.75">
      <c r="B506" s="9"/>
      <c r="H506" s="5">
        <f>H505-B506</f>
        <v>0</v>
      </c>
      <c r="I506" s="24">
        <f t="shared" si="40"/>
        <v>0</v>
      </c>
      <c r="M506" s="2">
        <v>505</v>
      </c>
    </row>
    <row r="507" spans="2:13" ht="12.75">
      <c r="B507" s="9">
        <v>2500</v>
      </c>
      <c r="C507" s="1" t="s">
        <v>24</v>
      </c>
      <c r="D507" s="1" t="s">
        <v>10</v>
      </c>
      <c r="E507" s="1" t="s">
        <v>25</v>
      </c>
      <c r="F507" s="71" t="s">
        <v>228</v>
      </c>
      <c r="G507" s="29" t="s">
        <v>163</v>
      </c>
      <c r="H507" s="5">
        <f>H506-B507</f>
        <v>-2500</v>
      </c>
      <c r="I507" s="24">
        <f t="shared" si="40"/>
        <v>4.9504950495049505</v>
      </c>
      <c r="K507" t="s">
        <v>24</v>
      </c>
      <c r="L507">
        <v>13</v>
      </c>
      <c r="M507" s="2">
        <v>505</v>
      </c>
    </row>
    <row r="508" spans="2:13" ht="12.75">
      <c r="B508" s="9">
        <v>2500</v>
      </c>
      <c r="C508" s="1" t="s">
        <v>24</v>
      </c>
      <c r="D508" s="1" t="s">
        <v>10</v>
      </c>
      <c r="E508" s="1" t="s">
        <v>25</v>
      </c>
      <c r="F508" s="71" t="s">
        <v>229</v>
      </c>
      <c r="G508" s="29" t="s">
        <v>135</v>
      </c>
      <c r="H508" s="5">
        <f>H507-B508</f>
        <v>-5000</v>
      </c>
      <c r="I508" s="24">
        <f t="shared" si="40"/>
        <v>4.9504950495049505</v>
      </c>
      <c r="K508" t="s">
        <v>24</v>
      </c>
      <c r="L508">
        <v>13</v>
      </c>
      <c r="M508" s="2">
        <v>505</v>
      </c>
    </row>
    <row r="509" spans="1:13" s="96" customFormat="1" ht="12.75">
      <c r="A509" s="13"/>
      <c r="B509" s="410">
        <f>SUM(B507:B508)</f>
        <v>5000</v>
      </c>
      <c r="C509" s="13" t="s">
        <v>24</v>
      </c>
      <c r="D509" s="13"/>
      <c r="E509" s="13"/>
      <c r="F509" s="20"/>
      <c r="G509" s="20"/>
      <c r="H509" s="94">
        <v>0</v>
      </c>
      <c r="I509" s="95">
        <f t="shared" si="40"/>
        <v>9.900990099009901</v>
      </c>
      <c r="M509" s="2">
        <v>505</v>
      </c>
    </row>
    <row r="510" spans="2:13" ht="12.75">
      <c r="B510" s="9"/>
      <c r="H510" s="5">
        <f aca="true" t="shared" si="41" ref="H510:H515">H509-B510</f>
        <v>0</v>
      </c>
      <c r="I510" s="24">
        <f aca="true" t="shared" si="42" ref="I510:I541">+B510/M510</f>
        <v>0</v>
      </c>
      <c r="M510" s="2">
        <v>505</v>
      </c>
    </row>
    <row r="511" spans="2:13" ht="12.75">
      <c r="B511" s="9"/>
      <c r="H511" s="5">
        <f t="shared" si="41"/>
        <v>0</v>
      </c>
      <c r="I511" s="24">
        <f t="shared" si="42"/>
        <v>0</v>
      </c>
      <c r="M511" s="2">
        <v>505</v>
      </c>
    </row>
    <row r="512" spans="2:13" ht="12.75">
      <c r="B512" s="9">
        <v>1000</v>
      </c>
      <c r="C512" s="1" t="s">
        <v>223</v>
      </c>
      <c r="D512" s="14" t="s">
        <v>10</v>
      </c>
      <c r="E512" s="81" t="s">
        <v>1077</v>
      </c>
      <c r="F512" s="29" t="s">
        <v>230</v>
      </c>
      <c r="G512" s="29" t="s">
        <v>163</v>
      </c>
      <c r="H512" s="5">
        <f t="shared" si="41"/>
        <v>-1000</v>
      </c>
      <c r="I512" s="24">
        <f t="shared" si="42"/>
        <v>1.9801980198019802</v>
      </c>
      <c r="K512" t="s">
        <v>25</v>
      </c>
      <c r="L512">
        <v>13</v>
      </c>
      <c r="M512" s="2">
        <v>505</v>
      </c>
    </row>
    <row r="513" spans="2:13" ht="12.75">
      <c r="B513" s="9">
        <v>1000</v>
      </c>
      <c r="C513" s="1" t="s">
        <v>225</v>
      </c>
      <c r="D513" s="14" t="s">
        <v>10</v>
      </c>
      <c r="E513" s="81" t="s">
        <v>1077</v>
      </c>
      <c r="F513" s="29" t="s">
        <v>230</v>
      </c>
      <c r="G513" s="29" t="s">
        <v>163</v>
      </c>
      <c r="H513" s="5">
        <f t="shared" si="41"/>
        <v>-2000</v>
      </c>
      <c r="I513" s="24">
        <f t="shared" si="42"/>
        <v>1.9801980198019802</v>
      </c>
      <c r="K513" t="s">
        <v>25</v>
      </c>
      <c r="L513">
        <v>13</v>
      </c>
      <c r="M513" s="2">
        <v>505</v>
      </c>
    </row>
    <row r="514" spans="2:13" ht="12.75">
      <c r="B514" s="9">
        <v>1000</v>
      </c>
      <c r="C514" s="1" t="s">
        <v>223</v>
      </c>
      <c r="D514" s="14" t="s">
        <v>10</v>
      </c>
      <c r="E514" s="81" t="s">
        <v>1077</v>
      </c>
      <c r="F514" s="29" t="s">
        <v>230</v>
      </c>
      <c r="G514" s="29" t="s">
        <v>165</v>
      </c>
      <c r="H514" s="5">
        <f t="shared" si="41"/>
        <v>-3000</v>
      </c>
      <c r="I514" s="24">
        <f t="shared" si="42"/>
        <v>1.9801980198019802</v>
      </c>
      <c r="K514" t="s">
        <v>25</v>
      </c>
      <c r="L514">
        <v>13</v>
      </c>
      <c r="M514" s="2">
        <v>505</v>
      </c>
    </row>
    <row r="515" spans="2:13" ht="12.75">
      <c r="B515" s="9">
        <v>1000</v>
      </c>
      <c r="C515" s="1" t="s">
        <v>225</v>
      </c>
      <c r="D515" s="14" t="s">
        <v>10</v>
      </c>
      <c r="E515" s="81" t="s">
        <v>1077</v>
      </c>
      <c r="F515" s="29" t="s">
        <v>230</v>
      </c>
      <c r="G515" s="29" t="s">
        <v>165</v>
      </c>
      <c r="H515" s="5">
        <f t="shared" si="41"/>
        <v>-4000</v>
      </c>
      <c r="I515" s="24">
        <f t="shared" si="42"/>
        <v>1.9801980198019802</v>
      </c>
      <c r="K515" t="s">
        <v>25</v>
      </c>
      <c r="L515">
        <v>13</v>
      </c>
      <c r="M515" s="2">
        <v>505</v>
      </c>
    </row>
    <row r="516" spans="1:13" s="96" customFormat="1" ht="12.75">
      <c r="A516" s="13"/>
      <c r="B516" s="410">
        <f>SUM(B512:B515)</f>
        <v>4000</v>
      </c>
      <c r="C516" s="13" t="s">
        <v>1097</v>
      </c>
      <c r="D516" s="13"/>
      <c r="E516" s="13"/>
      <c r="F516" s="20"/>
      <c r="G516" s="20"/>
      <c r="H516" s="94">
        <v>0</v>
      </c>
      <c r="I516" s="95">
        <f t="shared" si="42"/>
        <v>7.920792079207921</v>
      </c>
      <c r="M516" s="2">
        <v>505</v>
      </c>
    </row>
    <row r="517" spans="2:13" ht="12.75">
      <c r="B517" s="9"/>
      <c r="D517" s="14"/>
      <c r="H517" s="5">
        <f>H516-B517</f>
        <v>0</v>
      </c>
      <c r="I517" s="24">
        <f t="shared" si="42"/>
        <v>0</v>
      </c>
      <c r="M517" s="2">
        <v>505</v>
      </c>
    </row>
    <row r="518" spans="2:13" ht="12.75">
      <c r="B518" s="9"/>
      <c r="D518" s="14"/>
      <c r="H518" s="5">
        <f>H517-B518</f>
        <v>0</v>
      </c>
      <c r="I518" s="24">
        <f t="shared" si="42"/>
        <v>0</v>
      </c>
      <c r="M518" s="2">
        <v>505</v>
      </c>
    </row>
    <row r="519" spans="1:13" ht="12.75">
      <c r="A519" s="14"/>
      <c r="B519" s="9">
        <v>1000</v>
      </c>
      <c r="C519" s="1" t="s">
        <v>151</v>
      </c>
      <c r="D519" s="14" t="s">
        <v>10</v>
      </c>
      <c r="E519" s="81" t="s">
        <v>238</v>
      </c>
      <c r="F519" s="29" t="s">
        <v>230</v>
      </c>
      <c r="G519" s="102" t="s">
        <v>163</v>
      </c>
      <c r="H519" s="5">
        <f>H518-B519</f>
        <v>-1000</v>
      </c>
      <c r="I519" s="24">
        <f t="shared" si="42"/>
        <v>1.9801980198019802</v>
      </c>
      <c r="K519" s="86" t="s">
        <v>25</v>
      </c>
      <c r="L519">
        <v>13</v>
      </c>
      <c r="M519" s="2">
        <v>505</v>
      </c>
    </row>
    <row r="520" spans="2:13" ht="12.75">
      <c r="B520" s="9">
        <v>1000</v>
      </c>
      <c r="C520" s="1" t="s">
        <v>151</v>
      </c>
      <c r="D520" s="14" t="s">
        <v>10</v>
      </c>
      <c r="E520" s="81" t="s">
        <v>238</v>
      </c>
      <c r="F520" s="29" t="s">
        <v>230</v>
      </c>
      <c r="G520" s="102" t="s">
        <v>165</v>
      </c>
      <c r="H520" s="5">
        <f>H519-B520</f>
        <v>-2000</v>
      </c>
      <c r="I520" s="24">
        <f t="shared" si="42"/>
        <v>1.9801980198019802</v>
      </c>
      <c r="K520" s="86" t="s">
        <v>25</v>
      </c>
      <c r="L520">
        <v>13</v>
      </c>
      <c r="M520" s="2">
        <v>505</v>
      </c>
    </row>
    <row r="521" spans="1:13" s="96" customFormat="1" ht="12.75">
      <c r="A521" s="13"/>
      <c r="B521" s="410">
        <f>SUM(B519:B520)</f>
        <v>2000</v>
      </c>
      <c r="C521" s="13"/>
      <c r="D521" s="13"/>
      <c r="E521" s="13" t="s">
        <v>238</v>
      </c>
      <c r="F521" s="20"/>
      <c r="G521" s="20"/>
      <c r="H521" s="94">
        <v>0</v>
      </c>
      <c r="I521" s="98">
        <f t="shared" si="42"/>
        <v>3.9603960396039604</v>
      </c>
      <c r="M521" s="2">
        <v>505</v>
      </c>
    </row>
    <row r="522" spans="1:13" s="45" customFormat="1" ht="12.75">
      <c r="A522" s="44"/>
      <c r="B522" s="425"/>
      <c r="C522" s="46"/>
      <c r="D522" s="37"/>
      <c r="E522" s="44"/>
      <c r="F522" s="38"/>
      <c r="G522" s="38"/>
      <c r="H522" s="5">
        <f>H521-B522</f>
        <v>0</v>
      </c>
      <c r="I522" s="24">
        <f t="shared" si="42"/>
        <v>0</v>
      </c>
      <c r="M522" s="2">
        <v>505</v>
      </c>
    </row>
    <row r="523" spans="2:13" ht="12.75">
      <c r="B523" s="9"/>
      <c r="H523" s="5">
        <f>H522-B523</f>
        <v>0</v>
      </c>
      <c r="I523" s="24">
        <f t="shared" si="42"/>
        <v>0</v>
      </c>
      <c r="M523" s="2">
        <v>505</v>
      </c>
    </row>
    <row r="524" spans="2:13" ht="12.75">
      <c r="B524" s="9"/>
      <c r="H524" s="5">
        <f>H523-B524</f>
        <v>0</v>
      </c>
      <c r="I524" s="24">
        <f t="shared" si="42"/>
        <v>0</v>
      </c>
      <c r="M524" s="2">
        <v>505</v>
      </c>
    </row>
    <row r="525" spans="2:13" ht="12.75">
      <c r="B525" s="9"/>
      <c r="H525" s="5">
        <f>H524-B525</f>
        <v>0</v>
      </c>
      <c r="I525" s="24">
        <f t="shared" si="42"/>
        <v>0</v>
      </c>
      <c r="M525" s="2">
        <v>505</v>
      </c>
    </row>
    <row r="526" spans="1:13" s="132" customFormat="1" ht="12.75">
      <c r="A526" s="130"/>
      <c r="B526" s="446">
        <f>+B529+B534+B538+B542</f>
        <v>9400</v>
      </c>
      <c r="C526" s="130" t="s">
        <v>231</v>
      </c>
      <c r="D526" s="88" t="s">
        <v>233</v>
      </c>
      <c r="E526" s="130" t="s">
        <v>130</v>
      </c>
      <c r="F526" s="131" t="s">
        <v>232</v>
      </c>
      <c r="G526" s="131" t="s">
        <v>35</v>
      </c>
      <c r="H526" s="126"/>
      <c r="I526" s="127">
        <f t="shared" si="42"/>
        <v>18.613861386138613</v>
      </c>
      <c r="M526" s="2">
        <v>505</v>
      </c>
    </row>
    <row r="527" spans="2:13" ht="12.75">
      <c r="B527" s="9"/>
      <c r="H527" s="5">
        <f>H526-B527</f>
        <v>0</v>
      </c>
      <c r="I527" s="24">
        <f t="shared" si="42"/>
        <v>0</v>
      </c>
      <c r="M527" s="2">
        <v>505</v>
      </c>
    </row>
    <row r="528" spans="2:13" ht="12.75">
      <c r="B528" s="9">
        <v>5000</v>
      </c>
      <c r="C528" s="1" t="s">
        <v>24</v>
      </c>
      <c r="D528" s="1" t="s">
        <v>10</v>
      </c>
      <c r="E528" s="1" t="s">
        <v>221</v>
      </c>
      <c r="F528" s="71" t="s">
        <v>234</v>
      </c>
      <c r="G528" s="29" t="s">
        <v>165</v>
      </c>
      <c r="H528" s="5">
        <f>H527-B528</f>
        <v>-5000</v>
      </c>
      <c r="I528" s="24">
        <f t="shared" si="42"/>
        <v>9.900990099009901</v>
      </c>
      <c r="K528" t="s">
        <v>24</v>
      </c>
      <c r="L528">
        <v>14</v>
      </c>
      <c r="M528" s="2">
        <v>505</v>
      </c>
    </row>
    <row r="529" spans="1:13" s="96" customFormat="1" ht="12.75">
      <c r="A529" s="13"/>
      <c r="B529" s="410">
        <f>SUM(B528)</f>
        <v>5000</v>
      </c>
      <c r="C529" s="13" t="s">
        <v>24</v>
      </c>
      <c r="D529" s="13"/>
      <c r="E529" s="13"/>
      <c r="F529" s="20"/>
      <c r="G529" s="20"/>
      <c r="H529" s="94">
        <v>0</v>
      </c>
      <c r="I529" s="95">
        <f t="shared" si="42"/>
        <v>9.900990099009901</v>
      </c>
      <c r="M529" s="2">
        <v>505</v>
      </c>
    </row>
    <row r="530" spans="2:13" ht="12.75">
      <c r="B530" s="9"/>
      <c r="H530" s="5">
        <f>H529-B530</f>
        <v>0</v>
      </c>
      <c r="I530" s="24">
        <f t="shared" si="42"/>
        <v>0</v>
      </c>
      <c r="M530" s="2">
        <v>505</v>
      </c>
    </row>
    <row r="531" spans="2:13" ht="12.75">
      <c r="B531" s="9"/>
      <c r="H531" s="5">
        <f>H530-B531</f>
        <v>0</v>
      </c>
      <c r="I531" s="24">
        <f t="shared" si="42"/>
        <v>0</v>
      </c>
      <c r="M531" s="2">
        <v>505</v>
      </c>
    </row>
    <row r="532" spans="2:13" ht="12.75">
      <c r="B532" s="9">
        <v>800</v>
      </c>
      <c r="C532" s="81" t="s">
        <v>235</v>
      </c>
      <c r="D532" s="35" t="s">
        <v>10</v>
      </c>
      <c r="E532" s="81" t="s">
        <v>1077</v>
      </c>
      <c r="F532" s="109" t="s">
        <v>236</v>
      </c>
      <c r="G532" s="109" t="s">
        <v>165</v>
      </c>
      <c r="H532" s="5">
        <f>H531-B532</f>
        <v>-800</v>
      </c>
      <c r="I532" s="24">
        <f t="shared" si="42"/>
        <v>1.5841584158415842</v>
      </c>
      <c r="K532" s="86" t="s">
        <v>221</v>
      </c>
      <c r="L532">
        <v>14</v>
      </c>
      <c r="M532" s="2">
        <v>505</v>
      </c>
    </row>
    <row r="533" spans="2:13" ht="12.75">
      <c r="B533" s="9">
        <v>1000</v>
      </c>
      <c r="C533" s="81" t="s">
        <v>237</v>
      </c>
      <c r="D533" s="35" t="s">
        <v>10</v>
      </c>
      <c r="E533" s="81" t="s">
        <v>1077</v>
      </c>
      <c r="F533" s="109" t="s">
        <v>236</v>
      </c>
      <c r="G533" s="109" t="s">
        <v>165</v>
      </c>
      <c r="H533" s="5">
        <f>H532-B533</f>
        <v>-1800</v>
      </c>
      <c r="I533" s="24">
        <f t="shared" si="42"/>
        <v>1.9801980198019802</v>
      </c>
      <c r="K533" s="86" t="s">
        <v>221</v>
      </c>
      <c r="L533">
        <v>14</v>
      </c>
      <c r="M533" s="2">
        <v>505</v>
      </c>
    </row>
    <row r="534" spans="1:13" s="118" customFormat="1" ht="12.75">
      <c r="A534" s="112"/>
      <c r="B534" s="426">
        <f>SUM(B532:B533)</f>
        <v>1800</v>
      </c>
      <c r="C534" s="112" t="s">
        <v>1097</v>
      </c>
      <c r="D534" s="112"/>
      <c r="E534" s="114"/>
      <c r="F534" s="115"/>
      <c r="G534" s="115"/>
      <c r="H534" s="116">
        <v>0</v>
      </c>
      <c r="I534" s="117">
        <f t="shared" si="42"/>
        <v>3.5643564356435644</v>
      </c>
      <c r="M534" s="2">
        <v>505</v>
      </c>
    </row>
    <row r="535" spans="2:13" ht="12.75">
      <c r="B535" s="9"/>
      <c r="D535" s="14"/>
      <c r="H535" s="5">
        <f>H534-B535</f>
        <v>0</v>
      </c>
      <c r="I535" s="24">
        <f t="shared" si="42"/>
        <v>0</v>
      </c>
      <c r="M535" s="2">
        <v>505</v>
      </c>
    </row>
    <row r="536" spans="2:13" ht="12.75">
      <c r="B536" s="9"/>
      <c r="D536" s="14"/>
      <c r="H536" s="5">
        <f>H535-B536</f>
        <v>0</v>
      </c>
      <c r="I536" s="24">
        <f t="shared" si="42"/>
        <v>0</v>
      </c>
      <c r="M536" s="2">
        <v>505</v>
      </c>
    </row>
    <row r="537" spans="2:13" ht="12.75">
      <c r="B537" s="9">
        <v>1600</v>
      </c>
      <c r="C537" s="81" t="s">
        <v>81</v>
      </c>
      <c r="D537" s="35" t="s">
        <v>10</v>
      </c>
      <c r="E537" s="81" t="s">
        <v>131</v>
      </c>
      <c r="F537" s="109" t="s">
        <v>236</v>
      </c>
      <c r="G537" s="109" t="s">
        <v>165</v>
      </c>
      <c r="H537" s="5">
        <f>H536-B537</f>
        <v>-1600</v>
      </c>
      <c r="I537" s="24">
        <f t="shared" si="42"/>
        <v>3.1683168316831685</v>
      </c>
      <c r="K537" s="86" t="s">
        <v>221</v>
      </c>
      <c r="L537">
        <v>14</v>
      </c>
      <c r="M537" s="2">
        <v>505</v>
      </c>
    </row>
    <row r="538" spans="1:13" s="118" customFormat="1" ht="12.75">
      <c r="A538" s="112"/>
      <c r="B538" s="426">
        <f>SUM(B537)</f>
        <v>1600</v>
      </c>
      <c r="C538" s="112"/>
      <c r="D538" s="112"/>
      <c r="E538" s="114" t="s">
        <v>131</v>
      </c>
      <c r="F538" s="115"/>
      <c r="G538" s="115"/>
      <c r="H538" s="116">
        <v>0</v>
      </c>
      <c r="I538" s="117">
        <f t="shared" si="42"/>
        <v>3.1683168316831685</v>
      </c>
      <c r="M538" s="2">
        <v>505</v>
      </c>
    </row>
    <row r="539" spans="2:13" ht="12.75">
      <c r="B539" s="9"/>
      <c r="D539" s="14"/>
      <c r="H539" s="5">
        <f>H538-B539</f>
        <v>0</v>
      </c>
      <c r="I539" s="24">
        <f t="shared" si="42"/>
        <v>0</v>
      </c>
      <c r="M539" s="2">
        <v>505</v>
      </c>
    </row>
    <row r="540" spans="2:13" ht="12.75">
      <c r="B540" s="9"/>
      <c r="D540" s="14"/>
      <c r="H540" s="5">
        <f>H539-B540</f>
        <v>0</v>
      </c>
      <c r="I540" s="24">
        <f t="shared" si="42"/>
        <v>0</v>
      </c>
      <c r="M540" s="2">
        <v>505</v>
      </c>
    </row>
    <row r="541" spans="2:13" ht="12.75">
      <c r="B541" s="9">
        <v>1000</v>
      </c>
      <c r="C541" s="81" t="s">
        <v>151</v>
      </c>
      <c r="D541" s="35" t="s">
        <v>10</v>
      </c>
      <c r="E541" s="81" t="s">
        <v>238</v>
      </c>
      <c r="F541" s="109" t="s">
        <v>236</v>
      </c>
      <c r="G541" s="109" t="s">
        <v>165</v>
      </c>
      <c r="H541" s="5">
        <f>H540-B541</f>
        <v>-1000</v>
      </c>
      <c r="I541" s="24">
        <f t="shared" si="42"/>
        <v>1.9801980198019802</v>
      </c>
      <c r="K541" s="86" t="s">
        <v>221</v>
      </c>
      <c r="L541">
        <v>14</v>
      </c>
      <c r="M541" s="2">
        <v>505</v>
      </c>
    </row>
    <row r="542" spans="1:13" s="118" customFormat="1" ht="12.75">
      <c r="A542" s="112"/>
      <c r="B542" s="426">
        <f>SUM(B541)</f>
        <v>1000</v>
      </c>
      <c r="C542" s="112"/>
      <c r="D542" s="112"/>
      <c r="E542" s="114" t="s">
        <v>238</v>
      </c>
      <c r="F542" s="115"/>
      <c r="G542" s="115"/>
      <c r="H542" s="116">
        <v>0</v>
      </c>
      <c r="I542" s="117">
        <f aca="true" t="shared" si="43" ref="I542:I576">+B542/M542</f>
        <v>1.9801980198019802</v>
      </c>
      <c r="M542" s="2">
        <v>505</v>
      </c>
    </row>
    <row r="543" spans="2:13" ht="12.75">
      <c r="B543" s="9"/>
      <c r="D543" s="14"/>
      <c r="H543" s="5">
        <f>H542-B543</f>
        <v>0</v>
      </c>
      <c r="I543" s="24">
        <f t="shared" si="43"/>
        <v>0</v>
      </c>
      <c r="M543" s="2">
        <v>505</v>
      </c>
    </row>
    <row r="544" spans="2:13" ht="12.75">
      <c r="B544" s="9"/>
      <c r="H544" s="5">
        <f>H543-B544</f>
        <v>0</v>
      </c>
      <c r="I544" s="24">
        <f t="shared" si="43"/>
        <v>0</v>
      </c>
      <c r="M544" s="2">
        <v>505</v>
      </c>
    </row>
    <row r="545" spans="2:13" ht="12.75">
      <c r="B545" s="9"/>
      <c r="H545" s="5">
        <f>H544-B545</f>
        <v>0</v>
      </c>
      <c r="I545" s="24">
        <f t="shared" si="43"/>
        <v>0</v>
      </c>
      <c r="M545" s="2">
        <v>505</v>
      </c>
    </row>
    <row r="546" spans="2:13" ht="12.75">
      <c r="B546" s="9"/>
      <c r="H546" s="5">
        <f>H545-B546</f>
        <v>0</v>
      </c>
      <c r="I546" s="24">
        <f t="shared" si="43"/>
        <v>0</v>
      </c>
      <c r="M546" s="2">
        <v>505</v>
      </c>
    </row>
    <row r="547" spans="1:13" s="92" customFormat="1" ht="12.75">
      <c r="A547" s="88"/>
      <c r="B547" s="424">
        <f>+B552+B557+B563+B567+B572</f>
        <v>28900</v>
      </c>
      <c r="C547" s="88" t="s">
        <v>239</v>
      </c>
      <c r="D547" s="88" t="s">
        <v>240</v>
      </c>
      <c r="E547" s="88" t="s">
        <v>22</v>
      </c>
      <c r="F547" s="90" t="s">
        <v>241</v>
      </c>
      <c r="G547" s="90" t="s">
        <v>23</v>
      </c>
      <c r="H547" s="89"/>
      <c r="I547" s="91">
        <f t="shared" si="43"/>
        <v>57.227722772277225</v>
      </c>
      <c r="M547" s="2">
        <v>505</v>
      </c>
    </row>
    <row r="548" spans="2:13" ht="12.75">
      <c r="B548" s="9"/>
      <c r="H548" s="5">
        <f>H547-B548</f>
        <v>0</v>
      </c>
      <c r="I548" s="24">
        <f t="shared" si="43"/>
        <v>0</v>
      </c>
      <c r="M548" s="2">
        <v>505</v>
      </c>
    </row>
    <row r="549" spans="2:13" ht="12.75">
      <c r="B549" s="9">
        <v>2500</v>
      </c>
      <c r="C549" s="1" t="s">
        <v>24</v>
      </c>
      <c r="D549" s="1" t="s">
        <v>10</v>
      </c>
      <c r="E549" s="1" t="s">
        <v>25</v>
      </c>
      <c r="F549" s="71" t="s">
        <v>242</v>
      </c>
      <c r="G549" s="29" t="s">
        <v>137</v>
      </c>
      <c r="H549" s="5">
        <f>H548-B549</f>
        <v>-2500</v>
      </c>
      <c r="I549" s="24">
        <f t="shared" si="43"/>
        <v>4.9504950495049505</v>
      </c>
      <c r="K549" t="s">
        <v>24</v>
      </c>
      <c r="L549">
        <v>15</v>
      </c>
      <c r="M549" s="2">
        <v>505</v>
      </c>
    </row>
    <row r="550" spans="2:13" ht="12.75">
      <c r="B550" s="9">
        <v>2500</v>
      </c>
      <c r="C550" s="1" t="s">
        <v>24</v>
      </c>
      <c r="D550" s="1" t="s">
        <v>10</v>
      </c>
      <c r="E550" s="1" t="s">
        <v>25</v>
      </c>
      <c r="F550" s="71" t="s">
        <v>243</v>
      </c>
      <c r="G550" s="29" t="s">
        <v>138</v>
      </c>
      <c r="H550" s="5">
        <f>H549-B550</f>
        <v>-5000</v>
      </c>
      <c r="I550" s="24">
        <f t="shared" si="43"/>
        <v>4.9504950495049505</v>
      </c>
      <c r="K550" t="s">
        <v>24</v>
      </c>
      <c r="L550">
        <v>15</v>
      </c>
      <c r="M550" s="2">
        <v>505</v>
      </c>
    </row>
    <row r="551" spans="2:13" ht="12.75">
      <c r="B551" s="9">
        <v>2500</v>
      </c>
      <c r="C551" s="1" t="s">
        <v>24</v>
      </c>
      <c r="D551" s="1" t="s">
        <v>10</v>
      </c>
      <c r="E551" s="1" t="s">
        <v>49</v>
      </c>
      <c r="F551" s="71" t="s">
        <v>244</v>
      </c>
      <c r="G551" s="29" t="s">
        <v>138</v>
      </c>
      <c r="H551" s="5">
        <f>H550-B551</f>
        <v>-7500</v>
      </c>
      <c r="I551" s="24">
        <f t="shared" si="43"/>
        <v>4.9504950495049505</v>
      </c>
      <c r="K551" t="s">
        <v>24</v>
      </c>
      <c r="L551">
        <v>15</v>
      </c>
      <c r="M551" s="2">
        <v>505</v>
      </c>
    </row>
    <row r="552" spans="1:13" s="96" customFormat="1" ht="12.75">
      <c r="A552" s="13"/>
      <c r="B552" s="410">
        <f>SUM(B549:B551)</f>
        <v>7500</v>
      </c>
      <c r="C552" s="13" t="s">
        <v>24</v>
      </c>
      <c r="D552" s="13"/>
      <c r="E552" s="13"/>
      <c r="F552" s="20"/>
      <c r="G552" s="20"/>
      <c r="H552" s="94">
        <v>0</v>
      </c>
      <c r="I552" s="95">
        <f t="shared" si="43"/>
        <v>14.851485148514852</v>
      </c>
      <c r="M552" s="2">
        <v>505</v>
      </c>
    </row>
    <row r="553" spans="2:13" ht="12.75">
      <c r="B553" s="9"/>
      <c r="H553" s="5">
        <f>H552-B553</f>
        <v>0</v>
      </c>
      <c r="I553" s="24">
        <f t="shared" si="43"/>
        <v>0</v>
      </c>
      <c r="M553" s="2">
        <v>505</v>
      </c>
    </row>
    <row r="554" spans="2:13" ht="12.75">
      <c r="B554" s="9"/>
      <c r="H554" s="5">
        <f>H553-B554</f>
        <v>0</v>
      </c>
      <c r="I554" s="24">
        <f t="shared" si="43"/>
        <v>0</v>
      </c>
      <c r="M554" s="2">
        <v>505</v>
      </c>
    </row>
    <row r="555" spans="2:13" ht="12.75">
      <c r="B555" s="125">
        <v>5000</v>
      </c>
      <c r="C555" s="14" t="s">
        <v>1084</v>
      </c>
      <c r="D555" s="14" t="s">
        <v>10</v>
      </c>
      <c r="E555" s="14" t="s">
        <v>1077</v>
      </c>
      <c r="F555" s="32" t="s">
        <v>245</v>
      </c>
      <c r="G555" s="29" t="s">
        <v>138</v>
      </c>
      <c r="H555" s="5">
        <f>H554-B555</f>
        <v>-5000</v>
      </c>
      <c r="I555" s="24">
        <f t="shared" si="43"/>
        <v>9.900990099009901</v>
      </c>
      <c r="K555" t="s">
        <v>49</v>
      </c>
      <c r="L555">
        <v>15</v>
      </c>
      <c r="M555" s="2">
        <v>505</v>
      </c>
    </row>
    <row r="556" spans="2:13" ht="12.75">
      <c r="B556" s="125">
        <v>5000</v>
      </c>
      <c r="C556" s="14" t="s">
        <v>1079</v>
      </c>
      <c r="D556" s="14" t="s">
        <v>10</v>
      </c>
      <c r="E556" s="14" t="s">
        <v>1077</v>
      </c>
      <c r="F556" s="32" t="s">
        <v>246</v>
      </c>
      <c r="G556" s="29" t="s">
        <v>139</v>
      </c>
      <c r="H556" s="5">
        <f>H555-B556</f>
        <v>-10000</v>
      </c>
      <c r="I556" s="24">
        <f t="shared" si="43"/>
        <v>9.900990099009901</v>
      </c>
      <c r="K556" t="s">
        <v>49</v>
      </c>
      <c r="L556">
        <v>15</v>
      </c>
      <c r="M556" s="2">
        <v>505</v>
      </c>
    </row>
    <row r="557" spans="1:13" s="96" customFormat="1" ht="12.75">
      <c r="A557" s="13"/>
      <c r="B557" s="410">
        <f>SUM(B555:B556)</f>
        <v>10000</v>
      </c>
      <c r="C557" s="13" t="s">
        <v>1097</v>
      </c>
      <c r="D557" s="13"/>
      <c r="E557" s="13"/>
      <c r="F557" s="20"/>
      <c r="G557" s="20"/>
      <c r="H557" s="94">
        <v>0</v>
      </c>
      <c r="I557" s="95">
        <f t="shared" si="43"/>
        <v>19.801980198019802</v>
      </c>
      <c r="M557" s="2">
        <v>505</v>
      </c>
    </row>
    <row r="558" spans="2:13" ht="12.75">
      <c r="B558" s="125"/>
      <c r="C558" s="14"/>
      <c r="D558" s="14"/>
      <c r="E558" s="14"/>
      <c r="F558" s="32"/>
      <c r="H558" s="5">
        <f>H557-B558</f>
        <v>0</v>
      </c>
      <c r="I558" s="24">
        <f t="shared" si="43"/>
        <v>0</v>
      </c>
      <c r="M558" s="2">
        <v>505</v>
      </c>
    </row>
    <row r="559" spans="2:13" ht="12.75">
      <c r="B559" s="125"/>
      <c r="C559" s="14"/>
      <c r="D559" s="14"/>
      <c r="E559" s="14"/>
      <c r="F559" s="32"/>
      <c r="H559" s="5">
        <f>H558-B559</f>
        <v>0</v>
      </c>
      <c r="I559" s="24">
        <f t="shared" si="43"/>
        <v>0</v>
      </c>
      <c r="M559" s="2">
        <v>505</v>
      </c>
    </row>
    <row r="560" spans="2:13" ht="12.75">
      <c r="B560" s="125">
        <v>1200</v>
      </c>
      <c r="C560" s="14" t="s">
        <v>81</v>
      </c>
      <c r="D560" s="14" t="s">
        <v>10</v>
      </c>
      <c r="E560" s="14" t="s">
        <v>131</v>
      </c>
      <c r="F560" s="32" t="s">
        <v>247</v>
      </c>
      <c r="G560" s="29" t="s">
        <v>137</v>
      </c>
      <c r="H560" s="5">
        <f>H559-B560</f>
        <v>-1200</v>
      </c>
      <c r="I560" s="24">
        <f t="shared" si="43"/>
        <v>2.376237623762376</v>
      </c>
      <c r="K560" t="s">
        <v>49</v>
      </c>
      <c r="L560">
        <v>15</v>
      </c>
      <c r="M560" s="2">
        <v>505</v>
      </c>
    </row>
    <row r="561" spans="2:13" ht="12.75">
      <c r="B561" s="125">
        <v>1400</v>
      </c>
      <c r="C561" s="14" t="s">
        <v>81</v>
      </c>
      <c r="D561" s="14" t="s">
        <v>10</v>
      </c>
      <c r="E561" s="14" t="s">
        <v>131</v>
      </c>
      <c r="F561" s="32" t="s">
        <v>247</v>
      </c>
      <c r="G561" s="29" t="s">
        <v>138</v>
      </c>
      <c r="H561" s="5">
        <f>H560-B561</f>
        <v>-2600</v>
      </c>
      <c r="I561" s="24">
        <f t="shared" si="43"/>
        <v>2.772277227722772</v>
      </c>
      <c r="K561" t="s">
        <v>49</v>
      </c>
      <c r="L561">
        <v>15</v>
      </c>
      <c r="M561" s="2">
        <v>505</v>
      </c>
    </row>
    <row r="562" spans="2:13" ht="12.75">
      <c r="B562" s="125">
        <v>1800</v>
      </c>
      <c r="C562" s="14" t="s">
        <v>81</v>
      </c>
      <c r="D562" s="14" t="s">
        <v>10</v>
      </c>
      <c r="E562" s="14" t="s">
        <v>131</v>
      </c>
      <c r="F562" s="32" t="s">
        <v>247</v>
      </c>
      <c r="G562" s="29" t="s">
        <v>139</v>
      </c>
      <c r="H562" s="5">
        <f>H561-B562</f>
        <v>-4400</v>
      </c>
      <c r="I562" s="24">
        <f t="shared" si="43"/>
        <v>3.5643564356435644</v>
      </c>
      <c r="K562" t="s">
        <v>49</v>
      </c>
      <c r="L562">
        <v>15</v>
      </c>
      <c r="M562" s="2">
        <v>505</v>
      </c>
    </row>
    <row r="563" spans="1:13" s="96" customFormat="1" ht="12.75">
      <c r="A563" s="13"/>
      <c r="B563" s="410">
        <f>SUM(B560:B562)</f>
        <v>4400</v>
      </c>
      <c r="C563" s="13"/>
      <c r="D563" s="13"/>
      <c r="E563" s="13" t="s">
        <v>131</v>
      </c>
      <c r="F563" s="20"/>
      <c r="G563" s="20"/>
      <c r="H563" s="94">
        <v>0</v>
      </c>
      <c r="I563" s="95">
        <f t="shared" si="43"/>
        <v>8.712871287128714</v>
      </c>
      <c r="M563" s="2">
        <v>505</v>
      </c>
    </row>
    <row r="564" spans="2:13" ht="12.75">
      <c r="B564" s="125"/>
      <c r="C564" s="14"/>
      <c r="D564" s="14"/>
      <c r="E564" s="14"/>
      <c r="F564" s="32"/>
      <c r="H564" s="5">
        <f>H563-B564</f>
        <v>0</v>
      </c>
      <c r="I564" s="24">
        <f t="shared" si="43"/>
        <v>0</v>
      </c>
      <c r="M564" s="2">
        <v>505</v>
      </c>
    </row>
    <row r="565" spans="2:13" ht="12.75">
      <c r="B565" s="125"/>
      <c r="C565" s="14"/>
      <c r="D565" s="14"/>
      <c r="E565" s="14"/>
      <c r="F565" s="32"/>
      <c r="H565" s="5">
        <f>H564-B565</f>
        <v>0</v>
      </c>
      <c r="I565" s="24">
        <f t="shared" si="43"/>
        <v>0</v>
      </c>
      <c r="M565" s="2">
        <v>505</v>
      </c>
    </row>
    <row r="566" spans="1:13" ht="12.75">
      <c r="A566" s="14"/>
      <c r="B566" s="125">
        <v>3000</v>
      </c>
      <c r="C566" s="14" t="s">
        <v>82</v>
      </c>
      <c r="D566" s="14" t="s">
        <v>10</v>
      </c>
      <c r="E566" s="14" t="s">
        <v>1077</v>
      </c>
      <c r="F566" s="32" t="s">
        <v>248</v>
      </c>
      <c r="G566" s="29" t="s">
        <v>138</v>
      </c>
      <c r="H566" s="5">
        <f>H565-B566</f>
        <v>-3000</v>
      </c>
      <c r="I566" s="24">
        <f t="shared" si="43"/>
        <v>5.9405940594059405</v>
      </c>
      <c r="K566" t="s">
        <v>49</v>
      </c>
      <c r="L566">
        <v>15</v>
      </c>
      <c r="M566" s="2">
        <v>505</v>
      </c>
    </row>
    <row r="567" spans="1:13" s="96" customFormat="1" ht="12.75">
      <c r="A567" s="13"/>
      <c r="B567" s="410">
        <f>SUM(B566:B566)</f>
        <v>3000</v>
      </c>
      <c r="C567" s="13" t="s">
        <v>82</v>
      </c>
      <c r="D567" s="13"/>
      <c r="E567" s="13"/>
      <c r="F567" s="20"/>
      <c r="G567" s="20"/>
      <c r="H567" s="94">
        <v>0</v>
      </c>
      <c r="I567" s="95">
        <f t="shared" si="43"/>
        <v>5.9405940594059405</v>
      </c>
      <c r="M567" s="2">
        <v>505</v>
      </c>
    </row>
    <row r="568" spans="2:13" ht="12.75">
      <c r="B568" s="125"/>
      <c r="C568" s="14"/>
      <c r="D568" s="14"/>
      <c r="E568" s="14"/>
      <c r="F568" s="32"/>
      <c r="H568" s="5">
        <f>H567-B568</f>
        <v>0</v>
      </c>
      <c r="I568" s="24">
        <f t="shared" si="43"/>
        <v>0</v>
      </c>
      <c r="M568" s="2">
        <v>505</v>
      </c>
    </row>
    <row r="569" spans="2:13" ht="12.75">
      <c r="B569" s="125"/>
      <c r="C569" s="14"/>
      <c r="D569" s="14"/>
      <c r="E569" s="14"/>
      <c r="F569" s="32"/>
      <c r="H569" s="5">
        <f>H568-B569</f>
        <v>0</v>
      </c>
      <c r="I569" s="24">
        <f t="shared" si="43"/>
        <v>0</v>
      </c>
      <c r="M569" s="2">
        <v>505</v>
      </c>
    </row>
    <row r="570" spans="2:13" ht="12.75">
      <c r="B570" s="125">
        <v>2000</v>
      </c>
      <c r="C570" s="14" t="s">
        <v>84</v>
      </c>
      <c r="D570" s="14" t="s">
        <v>10</v>
      </c>
      <c r="E570" s="14" t="s">
        <v>1077</v>
      </c>
      <c r="F570" s="32" t="s">
        <v>247</v>
      </c>
      <c r="G570" s="29" t="s">
        <v>138</v>
      </c>
      <c r="H570" s="5">
        <f>H569-B570</f>
        <v>-2000</v>
      </c>
      <c r="I570" s="24">
        <f t="shared" si="43"/>
        <v>3.9603960396039604</v>
      </c>
      <c r="K570" t="s">
        <v>49</v>
      </c>
      <c r="L570">
        <v>15</v>
      </c>
      <c r="M570" s="2">
        <v>505</v>
      </c>
    </row>
    <row r="571" spans="2:13" ht="12.75">
      <c r="B571" s="125">
        <v>2000</v>
      </c>
      <c r="C571" s="14" t="s">
        <v>84</v>
      </c>
      <c r="D571" s="14" t="s">
        <v>10</v>
      </c>
      <c r="E571" s="14" t="s">
        <v>1077</v>
      </c>
      <c r="F571" s="32" t="s">
        <v>247</v>
      </c>
      <c r="G571" s="29" t="s">
        <v>139</v>
      </c>
      <c r="H571" s="5">
        <f>H570-B571</f>
        <v>-4000</v>
      </c>
      <c r="I571" s="24">
        <f t="shared" si="43"/>
        <v>3.9603960396039604</v>
      </c>
      <c r="K571" t="s">
        <v>49</v>
      </c>
      <c r="L571">
        <v>15</v>
      </c>
      <c r="M571" s="2">
        <v>505</v>
      </c>
    </row>
    <row r="572" spans="1:13" s="96" customFormat="1" ht="12.75">
      <c r="A572" s="13"/>
      <c r="B572" s="410">
        <f>SUM(B570:B571)</f>
        <v>4000</v>
      </c>
      <c r="C572" s="13" t="s">
        <v>84</v>
      </c>
      <c r="D572" s="13"/>
      <c r="E572" s="13"/>
      <c r="F572" s="20"/>
      <c r="G572" s="20"/>
      <c r="H572" s="94">
        <v>0</v>
      </c>
      <c r="I572" s="95">
        <f t="shared" si="43"/>
        <v>7.920792079207921</v>
      </c>
      <c r="M572" s="2">
        <v>505</v>
      </c>
    </row>
    <row r="573" spans="2:13" ht="12.75">
      <c r="B573" s="125"/>
      <c r="C573" s="14"/>
      <c r="D573" s="14"/>
      <c r="E573" s="14"/>
      <c r="F573" s="32"/>
      <c r="H573" s="5">
        <f>H572-B573</f>
        <v>0</v>
      </c>
      <c r="I573" s="24">
        <f t="shared" si="43"/>
        <v>0</v>
      </c>
      <c r="M573" s="2">
        <v>505</v>
      </c>
    </row>
    <row r="574" spans="2:13" ht="12.75">
      <c r="B574" s="9"/>
      <c r="H574" s="5">
        <f>H573-B574</f>
        <v>0</v>
      </c>
      <c r="I574" s="24">
        <f t="shared" si="43"/>
        <v>0</v>
      </c>
      <c r="M574" s="2">
        <v>505</v>
      </c>
    </row>
    <row r="575" spans="2:13" ht="12.75">
      <c r="B575" s="9"/>
      <c r="H575" s="5">
        <f>H574-B575</f>
        <v>0</v>
      </c>
      <c r="I575" s="24">
        <f t="shared" si="43"/>
        <v>0</v>
      </c>
      <c r="M575" s="2">
        <v>505</v>
      </c>
    </row>
    <row r="576" spans="2:13" ht="12.75">
      <c r="B576" s="9"/>
      <c r="H576" s="5">
        <f>H575-B576</f>
        <v>0</v>
      </c>
      <c r="I576" s="24">
        <f t="shared" si="43"/>
        <v>0</v>
      </c>
      <c r="M576" s="2">
        <v>505</v>
      </c>
    </row>
    <row r="577" spans="1:13" s="92" customFormat="1" ht="12.75">
      <c r="A577" s="88"/>
      <c r="B577" s="424">
        <f>+B585+B598+B605+B610+B616+B622</f>
        <v>58300</v>
      </c>
      <c r="C577" s="88" t="s">
        <v>249</v>
      </c>
      <c r="D577" s="88" t="s">
        <v>250</v>
      </c>
      <c r="E577" s="88" t="s">
        <v>33</v>
      </c>
      <c r="F577" s="90" t="s">
        <v>251</v>
      </c>
      <c r="G577" s="90" t="s">
        <v>252</v>
      </c>
      <c r="K577" s="93"/>
      <c r="M577" s="2">
        <v>505</v>
      </c>
    </row>
    <row r="578" spans="2:13" ht="12.75">
      <c r="B578" s="9"/>
      <c r="H578" s="5">
        <f aca="true" t="shared" si="44" ref="H578:H584">H577-B578</f>
        <v>0</v>
      </c>
      <c r="I578" s="24">
        <f aca="true" t="shared" si="45" ref="I578:I609">+B578/M578</f>
        <v>0</v>
      </c>
      <c r="M578" s="2">
        <v>505</v>
      </c>
    </row>
    <row r="579" spans="2:13" ht="12.75">
      <c r="B579" s="9">
        <v>2500</v>
      </c>
      <c r="C579" s="1" t="s">
        <v>24</v>
      </c>
      <c r="D579" s="1" t="s">
        <v>10</v>
      </c>
      <c r="E579" s="1" t="s">
        <v>67</v>
      </c>
      <c r="F579" s="71" t="s">
        <v>253</v>
      </c>
      <c r="G579" s="29" t="s">
        <v>137</v>
      </c>
      <c r="H579" s="5">
        <f t="shared" si="44"/>
        <v>-2500</v>
      </c>
      <c r="I579" s="24">
        <f t="shared" si="45"/>
        <v>4.9504950495049505</v>
      </c>
      <c r="K579" t="s">
        <v>24</v>
      </c>
      <c r="L579">
        <v>16</v>
      </c>
      <c r="M579" s="2">
        <v>505</v>
      </c>
    </row>
    <row r="580" spans="2:13" ht="12.75">
      <c r="B580" s="9">
        <v>2500</v>
      </c>
      <c r="C580" s="1" t="s">
        <v>24</v>
      </c>
      <c r="D580" s="1" t="s">
        <v>10</v>
      </c>
      <c r="E580" s="1" t="s">
        <v>67</v>
      </c>
      <c r="F580" s="71" t="s">
        <v>254</v>
      </c>
      <c r="G580" s="29" t="s">
        <v>138</v>
      </c>
      <c r="H580" s="5">
        <f t="shared" si="44"/>
        <v>-5000</v>
      </c>
      <c r="I580" s="24">
        <f t="shared" si="45"/>
        <v>4.9504950495049505</v>
      </c>
      <c r="K580" t="s">
        <v>24</v>
      </c>
      <c r="L580">
        <v>16</v>
      </c>
      <c r="M580" s="2">
        <v>505</v>
      </c>
    </row>
    <row r="581" spans="2:13" ht="12.75">
      <c r="B581" s="9">
        <v>2500</v>
      </c>
      <c r="C581" s="1" t="s">
        <v>24</v>
      </c>
      <c r="D581" s="1" t="s">
        <v>10</v>
      </c>
      <c r="E581" s="1" t="s">
        <v>67</v>
      </c>
      <c r="F581" s="71" t="s">
        <v>255</v>
      </c>
      <c r="G581" s="29" t="s">
        <v>139</v>
      </c>
      <c r="H581" s="5">
        <f t="shared" si="44"/>
        <v>-7500</v>
      </c>
      <c r="I581" s="24">
        <f t="shared" si="45"/>
        <v>4.9504950495049505</v>
      </c>
      <c r="K581" t="s">
        <v>24</v>
      </c>
      <c r="L581">
        <v>16</v>
      </c>
      <c r="M581" s="2">
        <v>505</v>
      </c>
    </row>
    <row r="582" spans="2:13" ht="12.75">
      <c r="B582" s="9">
        <v>2500</v>
      </c>
      <c r="C582" s="1" t="s">
        <v>24</v>
      </c>
      <c r="D582" s="1" t="s">
        <v>10</v>
      </c>
      <c r="E582" s="1" t="s">
        <v>107</v>
      </c>
      <c r="F582" s="71" t="s">
        <v>256</v>
      </c>
      <c r="G582" s="29" t="s">
        <v>139</v>
      </c>
      <c r="H582" s="5">
        <f t="shared" si="44"/>
        <v>-10000</v>
      </c>
      <c r="I582" s="24">
        <f t="shared" si="45"/>
        <v>4.9504950495049505</v>
      </c>
      <c r="K582" t="s">
        <v>24</v>
      </c>
      <c r="L582">
        <v>16</v>
      </c>
      <c r="M582" s="2">
        <v>505</v>
      </c>
    </row>
    <row r="583" spans="2:13" ht="12.75">
      <c r="B583" s="9">
        <v>2500</v>
      </c>
      <c r="C583" s="1" t="s">
        <v>24</v>
      </c>
      <c r="D583" s="1" t="s">
        <v>10</v>
      </c>
      <c r="E583" s="1" t="s">
        <v>67</v>
      </c>
      <c r="F583" s="71" t="s">
        <v>257</v>
      </c>
      <c r="G583" s="29" t="s">
        <v>140</v>
      </c>
      <c r="H583" s="5">
        <f t="shared" si="44"/>
        <v>-12500</v>
      </c>
      <c r="I583" s="24">
        <f t="shared" si="45"/>
        <v>4.9504950495049505</v>
      </c>
      <c r="K583" t="s">
        <v>24</v>
      </c>
      <c r="L583">
        <v>16</v>
      </c>
      <c r="M583" s="2">
        <v>505</v>
      </c>
    </row>
    <row r="584" spans="2:13" ht="12.75">
      <c r="B584" s="9">
        <v>2500</v>
      </c>
      <c r="C584" s="1" t="s">
        <v>24</v>
      </c>
      <c r="D584" s="1" t="s">
        <v>10</v>
      </c>
      <c r="E584" s="1" t="s">
        <v>107</v>
      </c>
      <c r="F584" s="71" t="s">
        <v>258</v>
      </c>
      <c r="G584" s="29" t="s">
        <v>140</v>
      </c>
      <c r="H584" s="5">
        <f t="shared" si="44"/>
        <v>-15000</v>
      </c>
      <c r="I584" s="24">
        <f t="shared" si="45"/>
        <v>4.9504950495049505</v>
      </c>
      <c r="K584" t="s">
        <v>24</v>
      </c>
      <c r="L584">
        <v>16</v>
      </c>
      <c r="M584" s="2">
        <v>505</v>
      </c>
    </row>
    <row r="585" spans="1:13" s="96" customFormat="1" ht="12.75">
      <c r="A585" s="13"/>
      <c r="B585" s="410">
        <f>SUM(B579:B584)</f>
        <v>15000</v>
      </c>
      <c r="C585" s="13" t="s">
        <v>24</v>
      </c>
      <c r="D585" s="13"/>
      <c r="E585" s="13"/>
      <c r="F585" s="20"/>
      <c r="G585" s="20"/>
      <c r="H585" s="94">
        <v>0</v>
      </c>
      <c r="I585" s="95">
        <f t="shared" si="45"/>
        <v>29.702970297029704</v>
      </c>
      <c r="M585" s="2">
        <v>505</v>
      </c>
    </row>
    <row r="586" spans="2:13" ht="12.75">
      <c r="B586" s="9"/>
      <c r="H586" s="5">
        <f aca="true" t="shared" si="46" ref="H586:H597">H585-B586</f>
        <v>0</v>
      </c>
      <c r="I586" s="24">
        <f t="shared" si="45"/>
        <v>0</v>
      </c>
      <c r="M586" s="2">
        <v>505</v>
      </c>
    </row>
    <row r="587" spans="2:13" ht="12.75">
      <c r="B587" s="9"/>
      <c r="H587" s="5">
        <f t="shared" si="46"/>
        <v>0</v>
      </c>
      <c r="I587" s="24">
        <f t="shared" si="45"/>
        <v>0</v>
      </c>
      <c r="M587" s="2">
        <v>505</v>
      </c>
    </row>
    <row r="588" spans="2:13" ht="12.75">
      <c r="B588" s="9">
        <v>1500</v>
      </c>
      <c r="C588" s="1" t="s">
        <v>1085</v>
      </c>
      <c r="D588" s="1" t="s">
        <v>10</v>
      </c>
      <c r="E588" s="1" t="s">
        <v>1077</v>
      </c>
      <c r="F588" s="71" t="s">
        <v>259</v>
      </c>
      <c r="G588" s="29" t="s">
        <v>138</v>
      </c>
      <c r="H588" s="5">
        <f t="shared" si="46"/>
        <v>-1500</v>
      </c>
      <c r="I588" s="24">
        <f t="shared" si="45"/>
        <v>2.9702970297029703</v>
      </c>
      <c r="K588" t="s">
        <v>67</v>
      </c>
      <c r="L588">
        <v>16</v>
      </c>
      <c r="M588" s="2">
        <v>505</v>
      </c>
    </row>
    <row r="589" spans="2:13" ht="12.75">
      <c r="B589" s="9">
        <v>1500</v>
      </c>
      <c r="C589" s="14" t="s">
        <v>260</v>
      </c>
      <c r="D589" s="1" t="s">
        <v>10</v>
      </c>
      <c r="E589" s="1" t="s">
        <v>1077</v>
      </c>
      <c r="F589" s="71" t="s">
        <v>261</v>
      </c>
      <c r="G589" s="29" t="s">
        <v>138</v>
      </c>
      <c r="H589" s="5">
        <f t="shared" si="46"/>
        <v>-3000</v>
      </c>
      <c r="I589" s="24">
        <f t="shared" si="45"/>
        <v>2.9702970297029703</v>
      </c>
      <c r="K589" t="s">
        <v>67</v>
      </c>
      <c r="L589">
        <v>16</v>
      </c>
      <c r="M589" s="2">
        <v>505</v>
      </c>
    </row>
    <row r="590" spans="1:13" ht="12.75">
      <c r="A590" s="14"/>
      <c r="B590" s="9">
        <v>1500</v>
      </c>
      <c r="C590" s="14" t="s">
        <v>262</v>
      </c>
      <c r="D590" s="1" t="s">
        <v>10</v>
      </c>
      <c r="E590" s="1" t="s">
        <v>1077</v>
      </c>
      <c r="F590" s="71" t="s">
        <v>261</v>
      </c>
      <c r="G590" s="29" t="s">
        <v>138</v>
      </c>
      <c r="H590" s="5">
        <f t="shared" si="46"/>
        <v>-4500</v>
      </c>
      <c r="I590" s="24">
        <f t="shared" si="45"/>
        <v>2.9702970297029703</v>
      </c>
      <c r="K590" t="s">
        <v>67</v>
      </c>
      <c r="L590">
        <v>16</v>
      </c>
      <c r="M590" s="2">
        <v>505</v>
      </c>
    </row>
    <row r="591" spans="2:13" ht="12.75">
      <c r="B591" s="9">
        <v>2500</v>
      </c>
      <c r="C591" s="14" t="s">
        <v>263</v>
      </c>
      <c r="D591" s="1" t="s">
        <v>10</v>
      </c>
      <c r="E591" s="1" t="s">
        <v>1077</v>
      </c>
      <c r="F591" s="71" t="s">
        <v>261</v>
      </c>
      <c r="G591" s="29" t="s">
        <v>139</v>
      </c>
      <c r="H591" s="5">
        <f t="shared" si="46"/>
        <v>-7000</v>
      </c>
      <c r="I591" s="24">
        <f t="shared" si="45"/>
        <v>4.9504950495049505</v>
      </c>
      <c r="K591" t="s">
        <v>67</v>
      </c>
      <c r="L591">
        <v>16</v>
      </c>
      <c r="M591" s="2">
        <v>505</v>
      </c>
    </row>
    <row r="592" spans="2:13" ht="12.75">
      <c r="B592" s="9">
        <v>2500</v>
      </c>
      <c r="C592" s="14" t="s">
        <v>264</v>
      </c>
      <c r="D592" s="1" t="s">
        <v>10</v>
      </c>
      <c r="E592" s="1" t="s">
        <v>1077</v>
      </c>
      <c r="F592" s="71" t="s">
        <v>261</v>
      </c>
      <c r="G592" s="29" t="s">
        <v>139</v>
      </c>
      <c r="H592" s="5">
        <f t="shared" si="46"/>
        <v>-9500</v>
      </c>
      <c r="I592" s="24">
        <f t="shared" si="45"/>
        <v>4.9504950495049505</v>
      </c>
      <c r="K592" t="s">
        <v>67</v>
      </c>
      <c r="L592">
        <v>16</v>
      </c>
      <c r="M592" s="2">
        <v>505</v>
      </c>
    </row>
    <row r="593" spans="2:13" ht="12.75">
      <c r="B593" s="9">
        <v>2000</v>
      </c>
      <c r="C593" s="14" t="s">
        <v>265</v>
      </c>
      <c r="D593" s="1" t="s">
        <v>10</v>
      </c>
      <c r="E593" s="1" t="s">
        <v>1077</v>
      </c>
      <c r="F593" s="71" t="s">
        <v>261</v>
      </c>
      <c r="G593" s="29" t="s">
        <v>140</v>
      </c>
      <c r="H593" s="5">
        <f t="shared" si="46"/>
        <v>-11500</v>
      </c>
      <c r="I593" s="24">
        <f t="shared" si="45"/>
        <v>3.9603960396039604</v>
      </c>
      <c r="K593" t="s">
        <v>67</v>
      </c>
      <c r="L593">
        <v>16</v>
      </c>
      <c r="M593" s="2">
        <v>505</v>
      </c>
    </row>
    <row r="594" spans="2:13" ht="12.75">
      <c r="B594" s="9">
        <v>2000</v>
      </c>
      <c r="C594" s="14" t="s">
        <v>266</v>
      </c>
      <c r="D594" s="1" t="s">
        <v>10</v>
      </c>
      <c r="E594" s="1" t="s">
        <v>1077</v>
      </c>
      <c r="F594" s="71" t="s">
        <v>261</v>
      </c>
      <c r="G594" s="29" t="s">
        <v>140</v>
      </c>
      <c r="H594" s="5">
        <f t="shared" si="46"/>
        <v>-13500</v>
      </c>
      <c r="I594" s="24">
        <f t="shared" si="45"/>
        <v>3.9603960396039604</v>
      </c>
      <c r="K594" t="s">
        <v>67</v>
      </c>
      <c r="L594">
        <v>16</v>
      </c>
      <c r="M594" s="2">
        <v>505</v>
      </c>
    </row>
    <row r="595" spans="2:13" ht="12.75">
      <c r="B595" s="9">
        <v>2000</v>
      </c>
      <c r="C595" s="14" t="s">
        <v>267</v>
      </c>
      <c r="D595" s="1" t="s">
        <v>10</v>
      </c>
      <c r="E595" s="1" t="s">
        <v>1077</v>
      </c>
      <c r="F595" s="71" t="s">
        <v>261</v>
      </c>
      <c r="G595" s="29" t="s">
        <v>140</v>
      </c>
      <c r="H595" s="5">
        <f t="shared" si="46"/>
        <v>-15500</v>
      </c>
      <c r="I595" s="24">
        <f t="shared" si="45"/>
        <v>3.9603960396039604</v>
      </c>
      <c r="K595" t="s">
        <v>67</v>
      </c>
      <c r="L595">
        <v>16</v>
      </c>
      <c r="M595" s="2">
        <v>505</v>
      </c>
    </row>
    <row r="596" spans="2:13" ht="12.75">
      <c r="B596" s="9">
        <v>2000</v>
      </c>
      <c r="C596" s="14" t="s">
        <v>268</v>
      </c>
      <c r="D596" s="1" t="s">
        <v>10</v>
      </c>
      <c r="E596" s="1" t="s">
        <v>1077</v>
      </c>
      <c r="F596" s="71" t="s">
        <v>261</v>
      </c>
      <c r="G596" s="29" t="s">
        <v>140</v>
      </c>
      <c r="H596" s="5">
        <f t="shared" si="46"/>
        <v>-17500</v>
      </c>
      <c r="I596" s="24">
        <f t="shared" si="45"/>
        <v>3.9603960396039604</v>
      </c>
      <c r="K596" t="s">
        <v>67</v>
      </c>
      <c r="L596">
        <v>16</v>
      </c>
      <c r="M596" s="2">
        <v>505</v>
      </c>
    </row>
    <row r="597" spans="2:13" ht="12.75">
      <c r="B597" s="9">
        <v>1500</v>
      </c>
      <c r="C597" s="1" t="s">
        <v>1086</v>
      </c>
      <c r="D597" s="1" t="s">
        <v>10</v>
      </c>
      <c r="E597" s="1" t="s">
        <v>1077</v>
      </c>
      <c r="F597" s="71" t="s">
        <v>269</v>
      </c>
      <c r="G597" s="29" t="s">
        <v>140</v>
      </c>
      <c r="H597" s="5">
        <f t="shared" si="46"/>
        <v>-19000</v>
      </c>
      <c r="I597" s="24">
        <f t="shared" si="45"/>
        <v>2.9702970297029703</v>
      </c>
      <c r="K597" t="s">
        <v>67</v>
      </c>
      <c r="L597">
        <v>16</v>
      </c>
      <c r="M597" s="2">
        <v>505</v>
      </c>
    </row>
    <row r="598" spans="1:13" s="118" customFormat="1" ht="12.75">
      <c r="A598" s="112"/>
      <c r="B598" s="426">
        <f>SUM(B588:B597)</f>
        <v>19000</v>
      </c>
      <c r="C598" s="112" t="s">
        <v>1098</v>
      </c>
      <c r="D598" s="112"/>
      <c r="E598" s="112"/>
      <c r="F598" s="111"/>
      <c r="G598" s="115"/>
      <c r="H598" s="116">
        <v>0</v>
      </c>
      <c r="I598" s="117">
        <f t="shared" si="45"/>
        <v>37.62376237623762</v>
      </c>
      <c r="M598" s="2">
        <v>505</v>
      </c>
    </row>
    <row r="599" spans="2:13" ht="12.75">
      <c r="B599" s="9"/>
      <c r="F599" s="71"/>
      <c r="H599" s="5">
        <f aca="true" t="shared" si="47" ref="H599:H604">H598-B599</f>
        <v>0</v>
      </c>
      <c r="I599" s="24">
        <f t="shared" si="45"/>
        <v>0</v>
      </c>
      <c r="M599" s="2">
        <v>505</v>
      </c>
    </row>
    <row r="600" spans="2:13" ht="12.75">
      <c r="B600" s="9"/>
      <c r="F600" s="71"/>
      <c r="H600" s="5">
        <f t="shared" si="47"/>
        <v>0</v>
      </c>
      <c r="I600" s="24">
        <f t="shared" si="45"/>
        <v>0</v>
      </c>
      <c r="M600" s="2">
        <v>505</v>
      </c>
    </row>
    <row r="601" spans="2:13" ht="12.75">
      <c r="B601" s="9">
        <v>1300</v>
      </c>
      <c r="C601" s="1" t="s">
        <v>81</v>
      </c>
      <c r="D601" s="1" t="s">
        <v>10</v>
      </c>
      <c r="E601" s="1" t="s">
        <v>131</v>
      </c>
      <c r="F601" s="71" t="s">
        <v>261</v>
      </c>
      <c r="G601" s="29" t="s">
        <v>137</v>
      </c>
      <c r="H601" s="5">
        <f t="shared" si="47"/>
        <v>-1300</v>
      </c>
      <c r="I601" s="24">
        <f t="shared" si="45"/>
        <v>2.5742574257425743</v>
      </c>
      <c r="K601" t="s">
        <v>67</v>
      </c>
      <c r="L601">
        <v>16</v>
      </c>
      <c r="M601" s="2">
        <v>505</v>
      </c>
    </row>
    <row r="602" spans="2:13" ht="12.75">
      <c r="B602" s="9">
        <v>1000</v>
      </c>
      <c r="C602" s="1" t="s">
        <v>81</v>
      </c>
      <c r="D602" s="1" t="s">
        <v>10</v>
      </c>
      <c r="E602" s="1" t="s">
        <v>131</v>
      </c>
      <c r="F602" s="71" t="s">
        <v>261</v>
      </c>
      <c r="G602" s="29" t="s">
        <v>138</v>
      </c>
      <c r="H602" s="5">
        <f t="shared" si="47"/>
        <v>-2300</v>
      </c>
      <c r="I602" s="24">
        <f t="shared" si="45"/>
        <v>1.9801980198019802</v>
      </c>
      <c r="K602" t="s">
        <v>67</v>
      </c>
      <c r="L602">
        <v>16</v>
      </c>
      <c r="M602" s="2">
        <v>505</v>
      </c>
    </row>
    <row r="603" spans="2:13" ht="12.75">
      <c r="B603" s="427">
        <v>1400</v>
      </c>
      <c r="C603" s="1" t="s">
        <v>81</v>
      </c>
      <c r="D603" s="1" t="s">
        <v>10</v>
      </c>
      <c r="E603" s="1" t="s">
        <v>131</v>
      </c>
      <c r="F603" s="71" t="s">
        <v>261</v>
      </c>
      <c r="G603" s="29" t="s">
        <v>139</v>
      </c>
      <c r="H603" s="5">
        <f t="shared" si="47"/>
        <v>-3700</v>
      </c>
      <c r="I603" s="24">
        <f t="shared" si="45"/>
        <v>2.772277227722772</v>
      </c>
      <c r="K603" t="s">
        <v>67</v>
      </c>
      <c r="L603">
        <v>16</v>
      </c>
      <c r="M603" s="2">
        <v>505</v>
      </c>
    </row>
    <row r="604" spans="2:13" ht="12.75">
      <c r="B604" s="427">
        <v>1600</v>
      </c>
      <c r="C604" s="1" t="s">
        <v>81</v>
      </c>
      <c r="D604" s="1" t="s">
        <v>10</v>
      </c>
      <c r="E604" s="1" t="s">
        <v>131</v>
      </c>
      <c r="F604" s="71" t="s">
        <v>261</v>
      </c>
      <c r="G604" s="29" t="s">
        <v>140</v>
      </c>
      <c r="H604" s="5">
        <f t="shared" si="47"/>
        <v>-5300</v>
      </c>
      <c r="I604" s="24">
        <f t="shared" si="45"/>
        <v>3.1683168316831685</v>
      </c>
      <c r="K604" t="s">
        <v>67</v>
      </c>
      <c r="L604">
        <v>16</v>
      </c>
      <c r="M604" s="2">
        <v>505</v>
      </c>
    </row>
    <row r="605" spans="1:13" s="118" customFormat="1" ht="12.75">
      <c r="A605" s="112"/>
      <c r="B605" s="448">
        <f>SUM(B601:B604)</f>
        <v>5300</v>
      </c>
      <c r="C605" s="112"/>
      <c r="D605" s="112"/>
      <c r="E605" s="112" t="s">
        <v>131</v>
      </c>
      <c r="F605" s="111"/>
      <c r="G605" s="115"/>
      <c r="H605" s="116">
        <v>0</v>
      </c>
      <c r="I605" s="117">
        <f t="shared" si="45"/>
        <v>10.495049504950495</v>
      </c>
      <c r="M605" s="2">
        <v>505</v>
      </c>
    </row>
    <row r="606" spans="2:13" ht="12.75">
      <c r="B606" s="9"/>
      <c r="F606" s="71"/>
      <c r="H606" s="5">
        <f>H605-B606</f>
        <v>0</v>
      </c>
      <c r="I606" s="24">
        <f t="shared" si="45"/>
        <v>0</v>
      </c>
      <c r="M606" s="2">
        <v>505</v>
      </c>
    </row>
    <row r="607" spans="2:13" ht="12.75">
      <c r="B607" s="9"/>
      <c r="F607" s="71"/>
      <c r="H607" s="5">
        <f>H606-B607</f>
        <v>0</v>
      </c>
      <c r="I607" s="24">
        <f t="shared" si="45"/>
        <v>0</v>
      </c>
      <c r="M607" s="2">
        <v>505</v>
      </c>
    </row>
    <row r="608" spans="2:13" ht="12.75">
      <c r="B608" s="9">
        <v>5000</v>
      </c>
      <c r="C608" s="1" t="s">
        <v>82</v>
      </c>
      <c r="D608" s="1" t="s">
        <v>10</v>
      </c>
      <c r="E608" s="1" t="s">
        <v>1077</v>
      </c>
      <c r="F608" s="71" t="s">
        <v>270</v>
      </c>
      <c r="G608" s="29" t="s">
        <v>138</v>
      </c>
      <c r="H608" s="5">
        <f>H607-B608</f>
        <v>-5000</v>
      </c>
      <c r="I608" s="24">
        <f t="shared" si="45"/>
        <v>9.900990099009901</v>
      </c>
      <c r="K608" t="s">
        <v>67</v>
      </c>
      <c r="L608">
        <v>16</v>
      </c>
      <c r="M608" s="2">
        <v>505</v>
      </c>
    </row>
    <row r="609" spans="2:13" ht="12.75">
      <c r="B609" s="9">
        <v>5000</v>
      </c>
      <c r="C609" s="1" t="s">
        <v>82</v>
      </c>
      <c r="D609" s="1" t="s">
        <v>10</v>
      </c>
      <c r="E609" s="1" t="s">
        <v>1077</v>
      </c>
      <c r="F609" s="71" t="s">
        <v>270</v>
      </c>
      <c r="G609" s="29" t="s">
        <v>139</v>
      </c>
      <c r="H609" s="5">
        <f>H608-B609</f>
        <v>-10000</v>
      </c>
      <c r="I609" s="24">
        <f t="shared" si="45"/>
        <v>9.900990099009901</v>
      </c>
      <c r="K609" t="s">
        <v>67</v>
      </c>
      <c r="L609">
        <v>16</v>
      </c>
      <c r="M609" s="2">
        <v>505</v>
      </c>
    </row>
    <row r="610" spans="1:13" s="118" customFormat="1" ht="12.75">
      <c r="A610" s="112"/>
      <c r="B610" s="426">
        <f>SUM(B608:B609)</f>
        <v>10000</v>
      </c>
      <c r="C610" s="112" t="s">
        <v>82</v>
      </c>
      <c r="D610" s="112"/>
      <c r="E610" s="112"/>
      <c r="F610" s="111"/>
      <c r="G610" s="115"/>
      <c r="H610" s="116">
        <v>0</v>
      </c>
      <c r="I610" s="117">
        <f aca="true" t="shared" si="48" ref="I610:I641">+B610/M610</f>
        <v>19.801980198019802</v>
      </c>
      <c r="M610" s="2">
        <v>505</v>
      </c>
    </row>
    <row r="611" spans="2:13" ht="12.75">
      <c r="B611" s="9"/>
      <c r="F611" s="71"/>
      <c r="H611" s="5">
        <f>H610-B611</f>
        <v>0</v>
      </c>
      <c r="I611" s="24">
        <f t="shared" si="48"/>
        <v>0</v>
      </c>
      <c r="M611" s="2">
        <v>505</v>
      </c>
    </row>
    <row r="612" spans="2:13" ht="12.75">
      <c r="B612" s="9"/>
      <c r="F612" s="71"/>
      <c r="H612" s="5">
        <f>H611-B612</f>
        <v>0</v>
      </c>
      <c r="I612" s="24">
        <f t="shared" si="48"/>
        <v>0</v>
      </c>
      <c r="M612" s="2">
        <v>505</v>
      </c>
    </row>
    <row r="613" spans="2:13" ht="12.75">
      <c r="B613" s="9">
        <v>2000</v>
      </c>
      <c r="C613" s="1" t="s">
        <v>84</v>
      </c>
      <c r="D613" s="1" t="s">
        <v>10</v>
      </c>
      <c r="E613" s="1" t="s">
        <v>1077</v>
      </c>
      <c r="F613" s="71" t="s">
        <v>261</v>
      </c>
      <c r="G613" s="29" t="s">
        <v>138</v>
      </c>
      <c r="H613" s="5">
        <f>H612-B613</f>
        <v>-2000</v>
      </c>
      <c r="I613" s="24">
        <f t="shared" si="48"/>
        <v>3.9603960396039604</v>
      </c>
      <c r="K613" t="s">
        <v>67</v>
      </c>
      <c r="L613">
        <v>16</v>
      </c>
      <c r="M613" s="2">
        <v>505</v>
      </c>
    </row>
    <row r="614" spans="2:13" ht="12.75">
      <c r="B614" s="9">
        <v>2000</v>
      </c>
      <c r="C614" s="1" t="s">
        <v>84</v>
      </c>
      <c r="D614" s="1" t="s">
        <v>10</v>
      </c>
      <c r="E614" s="1" t="s">
        <v>1077</v>
      </c>
      <c r="F614" s="71" t="s">
        <v>261</v>
      </c>
      <c r="G614" s="29" t="s">
        <v>139</v>
      </c>
      <c r="H614" s="5">
        <f>H613-B614</f>
        <v>-4000</v>
      </c>
      <c r="I614" s="24">
        <f t="shared" si="48"/>
        <v>3.9603960396039604</v>
      </c>
      <c r="K614" t="s">
        <v>67</v>
      </c>
      <c r="L614">
        <v>16</v>
      </c>
      <c r="M614" s="2">
        <v>505</v>
      </c>
    </row>
    <row r="615" spans="2:13" ht="12.75">
      <c r="B615" s="9">
        <v>2000</v>
      </c>
      <c r="C615" s="1" t="s">
        <v>84</v>
      </c>
      <c r="D615" s="1" t="s">
        <v>10</v>
      </c>
      <c r="E615" s="1" t="s">
        <v>1077</v>
      </c>
      <c r="F615" s="71" t="s">
        <v>261</v>
      </c>
      <c r="G615" s="29" t="s">
        <v>140</v>
      </c>
      <c r="H615" s="5">
        <f>H614-B615</f>
        <v>-6000</v>
      </c>
      <c r="I615" s="24">
        <f t="shared" si="48"/>
        <v>3.9603960396039604</v>
      </c>
      <c r="K615" t="s">
        <v>67</v>
      </c>
      <c r="L615">
        <v>16</v>
      </c>
      <c r="M615" s="2">
        <v>505</v>
      </c>
    </row>
    <row r="616" spans="1:13" s="118" customFormat="1" ht="12.75">
      <c r="A616" s="112"/>
      <c r="B616" s="426">
        <f>SUM(B613:B615)</f>
        <v>6000</v>
      </c>
      <c r="C616" s="112" t="s">
        <v>84</v>
      </c>
      <c r="D616" s="112"/>
      <c r="E616" s="112"/>
      <c r="F616" s="111"/>
      <c r="G616" s="115"/>
      <c r="H616" s="116">
        <v>0</v>
      </c>
      <c r="I616" s="117">
        <f t="shared" si="48"/>
        <v>11.881188118811881</v>
      </c>
      <c r="M616" s="2">
        <v>505</v>
      </c>
    </row>
    <row r="617" spans="2:13" ht="12.75">
      <c r="B617" s="9"/>
      <c r="F617" s="71"/>
      <c r="H617" s="5">
        <f>H616-B617</f>
        <v>0</v>
      </c>
      <c r="I617" s="24">
        <f t="shared" si="48"/>
        <v>0</v>
      </c>
      <c r="M617" s="2">
        <v>505</v>
      </c>
    </row>
    <row r="618" spans="2:13" ht="12.75">
      <c r="B618" s="9"/>
      <c r="F618" s="71"/>
      <c r="H618" s="5">
        <f>H617-B618</f>
        <v>0</v>
      </c>
      <c r="I618" s="24">
        <f t="shared" si="48"/>
        <v>0</v>
      </c>
      <c r="M618" s="2">
        <v>505</v>
      </c>
    </row>
    <row r="619" spans="2:13" ht="12.75">
      <c r="B619" s="9">
        <v>1000</v>
      </c>
      <c r="C619" s="1" t="s">
        <v>151</v>
      </c>
      <c r="D619" s="1" t="s">
        <v>10</v>
      </c>
      <c r="E619" s="1" t="s">
        <v>238</v>
      </c>
      <c r="F619" s="71" t="s">
        <v>261</v>
      </c>
      <c r="G619" s="29" t="s">
        <v>138</v>
      </c>
      <c r="H619" s="5">
        <f>H618-B619</f>
        <v>-1000</v>
      </c>
      <c r="I619" s="24">
        <f t="shared" si="48"/>
        <v>1.9801980198019802</v>
      </c>
      <c r="K619" t="s">
        <v>67</v>
      </c>
      <c r="L619">
        <v>16</v>
      </c>
      <c r="M619" s="2">
        <v>505</v>
      </c>
    </row>
    <row r="620" spans="2:13" ht="12.75">
      <c r="B620" s="9">
        <v>1000</v>
      </c>
      <c r="C620" s="1" t="s">
        <v>151</v>
      </c>
      <c r="D620" s="1" t="s">
        <v>10</v>
      </c>
      <c r="E620" s="1" t="s">
        <v>238</v>
      </c>
      <c r="F620" s="71" t="s">
        <v>261</v>
      </c>
      <c r="G620" s="29" t="s">
        <v>139</v>
      </c>
      <c r="H620" s="5">
        <f>H619-B620</f>
        <v>-2000</v>
      </c>
      <c r="I620" s="24">
        <f t="shared" si="48"/>
        <v>1.9801980198019802</v>
      </c>
      <c r="K620" t="s">
        <v>67</v>
      </c>
      <c r="L620">
        <v>16</v>
      </c>
      <c r="M620" s="2">
        <v>505</v>
      </c>
    </row>
    <row r="621" spans="2:13" ht="12.75">
      <c r="B621" s="9">
        <v>1000</v>
      </c>
      <c r="C621" s="1" t="s">
        <v>151</v>
      </c>
      <c r="D621" s="1" t="s">
        <v>10</v>
      </c>
      <c r="E621" s="1" t="s">
        <v>238</v>
      </c>
      <c r="F621" s="71" t="s">
        <v>261</v>
      </c>
      <c r="G621" s="29" t="s">
        <v>140</v>
      </c>
      <c r="H621" s="5">
        <f>H620-B621</f>
        <v>-3000</v>
      </c>
      <c r="I621" s="24">
        <f t="shared" si="48"/>
        <v>1.9801980198019802</v>
      </c>
      <c r="K621" t="s">
        <v>67</v>
      </c>
      <c r="L621">
        <v>16</v>
      </c>
      <c r="M621" s="2">
        <v>505</v>
      </c>
    </row>
    <row r="622" spans="1:13" s="118" customFormat="1" ht="12.75">
      <c r="A622" s="112"/>
      <c r="B622" s="426">
        <f>SUM(B619:B621)</f>
        <v>3000</v>
      </c>
      <c r="C622" s="112"/>
      <c r="D622" s="112"/>
      <c r="E622" s="112" t="s">
        <v>238</v>
      </c>
      <c r="F622" s="111"/>
      <c r="G622" s="115"/>
      <c r="H622" s="116">
        <v>0</v>
      </c>
      <c r="I622" s="117">
        <f t="shared" si="48"/>
        <v>5.9405940594059405</v>
      </c>
      <c r="M622" s="2">
        <v>505</v>
      </c>
    </row>
    <row r="623" spans="2:13" ht="12.75">
      <c r="B623" s="9"/>
      <c r="H623" s="5">
        <f>H622-B623</f>
        <v>0</v>
      </c>
      <c r="I623" s="24">
        <f t="shared" si="48"/>
        <v>0</v>
      </c>
      <c r="M623" s="2">
        <v>505</v>
      </c>
    </row>
    <row r="624" spans="2:13" ht="12.75">
      <c r="B624" s="9"/>
      <c r="H624" s="5">
        <f>H623-B624</f>
        <v>0</v>
      </c>
      <c r="I624" s="24">
        <f t="shared" si="48"/>
        <v>0</v>
      </c>
      <c r="M624" s="2">
        <v>505</v>
      </c>
    </row>
    <row r="625" spans="2:13" ht="12.75">
      <c r="B625" s="9"/>
      <c r="H625" s="5">
        <f>H624-B625</f>
        <v>0</v>
      </c>
      <c r="I625" s="24">
        <f t="shared" si="48"/>
        <v>0</v>
      </c>
      <c r="M625" s="2">
        <v>505</v>
      </c>
    </row>
    <row r="626" spans="2:13" ht="12.75">
      <c r="B626" s="9"/>
      <c r="H626" s="5">
        <f>H625-B626</f>
        <v>0</v>
      </c>
      <c r="I626" s="24">
        <f t="shared" si="48"/>
        <v>0</v>
      </c>
      <c r="M626" s="2">
        <v>505</v>
      </c>
    </row>
    <row r="627" spans="1:13" s="92" customFormat="1" ht="12.75">
      <c r="A627" s="88"/>
      <c r="B627" s="424">
        <f>+B635+B646+B652+B657+B663+B668</f>
        <v>50700</v>
      </c>
      <c r="C627" s="88" t="s">
        <v>271</v>
      </c>
      <c r="D627" s="88" t="s">
        <v>272</v>
      </c>
      <c r="E627" s="88" t="s">
        <v>130</v>
      </c>
      <c r="F627" s="90" t="s">
        <v>273</v>
      </c>
      <c r="G627" s="90" t="s">
        <v>197</v>
      </c>
      <c r="H627" s="89"/>
      <c r="I627" s="91">
        <f t="shared" si="48"/>
        <v>100.39603960396039</v>
      </c>
      <c r="M627" s="2">
        <v>505</v>
      </c>
    </row>
    <row r="628" spans="2:13" ht="12.75">
      <c r="B628" s="9"/>
      <c r="H628" s="5">
        <f aca="true" t="shared" si="49" ref="H628:H634">H627-B628</f>
        <v>0</v>
      </c>
      <c r="I628" s="24">
        <f t="shared" si="48"/>
        <v>0</v>
      </c>
      <c r="M628" s="2">
        <v>505</v>
      </c>
    </row>
    <row r="629" spans="2:13" ht="12.75">
      <c r="B629" s="9">
        <v>2500</v>
      </c>
      <c r="C629" s="1" t="s">
        <v>24</v>
      </c>
      <c r="D629" s="1" t="s">
        <v>10</v>
      </c>
      <c r="E629" s="1" t="s">
        <v>107</v>
      </c>
      <c r="F629" s="71" t="s">
        <v>274</v>
      </c>
      <c r="G629" s="29" t="s">
        <v>137</v>
      </c>
      <c r="H629" s="5">
        <f t="shared" si="49"/>
        <v>-2500</v>
      </c>
      <c r="I629" s="24">
        <f t="shared" si="48"/>
        <v>4.9504950495049505</v>
      </c>
      <c r="K629" t="s">
        <v>24</v>
      </c>
      <c r="L629">
        <v>17</v>
      </c>
      <c r="M629" s="2">
        <v>505</v>
      </c>
    </row>
    <row r="630" spans="2:13" ht="12.75">
      <c r="B630" s="9">
        <v>2500</v>
      </c>
      <c r="C630" s="1" t="s">
        <v>24</v>
      </c>
      <c r="D630" s="1" t="s">
        <v>10</v>
      </c>
      <c r="E630" s="1" t="s">
        <v>90</v>
      </c>
      <c r="F630" s="71" t="s">
        <v>275</v>
      </c>
      <c r="G630" s="29" t="s">
        <v>138</v>
      </c>
      <c r="H630" s="5">
        <f t="shared" si="49"/>
        <v>-5000</v>
      </c>
      <c r="I630" s="24">
        <f t="shared" si="48"/>
        <v>4.9504950495049505</v>
      </c>
      <c r="K630" t="s">
        <v>24</v>
      </c>
      <c r="L630">
        <v>17</v>
      </c>
      <c r="M630" s="2">
        <v>505</v>
      </c>
    </row>
    <row r="631" spans="2:13" ht="12.75">
      <c r="B631" s="9">
        <v>2500</v>
      </c>
      <c r="C631" s="1" t="s">
        <v>24</v>
      </c>
      <c r="D631" s="1" t="s">
        <v>10</v>
      </c>
      <c r="E631" s="1" t="s">
        <v>90</v>
      </c>
      <c r="F631" s="71" t="s">
        <v>276</v>
      </c>
      <c r="G631" s="29" t="s">
        <v>139</v>
      </c>
      <c r="H631" s="5">
        <f t="shared" si="49"/>
        <v>-7500</v>
      </c>
      <c r="I631" s="24">
        <f t="shared" si="48"/>
        <v>4.9504950495049505</v>
      </c>
      <c r="K631" t="s">
        <v>24</v>
      </c>
      <c r="L631">
        <v>17</v>
      </c>
      <c r="M631" s="2">
        <v>505</v>
      </c>
    </row>
    <row r="632" spans="2:13" ht="12.75">
      <c r="B632" s="9">
        <v>2500</v>
      </c>
      <c r="C632" s="1" t="s">
        <v>24</v>
      </c>
      <c r="D632" s="1" t="s">
        <v>10</v>
      </c>
      <c r="E632" s="1" t="s">
        <v>25</v>
      </c>
      <c r="F632" s="71" t="s">
        <v>277</v>
      </c>
      <c r="G632" s="29" t="s">
        <v>139</v>
      </c>
      <c r="H632" s="5">
        <f t="shared" si="49"/>
        <v>-10000</v>
      </c>
      <c r="I632" s="24">
        <f t="shared" si="48"/>
        <v>4.9504950495049505</v>
      </c>
      <c r="K632" t="s">
        <v>24</v>
      </c>
      <c r="L632">
        <v>17</v>
      </c>
      <c r="M632" s="2">
        <v>505</v>
      </c>
    </row>
    <row r="633" spans="2:13" ht="12.75">
      <c r="B633" s="9">
        <v>2500</v>
      </c>
      <c r="C633" s="1" t="s">
        <v>24</v>
      </c>
      <c r="D633" s="1" t="s">
        <v>10</v>
      </c>
      <c r="E633" s="1" t="s">
        <v>90</v>
      </c>
      <c r="F633" s="71" t="s">
        <v>278</v>
      </c>
      <c r="G633" s="29" t="s">
        <v>140</v>
      </c>
      <c r="H633" s="5">
        <f t="shared" si="49"/>
        <v>-12500</v>
      </c>
      <c r="I633" s="24">
        <f t="shared" si="48"/>
        <v>4.9504950495049505</v>
      </c>
      <c r="K633" t="s">
        <v>24</v>
      </c>
      <c r="L633">
        <v>17</v>
      </c>
      <c r="M633" s="2">
        <v>505</v>
      </c>
    </row>
    <row r="634" spans="2:13" ht="12.75">
      <c r="B634" s="9">
        <v>2500</v>
      </c>
      <c r="C634" s="1" t="s">
        <v>24</v>
      </c>
      <c r="D634" s="1" t="s">
        <v>10</v>
      </c>
      <c r="E634" s="1" t="s">
        <v>25</v>
      </c>
      <c r="F634" s="71" t="s">
        <v>279</v>
      </c>
      <c r="G634" s="29" t="s">
        <v>140</v>
      </c>
      <c r="H634" s="5">
        <f t="shared" si="49"/>
        <v>-15000</v>
      </c>
      <c r="I634" s="24">
        <f t="shared" si="48"/>
        <v>4.9504950495049505</v>
      </c>
      <c r="K634" t="s">
        <v>24</v>
      </c>
      <c r="L634">
        <v>17</v>
      </c>
      <c r="M634" s="2">
        <v>505</v>
      </c>
    </row>
    <row r="635" spans="1:13" s="96" customFormat="1" ht="12.75">
      <c r="A635" s="13"/>
      <c r="B635" s="410">
        <f>SUM(B629:B634)</f>
        <v>15000</v>
      </c>
      <c r="C635" s="13" t="s">
        <v>24</v>
      </c>
      <c r="D635" s="13"/>
      <c r="E635" s="13"/>
      <c r="F635" s="20"/>
      <c r="G635" s="20"/>
      <c r="H635" s="94">
        <v>0</v>
      </c>
      <c r="I635" s="95">
        <f t="shared" si="48"/>
        <v>29.702970297029704</v>
      </c>
      <c r="M635" s="2">
        <v>505</v>
      </c>
    </row>
    <row r="636" spans="2:13" ht="12.75">
      <c r="B636" s="9"/>
      <c r="H636" s="5">
        <f aca="true" t="shared" si="50" ref="H636:H645">H635-B636</f>
        <v>0</v>
      </c>
      <c r="I636" s="24">
        <f t="shared" si="48"/>
        <v>0</v>
      </c>
      <c r="M636" s="2">
        <v>505</v>
      </c>
    </row>
    <row r="637" spans="2:13" ht="12.75">
      <c r="B637" s="9"/>
      <c r="H637" s="5">
        <f t="shared" si="50"/>
        <v>0</v>
      </c>
      <c r="I637" s="24">
        <f t="shared" si="48"/>
        <v>0</v>
      </c>
      <c r="M637" s="2">
        <v>505</v>
      </c>
    </row>
    <row r="638" spans="2:13" ht="12.75">
      <c r="B638" s="9">
        <v>1300</v>
      </c>
      <c r="C638" s="1" t="s">
        <v>1087</v>
      </c>
      <c r="D638" s="1" t="s">
        <v>10</v>
      </c>
      <c r="E638" s="1" t="s">
        <v>1077</v>
      </c>
      <c r="F638" s="29" t="s">
        <v>280</v>
      </c>
      <c r="G638" s="29" t="s">
        <v>138</v>
      </c>
      <c r="H638" s="5">
        <f t="shared" si="50"/>
        <v>-1300</v>
      </c>
      <c r="I638" s="24">
        <f t="shared" si="48"/>
        <v>2.5742574257425743</v>
      </c>
      <c r="K638" t="s">
        <v>90</v>
      </c>
      <c r="L638">
        <v>17</v>
      </c>
      <c r="M638" s="2">
        <v>505</v>
      </c>
    </row>
    <row r="639" spans="2:13" ht="12.75">
      <c r="B639" s="9">
        <v>2500</v>
      </c>
      <c r="C639" s="14" t="s">
        <v>281</v>
      </c>
      <c r="D639" s="1" t="s">
        <v>10</v>
      </c>
      <c r="E639" s="1" t="s">
        <v>1077</v>
      </c>
      <c r="F639" s="29" t="s">
        <v>282</v>
      </c>
      <c r="G639" s="29" t="s">
        <v>138</v>
      </c>
      <c r="H639" s="5">
        <f t="shared" si="50"/>
        <v>-3800</v>
      </c>
      <c r="I639" s="24">
        <f t="shared" si="48"/>
        <v>4.9504950495049505</v>
      </c>
      <c r="K639" t="s">
        <v>90</v>
      </c>
      <c r="L639">
        <v>17</v>
      </c>
      <c r="M639" s="2">
        <v>505</v>
      </c>
    </row>
    <row r="640" spans="1:13" ht="12.75">
      <c r="A640" s="14"/>
      <c r="B640" s="9">
        <v>1200</v>
      </c>
      <c r="C640" s="14" t="s">
        <v>283</v>
      </c>
      <c r="D640" s="1" t="s">
        <v>10</v>
      </c>
      <c r="E640" s="1" t="s">
        <v>1077</v>
      </c>
      <c r="F640" s="29" t="s">
        <v>282</v>
      </c>
      <c r="G640" s="29" t="s">
        <v>138</v>
      </c>
      <c r="H640" s="5">
        <f t="shared" si="50"/>
        <v>-5000</v>
      </c>
      <c r="I640" s="24">
        <f t="shared" si="48"/>
        <v>2.376237623762376</v>
      </c>
      <c r="K640" t="s">
        <v>90</v>
      </c>
      <c r="L640">
        <v>17</v>
      </c>
      <c r="M640" s="2">
        <v>505</v>
      </c>
    </row>
    <row r="641" spans="2:13" ht="12.75">
      <c r="B641" s="9">
        <v>5000</v>
      </c>
      <c r="C641" s="14" t="s">
        <v>284</v>
      </c>
      <c r="D641" s="1" t="s">
        <v>10</v>
      </c>
      <c r="E641" s="1" t="s">
        <v>1077</v>
      </c>
      <c r="F641" s="29" t="s">
        <v>282</v>
      </c>
      <c r="G641" s="29" t="s">
        <v>139</v>
      </c>
      <c r="H641" s="5">
        <f t="shared" si="50"/>
        <v>-10000</v>
      </c>
      <c r="I641" s="24">
        <f t="shared" si="48"/>
        <v>9.900990099009901</v>
      </c>
      <c r="K641" t="s">
        <v>90</v>
      </c>
      <c r="L641">
        <v>17</v>
      </c>
      <c r="M641" s="2">
        <v>505</v>
      </c>
    </row>
    <row r="642" spans="2:13" ht="12.75">
      <c r="B642" s="9">
        <v>3000</v>
      </c>
      <c r="C642" s="14" t="s">
        <v>285</v>
      </c>
      <c r="D642" s="1" t="s">
        <v>10</v>
      </c>
      <c r="E642" s="1" t="s">
        <v>1077</v>
      </c>
      <c r="F642" s="29" t="s">
        <v>282</v>
      </c>
      <c r="G642" s="29" t="s">
        <v>139</v>
      </c>
      <c r="H642" s="5">
        <f t="shared" si="50"/>
        <v>-13000</v>
      </c>
      <c r="I642" s="24">
        <f aca="true" t="shared" si="51" ref="I642:I673">+B642/M642</f>
        <v>5.9405940594059405</v>
      </c>
      <c r="K642" t="s">
        <v>90</v>
      </c>
      <c r="L642">
        <v>17</v>
      </c>
      <c r="M642" s="2">
        <v>505</v>
      </c>
    </row>
    <row r="643" spans="2:13" ht="12.75">
      <c r="B643" s="9">
        <v>2000</v>
      </c>
      <c r="C643" s="14" t="s">
        <v>286</v>
      </c>
      <c r="D643" s="1" t="s">
        <v>10</v>
      </c>
      <c r="E643" s="1" t="s">
        <v>1077</v>
      </c>
      <c r="F643" s="29" t="s">
        <v>282</v>
      </c>
      <c r="G643" s="29" t="s">
        <v>140</v>
      </c>
      <c r="H643" s="5">
        <f t="shared" si="50"/>
        <v>-15000</v>
      </c>
      <c r="I643" s="24">
        <f t="shared" si="51"/>
        <v>3.9603960396039604</v>
      </c>
      <c r="K643" t="s">
        <v>90</v>
      </c>
      <c r="L643">
        <v>17</v>
      </c>
      <c r="M643" s="2">
        <v>505</v>
      </c>
    </row>
    <row r="644" spans="2:13" ht="12.75">
      <c r="B644" s="9">
        <v>2500</v>
      </c>
      <c r="C644" s="14" t="s">
        <v>287</v>
      </c>
      <c r="D644" s="1" t="s">
        <v>10</v>
      </c>
      <c r="E644" s="1" t="s">
        <v>1077</v>
      </c>
      <c r="F644" s="29" t="s">
        <v>282</v>
      </c>
      <c r="G644" s="29" t="s">
        <v>140</v>
      </c>
      <c r="H644" s="5">
        <f t="shared" si="50"/>
        <v>-17500</v>
      </c>
      <c r="I644" s="24">
        <f t="shared" si="51"/>
        <v>4.9504950495049505</v>
      </c>
      <c r="K644" t="s">
        <v>90</v>
      </c>
      <c r="L644">
        <v>17</v>
      </c>
      <c r="M644" s="2">
        <v>505</v>
      </c>
    </row>
    <row r="645" spans="2:13" ht="12.75">
      <c r="B645" s="9">
        <v>1300</v>
      </c>
      <c r="C645" s="1" t="s">
        <v>1088</v>
      </c>
      <c r="D645" s="1" t="s">
        <v>10</v>
      </c>
      <c r="E645" s="1" t="s">
        <v>1077</v>
      </c>
      <c r="F645" s="29" t="s">
        <v>288</v>
      </c>
      <c r="G645" s="29" t="s">
        <v>140</v>
      </c>
      <c r="H645" s="5">
        <f t="shared" si="50"/>
        <v>-18800</v>
      </c>
      <c r="I645" s="24">
        <f t="shared" si="51"/>
        <v>2.5742574257425743</v>
      </c>
      <c r="K645" t="s">
        <v>90</v>
      </c>
      <c r="L645">
        <v>17</v>
      </c>
      <c r="M645" s="2">
        <v>505</v>
      </c>
    </row>
    <row r="646" spans="1:13" s="96" customFormat="1" ht="12.75">
      <c r="A646" s="13"/>
      <c r="B646" s="410">
        <f>SUM(B638:B645)</f>
        <v>18800</v>
      </c>
      <c r="C646" s="13" t="s">
        <v>1097</v>
      </c>
      <c r="D646" s="13"/>
      <c r="E646" s="13"/>
      <c r="F646" s="20"/>
      <c r="G646" s="20"/>
      <c r="H646" s="94">
        <v>0</v>
      </c>
      <c r="I646" s="95">
        <f t="shared" si="51"/>
        <v>37.227722772277225</v>
      </c>
      <c r="M646" s="2">
        <v>505</v>
      </c>
    </row>
    <row r="647" spans="2:13" ht="12.75">
      <c r="B647" s="427"/>
      <c r="H647" s="5">
        <f>H646-B647</f>
        <v>0</v>
      </c>
      <c r="I647" s="24">
        <f t="shared" si="51"/>
        <v>0</v>
      </c>
      <c r="M647" s="2">
        <v>505</v>
      </c>
    </row>
    <row r="648" spans="2:13" ht="12.75">
      <c r="B648" s="427"/>
      <c r="H648" s="5">
        <f>H647-B648</f>
        <v>0</v>
      </c>
      <c r="I648" s="24">
        <f t="shared" si="51"/>
        <v>0</v>
      </c>
      <c r="M648" s="2">
        <v>505</v>
      </c>
    </row>
    <row r="649" spans="2:13" ht="12.75">
      <c r="B649" s="427">
        <v>1000</v>
      </c>
      <c r="C649" s="1" t="s">
        <v>81</v>
      </c>
      <c r="D649" s="1" t="s">
        <v>10</v>
      </c>
      <c r="E649" s="1" t="s">
        <v>131</v>
      </c>
      <c r="F649" s="29" t="s">
        <v>282</v>
      </c>
      <c r="G649" s="29" t="s">
        <v>138</v>
      </c>
      <c r="H649" s="5">
        <f>H648-B649</f>
        <v>-1000</v>
      </c>
      <c r="I649" s="24">
        <f t="shared" si="51"/>
        <v>1.9801980198019802</v>
      </c>
      <c r="K649" t="s">
        <v>90</v>
      </c>
      <c r="L649">
        <v>17</v>
      </c>
      <c r="M649" s="2">
        <v>505</v>
      </c>
    </row>
    <row r="650" spans="2:13" ht="12.75">
      <c r="B650" s="9">
        <v>900</v>
      </c>
      <c r="C650" s="1" t="s">
        <v>81</v>
      </c>
      <c r="D650" s="1" t="s">
        <v>10</v>
      </c>
      <c r="E650" s="1" t="s">
        <v>131</v>
      </c>
      <c r="F650" s="29" t="s">
        <v>282</v>
      </c>
      <c r="G650" s="29" t="s">
        <v>139</v>
      </c>
      <c r="H650" s="5">
        <f>H649-B650</f>
        <v>-1900</v>
      </c>
      <c r="I650" s="24">
        <f t="shared" si="51"/>
        <v>1.7821782178217822</v>
      </c>
      <c r="K650" t="s">
        <v>90</v>
      </c>
      <c r="L650">
        <v>17</v>
      </c>
      <c r="M650" s="2">
        <v>505</v>
      </c>
    </row>
    <row r="651" spans="2:13" ht="12.75">
      <c r="B651" s="9">
        <v>1000</v>
      </c>
      <c r="C651" s="1" t="s">
        <v>81</v>
      </c>
      <c r="D651" s="1" t="s">
        <v>10</v>
      </c>
      <c r="E651" s="1" t="s">
        <v>131</v>
      </c>
      <c r="F651" s="29" t="s">
        <v>282</v>
      </c>
      <c r="G651" s="29" t="s">
        <v>140</v>
      </c>
      <c r="H651" s="5">
        <f>H650-B651</f>
        <v>-2900</v>
      </c>
      <c r="I651" s="24">
        <f t="shared" si="51"/>
        <v>1.9801980198019802</v>
      </c>
      <c r="K651" t="s">
        <v>90</v>
      </c>
      <c r="L651">
        <v>17</v>
      </c>
      <c r="M651" s="2">
        <v>505</v>
      </c>
    </row>
    <row r="652" spans="1:13" s="96" customFormat="1" ht="12.75">
      <c r="A652" s="13"/>
      <c r="B652" s="410">
        <f>SUM(B649:B651)</f>
        <v>2900</v>
      </c>
      <c r="C652" s="13"/>
      <c r="D652" s="13"/>
      <c r="E652" s="13" t="s">
        <v>131</v>
      </c>
      <c r="F652" s="20"/>
      <c r="G652" s="20"/>
      <c r="H652" s="94">
        <v>0</v>
      </c>
      <c r="I652" s="95">
        <f t="shared" si="51"/>
        <v>5.742574257425742</v>
      </c>
      <c r="M652" s="2">
        <v>505</v>
      </c>
    </row>
    <row r="653" spans="2:13" ht="12.75">
      <c r="B653" s="9"/>
      <c r="H653" s="5">
        <f>H652-B653</f>
        <v>0</v>
      </c>
      <c r="I653" s="24">
        <f t="shared" si="51"/>
        <v>0</v>
      </c>
      <c r="M653" s="2">
        <v>505</v>
      </c>
    </row>
    <row r="654" spans="2:13" ht="12.75">
      <c r="B654" s="9"/>
      <c r="H654" s="5">
        <f>H653-B654</f>
        <v>0</v>
      </c>
      <c r="I654" s="24">
        <f t="shared" si="51"/>
        <v>0</v>
      </c>
      <c r="M654" s="2">
        <v>505</v>
      </c>
    </row>
    <row r="655" spans="2:13" ht="12.75">
      <c r="B655" s="9">
        <v>3000</v>
      </c>
      <c r="C655" s="1" t="s">
        <v>82</v>
      </c>
      <c r="D655" s="1" t="s">
        <v>10</v>
      </c>
      <c r="E655" s="1" t="s">
        <v>1077</v>
      </c>
      <c r="F655" s="29" t="s">
        <v>289</v>
      </c>
      <c r="G655" s="29" t="s">
        <v>138</v>
      </c>
      <c r="H655" s="5">
        <f>H654-B655</f>
        <v>-3000</v>
      </c>
      <c r="I655" s="24">
        <f t="shared" si="51"/>
        <v>5.9405940594059405</v>
      </c>
      <c r="K655" t="s">
        <v>90</v>
      </c>
      <c r="L655">
        <v>17</v>
      </c>
      <c r="M655" s="2">
        <v>505</v>
      </c>
    </row>
    <row r="656" spans="2:13" ht="12.75">
      <c r="B656" s="9">
        <v>3000</v>
      </c>
      <c r="C656" s="1" t="s">
        <v>82</v>
      </c>
      <c r="D656" s="1" t="s">
        <v>10</v>
      </c>
      <c r="E656" s="1" t="s">
        <v>1077</v>
      </c>
      <c r="F656" s="29" t="s">
        <v>289</v>
      </c>
      <c r="G656" s="29" t="s">
        <v>139</v>
      </c>
      <c r="H656" s="5">
        <f>H655-B656</f>
        <v>-6000</v>
      </c>
      <c r="I656" s="24">
        <f t="shared" si="51"/>
        <v>5.9405940594059405</v>
      </c>
      <c r="K656" t="s">
        <v>90</v>
      </c>
      <c r="L656">
        <v>17</v>
      </c>
      <c r="M656" s="2">
        <v>505</v>
      </c>
    </row>
    <row r="657" spans="1:13" s="96" customFormat="1" ht="12.75">
      <c r="A657" s="13"/>
      <c r="B657" s="410">
        <f>SUM(B655:B656)</f>
        <v>6000</v>
      </c>
      <c r="C657" s="13" t="s">
        <v>82</v>
      </c>
      <c r="D657" s="13"/>
      <c r="E657" s="13"/>
      <c r="F657" s="20"/>
      <c r="G657" s="20"/>
      <c r="H657" s="94">
        <v>0</v>
      </c>
      <c r="I657" s="95">
        <f t="shared" si="51"/>
        <v>11.881188118811881</v>
      </c>
      <c r="M657" s="2">
        <v>505</v>
      </c>
    </row>
    <row r="658" spans="2:13" ht="12.75">
      <c r="B658" s="9"/>
      <c r="H658" s="5">
        <f>H657-B658</f>
        <v>0</v>
      </c>
      <c r="I658" s="24">
        <f t="shared" si="51"/>
        <v>0</v>
      </c>
      <c r="M658" s="2">
        <v>505</v>
      </c>
    </row>
    <row r="659" spans="2:13" ht="12.75">
      <c r="B659" s="9"/>
      <c r="H659" s="5">
        <f>H658-B659</f>
        <v>0</v>
      </c>
      <c r="I659" s="24">
        <f t="shared" si="51"/>
        <v>0</v>
      </c>
      <c r="M659" s="2">
        <v>505</v>
      </c>
    </row>
    <row r="660" spans="2:13" ht="12.75">
      <c r="B660" s="9">
        <v>2000</v>
      </c>
      <c r="C660" s="1" t="s">
        <v>84</v>
      </c>
      <c r="D660" s="1" t="s">
        <v>10</v>
      </c>
      <c r="E660" s="1" t="s">
        <v>1077</v>
      </c>
      <c r="F660" s="29" t="s">
        <v>282</v>
      </c>
      <c r="G660" s="29" t="s">
        <v>138</v>
      </c>
      <c r="H660" s="5">
        <f>H659-B660</f>
        <v>-2000</v>
      </c>
      <c r="I660" s="24">
        <f t="shared" si="51"/>
        <v>3.9603960396039604</v>
      </c>
      <c r="K660" t="s">
        <v>90</v>
      </c>
      <c r="L660">
        <v>17</v>
      </c>
      <c r="M660" s="2">
        <v>505</v>
      </c>
    </row>
    <row r="661" spans="2:13" ht="12.75">
      <c r="B661" s="9">
        <v>2000</v>
      </c>
      <c r="C661" s="1" t="s">
        <v>84</v>
      </c>
      <c r="D661" s="1" t="s">
        <v>10</v>
      </c>
      <c r="E661" s="1" t="s">
        <v>1077</v>
      </c>
      <c r="F661" s="29" t="s">
        <v>282</v>
      </c>
      <c r="G661" s="29" t="s">
        <v>139</v>
      </c>
      <c r="H661" s="5">
        <f>H660-B661</f>
        <v>-4000</v>
      </c>
      <c r="I661" s="24">
        <f t="shared" si="51"/>
        <v>3.9603960396039604</v>
      </c>
      <c r="K661" t="s">
        <v>90</v>
      </c>
      <c r="L661">
        <v>17</v>
      </c>
      <c r="M661" s="2">
        <v>505</v>
      </c>
    </row>
    <row r="662" spans="2:13" ht="12.75">
      <c r="B662" s="9">
        <v>2000</v>
      </c>
      <c r="C662" s="1" t="s">
        <v>84</v>
      </c>
      <c r="D662" s="1" t="s">
        <v>10</v>
      </c>
      <c r="E662" s="1" t="s">
        <v>1077</v>
      </c>
      <c r="F662" s="29" t="s">
        <v>282</v>
      </c>
      <c r="G662" s="29" t="s">
        <v>140</v>
      </c>
      <c r="H662" s="5">
        <f>H661-B662</f>
        <v>-6000</v>
      </c>
      <c r="I662" s="24">
        <f t="shared" si="51"/>
        <v>3.9603960396039604</v>
      </c>
      <c r="K662" t="s">
        <v>90</v>
      </c>
      <c r="L662">
        <v>17</v>
      </c>
      <c r="M662" s="2">
        <v>505</v>
      </c>
    </row>
    <row r="663" spans="1:13" s="96" customFormat="1" ht="12.75">
      <c r="A663" s="13"/>
      <c r="B663" s="410">
        <f>SUM(B660:B662)</f>
        <v>6000</v>
      </c>
      <c r="C663" s="13" t="s">
        <v>84</v>
      </c>
      <c r="D663" s="13"/>
      <c r="E663" s="13"/>
      <c r="F663" s="20"/>
      <c r="G663" s="20"/>
      <c r="H663" s="94">
        <v>0</v>
      </c>
      <c r="I663" s="95">
        <f t="shared" si="51"/>
        <v>11.881188118811881</v>
      </c>
      <c r="M663" s="2">
        <v>505</v>
      </c>
    </row>
    <row r="664" spans="2:13" ht="12.75">
      <c r="B664" s="9"/>
      <c r="H664" s="5">
        <f>H663-B664</f>
        <v>0</v>
      </c>
      <c r="I664" s="24">
        <f t="shared" si="51"/>
        <v>0</v>
      </c>
      <c r="M664" s="2">
        <v>505</v>
      </c>
    </row>
    <row r="665" spans="2:13" ht="12.75">
      <c r="B665" s="9"/>
      <c r="H665" s="5">
        <f>H664-B665</f>
        <v>0</v>
      </c>
      <c r="I665" s="24">
        <f t="shared" si="51"/>
        <v>0</v>
      </c>
      <c r="M665" s="2">
        <v>505</v>
      </c>
    </row>
    <row r="666" spans="2:13" ht="12.75">
      <c r="B666" s="9">
        <v>1000</v>
      </c>
      <c r="C666" s="1" t="s">
        <v>151</v>
      </c>
      <c r="D666" s="1" t="s">
        <v>10</v>
      </c>
      <c r="E666" s="1" t="s">
        <v>238</v>
      </c>
      <c r="F666" s="29" t="s">
        <v>282</v>
      </c>
      <c r="G666" s="29" t="s">
        <v>139</v>
      </c>
      <c r="H666" s="5">
        <f>H665-B666</f>
        <v>-1000</v>
      </c>
      <c r="I666" s="24">
        <f t="shared" si="51"/>
        <v>1.9801980198019802</v>
      </c>
      <c r="K666" t="s">
        <v>90</v>
      </c>
      <c r="L666">
        <v>17</v>
      </c>
      <c r="M666" s="2">
        <v>505</v>
      </c>
    </row>
    <row r="667" spans="2:13" ht="12.75">
      <c r="B667" s="9">
        <v>1000</v>
      </c>
      <c r="C667" s="1" t="s">
        <v>151</v>
      </c>
      <c r="D667" s="1" t="s">
        <v>10</v>
      </c>
      <c r="E667" s="1" t="s">
        <v>238</v>
      </c>
      <c r="F667" s="29" t="s">
        <v>282</v>
      </c>
      <c r="G667" s="29" t="s">
        <v>140</v>
      </c>
      <c r="H667" s="5">
        <f>H666-B667</f>
        <v>-2000</v>
      </c>
      <c r="I667" s="24">
        <f t="shared" si="51"/>
        <v>1.9801980198019802</v>
      </c>
      <c r="K667" t="s">
        <v>90</v>
      </c>
      <c r="L667">
        <v>17</v>
      </c>
      <c r="M667" s="2">
        <v>505</v>
      </c>
    </row>
    <row r="668" spans="1:13" s="96" customFormat="1" ht="12.75">
      <c r="A668" s="13"/>
      <c r="B668" s="410">
        <f>SUM(B666:B667)</f>
        <v>2000</v>
      </c>
      <c r="C668" s="13"/>
      <c r="D668" s="13"/>
      <c r="E668" s="13" t="s">
        <v>238</v>
      </c>
      <c r="F668" s="20"/>
      <c r="G668" s="20"/>
      <c r="H668" s="94">
        <v>0</v>
      </c>
      <c r="I668" s="95">
        <f t="shared" si="51"/>
        <v>3.9603960396039604</v>
      </c>
      <c r="M668" s="2">
        <v>505</v>
      </c>
    </row>
    <row r="669" spans="2:13" ht="12.75">
      <c r="B669" s="9"/>
      <c r="H669" s="5">
        <f>H668-B669</f>
        <v>0</v>
      </c>
      <c r="I669" s="24">
        <f t="shared" si="51"/>
        <v>0</v>
      </c>
      <c r="M669" s="2">
        <v>505</v>
      </c>
    </row>
    <row r="670" spans="2:13" ht="12.75">
      <c r="B670" s="9"/>
      <c r="H670" s="5">
        <f>H669-B670</f>
        <v>0</v>
      </c>
      <c r="I670" s="24">
        <f t="shared" si="51"/>
        <v>0</v>
      </c>
      <c r="M670" s="2">
        <v>505</v>
      </c>
    </row>
    <row r="671" spans="2:13" ht="12.75">
      <c r="B671" s="9"/>
      <c r="H671" s="5">
        <f>H670-B671</f>
        <v>0</v>
      </c>
      <c r="I671" s="24">
        <f t="shared" si="51"/>
        <v>0</v>
      </c>
      <c r="M671" s="2">
        <v>505</v>
      </c>
    </row>
    <row r="672" spans="2:13" ht="12.75">
      <c r="B672" s="9"/>
      <c r="H672" s="5">
        <f>H671-B672</f>
        <v>0</v>
      </c>
      <c r="I672" s="24">
        <f t="shared" si="51"/>
        <v>0</v>
      </c>
      <c r="M672" s="2">
        <v>505</v>
      </c>
    </row>
    <row r="673" spans="1:13" s="132" customFormat="1" ht="12.75">
      <c r="A673" s="130"/>
      <c r="B673" s="446">
        <f>+B676+B682+B687</f>
        <v>12000</v>
      </c>
      <c r="C673" s="130" t="s">
        <v>290</v>
      </c>
      <c r="D673" s="130" t="s">
        <v>291</v>
      </c>
      <c r="E673" s="130" t="s">
        <v>130</v>
      </c>
      <c r="F673" s="131" t="s">
        <v>218</v>
      </c>
      <c r="G673" s="131" t="s">
        <v>219</v>
      </c>
      <c r="H673" s="126"/>
      <c r="I673" s="127">
        <f t="shared" si="51"/>
        <v>23.762376237623762</v>
      </c>
      <c r="M673" s="2">
        <v>505</v>
      </c>
    </row>
    <row r="674" spans="2:13" ht="12.75">
      <c r="B674" s="9"/>
      <c r="H674" s="5">
        <f>H673-B674</f>
        <v>0</v>
      </c>
      <c r="I674" s="24">
        <f aca="true" t="shared" si="52" ref="I674:I691">+B674/M674</f>
        <v>0</v>
      </c>
      <c r="M674" s="2">
        <v>505</v>
      </c>
    </row>
    <row r="675" spans="2:13" ht="12.75">
      <c r="B675" s="9">
        <v>5000</v>
      </c>
      <c r="C675" s="1" t="s">
        <v>24</v>
      </c>
      <c r="D675" s="1" t="s">
        <v>10</v>
      </c>
      <c r="E675" s="1" t="s">
        <v>221</v>
      </c>
      <c r="F675" s="71" t="s">
        <v>292</v>
      </c>
      <c r="G675" s="29" t="s">
        <v>142</v>
      </c>
      <c r="H675" s="5">
        <f>H674-B675</f>
        <v>-5000</v>
      </c>
      <c r="I675" s="24">
        <f t="shared" si="52"/>
        <v>9.900990099009901</v>
      </c>
      <c r="K675" t="s">
        <v>24</v>
      </c>
      <c r="L675">
        <v>18</v>
      </c>
      <c r="M675" s="2">
        <v>505</v>
      </c>
    </row>
    <row r="676" spans="1:13" s="96" customFormat="1" ht="12.75">
      <c r="A676" s="13"/>
      <c r="B676" s="410">
        <f>SUM(B675)</f>
        <v>5000</v>
      </c>
      <c r="C676" s="13" t="s">
        <v>24</v>
      </c>
      <c r="D676" s="13"/>
      <c r="E676" s="13"/>
      <c r="F676" s="20"/>
      <c r="G676" s="20"/>
      <c r="H676" s="94">
        <v>0</v>
      </c>
      <c r="I676" s="95">
        <f t="shared" si="52"/>
        <v>9.900990099009901</v>
      </c>
      <c r="M676" s="2">
        <v>505</v>
      </c>
    </row>
    <row r="677" spans="2:13" ht="12.75">
      <c r="B677" s="9"/>
      <c r="H677" s="5">
        <f>H676-B677</f>
        <v>0</v>
      </c>
      <c r="I677" s="24">
        <f t="shared" si="52"/>
        <v>0</v>
      </c>
      <c r="M677" s="2">
        <v>505</v>
      </c>
    </row>
    <row r="678" spans="2:13" ht="12.75">
      <c r="B678" s="9">
        <v>900</v>
      </c>
      <c r="C678" s="81" t="s">
        <v>223</v>
      </c>
      <c r="D678" s="35" t="s">
        <v>10</v>
      </c>
      <c r="E678" s="81" t="s">
        <v>1077</v>
      </c>
      <c r="F678" s="109" t="s">
        <v>293</v>
      </c>
      <c r="G678" s="109" t="s">
        <v>142</v>
      </c>
      <c r="H678" s="5">
        <f>H677-B678</f>
        <v>-900</v>
      </c>
      <c r="I678" s="24">
        <f t="shared" si="52"/>
        <v>1.7821782178217822</v>
      </c>
      <c r="K678" s="86" t="s">
        <v>221</v>
      </c>
      <c r="L678">
        <v>18</v>
      </c>
      <c r="M678" s="2">
        <v>505</v>
      </c>
    </row>
    <row r="679" spans="2:13" ht="12.75">
      <c r="B679" s="9">
        <v>1000</v>
      </c>
      <c r="C679" s="81" t="s">
        <v>225</v>
      </c>
      <c r="D679" s="35" t="s">
        <v>10</v>
      </c>
      <c r="E679" s="81" t="s">
        <v>1077</v>
      </c>
      <c r="F679" s="109" t="s">
        <v>293</v>
      </c>
      <c r="G679" s="109" t="s">
        <v>142</v>
      </c>
      <c r="H679" s="5">
        <f>H678-B679</f>
        <v>-1900</v>
      </c>
      <c r="I679" s="24">
        <f t="shared" si="52"/>
        <v>1.9801980198019802</v>
      </c>
      <c r="K679" s="86" t="s">
        <v>221</v>
      </c>
      <c r="L679">
        <v>18</v>
      </c>
      <c r="M679" s="2">
        <v>505</v>
      </c>
    </row>
    <row r="680" spans="2:13" ht="12.75">
      <c r="B680" s="9">
        <v>1000</v>
      </c>
      <c r="C680" s="81" t="s">
        <v>223</v>
      </c>
      <c r="D680" s="35" t="s">
        <v>10</v>
      </c>
      <c r="E680" s="81" t="s">
        <v>1077</v>
      </c>
      <c r="F680" s="109" t="s">
        <v>293</v>
      </c>
      <c r="G680" s="109" t="s">
        <v>143</v>
      </c>
      <c r="H680" s="5">
        <f>H679-B680</f>
        <v>-2900</v>
      </c>
      <c r="I680" s="24">
        <f t="shared" si="52"/>
        <v>1.9801980198019802</v>
      </c>
      <c r="K680" s="86" t="s">
        <v>221</v>
      </c>
      <c r="L680">
        <v>18</v>
      </c>
      <c r="M680" s="2">
        <v>505</v>
      </c>
    </row>
    <row r="681" spans="2:13" ht="12.75">
      <c r="B681" s="9">
        <v>1000</v>
      </c>
      <c r="C681" s="81" t="s">
        <v>225</v>
      </c>
      <c r="D681" s="35" t="s">
        <v>10</v>
      </c>
      <c r="E681" s="81" t="s">
        <v>1077</v>
      </c>
      <c r="F681" s="109" t="s">
        <v>293</v>
      </c>
      <c r="G681" s="109" t="s">
        <v>143</v>
      </c>
      <c r="H681" s="5">
        <f>H680-B681</f>
        <v>-3900</v>
      </c>
      <c r="I681" s="24">
        <f t="shared" si="52"/>
        <v>1.9801980198019802</v>
      </c>
      <c r="K681" s="86" t="s">
        <v>221</v>
      </c>
      <c r="L681">
        <v>18</v>
      </c>
      <c r="M681" s="2">
        <v>505</v>
      </c>
    </row>
    <row r="682" spans="1:13" s="118" customFormat="1" ht="12.75">
      <c r="A682" s="112"/>
      <c r="B682" s="426">
        <f>SUM(B678:B681)</f>
        <v>3900</v>
      </c>
      <c r="C682" s="112" t="s">
        <v>1098</v>
      </c>
      <c r="D682" s="112"/>
      <c r="E682" s="114"/>
      <c r="F682" s="115"/>
      <c r="G682" s="115"/>
      <c r="H682" s="116">
        <v>0</v>
      </c>
      <c r="I682" s="117">
        <f t="shared" si="52"/>
        <v>7.7227722772277225</v>
      </c>
      <c r="M682" s="2">
        <v>505</v>
      </c>
    </row>
    <row r="683" spans="2:13" ht="12.75">
      <c r="B683" s="9"/>
      <c r="D683" s="14"/>
      <c r="H683" s="5">
        <f>H682-B683</f>
        <v>0</v>
      </c>
      <c r="I683" s="24">
        <f t="shared" si="52"/>
        <v>0</v>
      </c>
      <c r="M683" s="2">
        <v>505</v>
      </c>
    </row>
    <row r="684" spans="2:13" ht="12.75">
      <c r="B684" s="9"/>
      <c r="D684" s="14"/>
      <c r="H684" s="5">
        <f>H683-B684</f>
        <v>0</v>
      </c>
      <c r="I684" s="24">
        <f t="shared" si="52"/>
        <v>0</v>
      </c>
      <c r="M684" s="2">
        <v>505</v>
      </c>
    </row>
    <row r="685" spans="2:13" ht="12.75">
      <c r="B685" s="9">
        <v>1400</v>
      </c>
      <c r="C685" s="81" t="s">
        <v>81</v>
      </c>
      <c r="D685" s="35" t="s">
        <v>10</v>
      </c>
      <c r="E685" s="81" t="s">
        <v>131</v>
      </c>
      <c r="F685" s="109" t="s">
        <v>293</v>
      </c>
      <c r="G685" s="109" t="s">
        <v>142</v>
      </c>
      <c r="H685" s="5">
        <f>H684-B685</f>
        <v>-1400</v>
      </c>
      <c r="I685" s="24">
        <f t="shared" si="52"/>
        <v>2.772277227722772</v>
      </c>
      <c r="K685" s="86" t="s">
        <v>221</v>
      </c>
      <c r="L685">
        <v>18</v>
      </c>
      <c r="M685" s="2">
        <v>505</v>
      </c>
    </row>
    <row r="686" spans="2:13" ht="12.75">
      <c r="B686" s="9">
        <v>1700</v>
      </c>
      <c r="C686" s="81" t="s">
        <v>81</v>
      </c>
      <c r="D686" s="35" t="s">
        <v>10</v>
      </c>
      <c r="E686" s="81" t="s">
        <v>131</v>
      </c>
      <c r="F686" s="109" t="s">
        <v>293</v>
      </c>
      <c r="G686" s="109" t="s">
        <v>143</v>
      </c>
      <c r="H686" s="5">
        <f>H685-B686</f>
        <v>-3100</v>
      </c>
      <c r="I686" s="24">
        <f t="shared" si="52"/>
        <v>3.366336633663366</v>
      </c>
      <c r="K686" s="86" t="s">
        <v>221</v>
      </c>
      <c r="L686">
        <v>18</v>
      </c>
      <c r="M686" s="2">
        <v>505</v>
      </c>
    </row>
    <row r="687" spans="1:13" s="118" customFormat="1" ht="12.75">
      <c r="A687" s="112"/>
      <c r="B687" s="426">
        <f>SUM(B685:B686)</f>
        <v>3100</v>
      </c>
      <c r="C687" s="112"/>
      <c r="D687" s="112"/>
      <c r="E687" s="114" t="s">
        <v>131</v>
      </c>
      <c r="F687" s="115"/>
      <c r="G687" s="115"/>
      <c r="H687" s="116">
        <v>0</v>
      </c>
      <c r="I687" s="117">
        <f t="shared" si="52"/>
        <v>6.138613861386139</v>
      </c>
      <c r="M687" s="2">
        <v>505</v>
      </c>
    </row>
    <row r="688" spans="2:13" ht="12.75">
      <c r="B688" s="9"/>
      <c r="D688" s="14"/>
      <c r="H688" s="5">
        <f>H687-B688</f>
        <v>0</v>
      </c>
      <c r="I688" s="24">
        <f t="shared" si="52"/>
        <v>0</v>
      </c>
      <c r="M688" s="2">
        <v>505</v>
      </c>
    </row>
    <row r="689" spans="2:13" ht="12.75">
      <c r="B689" s="9"/>
      <c r="H689" s="5">
        <f>H688-B689</f>
        <v>0</v>
      </c>
      <c r="I689" s="24">
        <f t="shared" si="52"/>
        <v>0</v>
      </c>
      <c r="M689" s="2">
        <v>505</v>
      </c>
    </row>
    <row r="690" spans="2:13" ht="12.75">
      <c r="B690" s="9"/>
      <c r="H690" s="5">
        <f>H689-B690</f>
        <v>0</v>
      </c>
      <c r="I690" s="24">
        <f t="shared" si="52"/>
        <v>0</v>
      </c>
      <c r="M690" s="2">
        <v>505</v>
      </c>
    </row>
    <row r="691" spans="2:13" ht="12.75">
      <c r="B691" s="9"/>
      <c r="H691" s="5">
        <f>H690-B691</f>
        <v>0</v>
      </c>
      <c r="I691" s="24">
        <f t="shared" si="52"/>
        <v>0</v>
      </c>
      <c r="M691" s="2">
        <v>505</v>
      </c>
    </row>
    <row r="692" spans="1:13" s="92" customFormat="1" ht="12.75">
      <c r="A692" s="88"/>
      <c r="B692" s="424">
        <f>+B696+B701+B705</f>
        <v>9000</v>
      </c>
      <c r="C692" s="88" t="s">
        <v>294</v>
      </c>
      <c r="D692" s="88" t="s">
        <v>301</v>
      </c>
      <c r="E692" s="88" t="s">
        <v>120</v>
      </c>
      <c r="F692" s="90" t="s">
        <v>296</v>
      </c>
      <c r="G692" s="90" t="s">
        <v>297</v>
      </c>
      <c r="K692" s="93"/>
      <c r="M692" s="2">
        <v>505</v>
      </c>
    </row>
    <row r="693" spans="2:13" ht="12.75">
      <c r="B693" s="9"/>
      <c r="H693" s="5">
        <f>H692-B693</f>
        <v>0</v>
      </c>
      <c r="I693" s="24">
        <f aca="true" t="shared" si="53" ref="I693:I730">+B693/M693</f>
        <v>0</v>
      </c>
      <c r="M693" s="2">
        <v>505</v>
      </c>
    </row>
    <row r="694" spans="2:13" ht="12.75">
      <c r="B694" s="9">
        <v>2500</v>
      </c>
      <c r="C694" s="1" t="s">
        <v>24</v>
      </c>
      <c r="D694" s="1" t="s">
        <v>10</v>
      </c>
      <c r="E694" s="1" t="s">
        <v>67</v>
      </c>
      <c r="F694" s="71" t="s">
        <v>298</v>
      </c>
      <c r="G694" s="29" t="s">
        <v>141</v>
      </c>
      <c r="H694" s="5">
        <f>H693-B694</f>
        <v>-2500</v>
      </c>
      <c r="I694" s="24">
        <f t="shared" si="53"/>
        <v>4.9504950495049505</v>
      </c>
      <c r="K694" t="s">
        <v>24</v>
      </c>
      <c r="L694">
        <v>19</v>
      </c>
      <c r="M694" s="2">
        <v>505</v>
      </c>
    </row>
    <row r="695" spans="2:13" ht="12.75">
      <c r="B695" s="9">
        <v>2500</v>
      </c>
      <c r="C695" s="1" t="s">
        <v>24</v>
      </c>
      <c r="D695" s="1" t="s">
        <v>10</v>
      </c>
      <c r="E695" s="1" t="s">
        <v>67</v>
      </c>
      <c r="F695" s="71" t="s">
        <v>299</v>
      </c>
      <c r="G695" s="29" t="s">
        <v>142</v>
      </c>
      <c r="H695" s="5">
        <f>H694-B695</f>
        <v>-5000</v>
      </c>
      <c r="I695" s="24">
        <f t="shared" si="53"/>
        <v>4.9504950495049505</v>
      </c>
      <c r="K695" t="s">
        <v>24</v>
      </c>
      <c r="L695">
        <v>19</v>
      </c>
      <c r="M695" s="2">
        <v>505</v>
      </c>
    </row>
    <row r="696" spans="1:13" s="96" customFormat="1" ht="12.75">
      <c r="A696" s="13"/>
      <c r="B696" s="410">
        <f>SUM(B694:B695)</f>
        <v>5000</v>
      </c>
      <c r="C696" s="13" t="s">
        <v>24</v>
      </c>
      <c r="D696" s="13"/>
      <c r="E696" s="13"/>
      <c r="F696" s="20"/>
      <c r="G696" s="20"/>
      <c r="H696" s="94">
        <v>0</v>
      </c>
      <c r="I696" s="95">
        <f t="shared" si="53"/>
        <v>9.900990099009901</v>
      </c>
      <c r="M696" s="2">
        <v>505</v>
      </c>
    </row>
    <row r="697" spans="2:13" ht="12.75">
      <c r="B697" s="9"/>
      <c r="H697" s="5">
        <f>H696-B697</f>
        <v>0</v>
      </c>
      <c r="I697" s="24">
        <f t="shared" si="53"/>
        <v>0</v>
      </c>
      <c r="M697" s="2">
        <v>505</v>
      </c>
    </row>
    <row r="698" spans="2:13" ht="12.75">
      <c r="B698" s="9"/>
      <c r="H698" s="5">
        <f>H697-B698</f>
        <v>0</v>
      </c>
      <c r="I698" s="24">
        <f t="shared" si="53"/>
        <v>0</v>
      </c>
      <c r="M698" s="2">
        <v>505</v>
      </c>
    </row>
    <row r="699" spans="2:13" ht="12.75">
      <c r="B699" s="9">
        <v>1500</v>
      </c>
      <c r="C699" s="1" t="s">
        <v>1089</v>
      </c>
      <c r="D699" s="1" t="s">
        <v>10</v>
      </c>
      <c r="E699" s="1" t="s">
        <v>1077</v>
      </c>
      <c r="F699" s="71" t="s">
        <v>300</v>
      </c>
      <c r="G699" s="29" t="s">
        <v>142</v>
      </c>
      <c r="H699" s="5">
        <f>H698-B699</f>
        <v>-1500</v>
      </c>
      <c r="I699" s="24">
        <f t="shared" si="53"/>
        <v>2.9702970297029703</v>
      </c>
      <c r="K699" t="s">
        <v>67</v>
      </c>
      <c r="L699">
        <v>19</v>
      </c>
      <c r="M699" s="2">
        <v>505</v>
      </c>
    </row>
    <row r="700" spans="2:13" ht="12.75">
      <c r="B700" s="9">
        <v>1500</v>
      </c>
      <c r="C700" s="1" t="s">
        <v>1090</v>
      </c>
      <c r="D700" s="1" t="s">
        <v>10</v>
      </c>
      <c r="E700" s="1" t="s">
        <v>1077</v>
      </c>
      <c r="F700" s="71" t="s">
        <v>300</v>
      </c>
      <c r="G700" s="29" t="s">
        <v>142</v>
      </c>
      <c r="H700" s="5">
        <f>H699-B700</f>
        <v>-3000</v>
      </c>
      <c r="I700" s="24">
        <f t="shared" si="53"/>
        <v>2.9702970297029703</v>
      </c>
      <c r="K700" t="s">
        <v>67</v>
      </c>
      <c r="L700">
        <v>19</v>
      </c>
      <c r="M700" s="2">
        <v>505</v>
      </c>
    </row>
    <row r="701" spans="1:13" s="118" customFormat="1" ht="12.75">
      <c r="A701" s="112"/>
      <c r="B701" s="426">
        <f>SUM(B699:B700)</f>
        <v>3000</v>
      </c>
      <c r="C701" s="112" t="s">
        <v>1098</v>
      </c>
      <c r="D701" s="112"/>
      <c r="E701" s="112"/>
      <c r="F701" s="111"/>
      <c r="G701" s="115"/>
      <c r="H701" s="116">
        <v>0</v>
      </c>
      <c r="I701" s="117">
        <f t="shared" si="53"/>
        <v>5.9405940594059405</v>
      </c>
      <c r="M701" s="2">
        <v>505</v>
      </c>
    </row>
    <row r="702" spans="2:13" ht="12.75">
      <c r="B702" s="9"/>
      <c r="F702" s="71"/>
      <c r="H702" s="5">
        <f>H701-B702</f>
        <v>0</v>
      </c>
      <c r="I702" s="24">
        <f t="shared" si="53"/>
        <v>0</v>
      </c>
      <c r="M702" s="2">
        <v>505</v>
      </c>
    </row>
    <row r="703" spans="2:13" ht="12.75">
      <c r="B703" s="9"/>
      <c r="F703" s="71"/>
      <c r="H703" s="5">
        <f>H702-B703</f>
        <v>0</v>
      </c>
      <c r="I703" s="24">
        <f t="shared" si="53"/>
        <v>0</v>
      </c>
      <c r="M703" s="2">
        <v>505</v>
      </c>
    </row>
    <row r="704" spans="2:13" ht="12.75">
      <c r="B704" s="9">
        <v>1000</v>
      </c>
      <c r="C704" s="1" t="s">
        <v>151</v>
      </c>
      <c r="D704" s="1" t="s">
        <v>10</v>
      </c>
      <c r="E704" s="1" t="s">
        <v>238</v>
      </c>
      <c r="F704" s="71" t="s">
        <v>300</v>
      </c>
      <c r="G704" s="29" t="s">
        <v>142</v>
      </c>
      <c r="H704" s="5">
        <f>H703-B704</f>
        <v>-1000</v>
      </c>
      <c r="I704" s="24">
        <f t="shared" si="53"/>
        <v>1.9801980198019802</v>
      </c>
      <c r="K704" t="s">
        <v>67</v>
      </c>
      <c r="L704">
        <v>19</v>
      </c>
      <c r="M704" s="2">
        <v>505</v>
      </c>
    </row>
    <row r="705" spans="1:13" s="118" customFormat="1" ht="12.75">
      <c r="A705" s="112"/>
      <c r="B705" s="426">
        <f>SUM(B704)</f>
        <v>1000</v>
      </c>
      <c r="C705" s="112"/>
      <c r="D705" s="112"/>
      <c r="E705" s="112" t="s">
        <v>238</v>
      </c>
      <c r="F705" s="111"/>
      <c r="G705" s="115"/>
      <c r="H705" s="116">
        <v>0</v>
      </c>
      <c r="I705" s="117">
        <f t="shared" si="53"/>
        <v>1.9801980198019802</v>
      </c>
      <c r="M705" s="2">
        <v>505</v>
      </c>
    </row>
    <row r="706" spans="2:13" ht="12.75">
      <c r="B706" s="9"/>
      <c r="F706" s="71"/>
      <c r="H706" s="5">
        <f>H705-B706</f>
        <v>0</v>
      </c>
      <c r="I706" s="24">
        <f t="shared" si="53"/>
        <v>0</v>
      </c>
      <c r="M706" s="2">
        <v>505</v>
      </c>
    </row>
    <row r="707" spans="2:13" ht="12.75">
      <c r="B707" s="9"/>
      <c r="F707" s="71"/>
      <c r="H707" s="5">
        <f>H706-B707</f>
        <v>0</v>
      </c>
      <c r="I707" s="24">
        <f t="shared" si="53"/>
        <v>0</v>
      </c>
      <c r="M707" s="2">
        <v>505</v>
      </c>
    </row>
    <row r="708" spans="2:13" ht="12.75">
      <c r="B708" s="9"/>
      <c r="H708" s="5">
        <f>H707-B708</f>
        <v>0</v>
      </c>
      <c r="I708" s="24">
        <f t="shared" si="53"/>
        <v>0</v>
      </c>
      <c r="M708" s="2">
        <v>505</v>
      </c>
    </row>
    <row r="709" spans="2:13" ht="12.75">
      <c r="B709" s="9"/>
      <c r="H709" s="5">
        <f>H708-B709</f>
        <v>0</v>
      </c>
      <c r="I709" s="24">
        <f t="shared" si="53"/>
        <v>0</v>
      </c>
      <c r="M709" s="2">
        <v>505</v>
      </c>
    </row>
    <row r="710" spans="1:13" s="92" customFormat="1" ht="12.75">
      <c r="A710" s="88"/>
      <c r="B710" s="424">
        <f>+B713+B718+B722+B726</f>
        <v>5400</v>
      </c>
      <c r="C710" s="88" t="s">
        <v>302</v>
      </c>
      <c r="D710" s="88" t="s">
        <v>295</v>
      </c>
      <c r="E710" s="88" t="s">
        <v>130</v>
      </c>
      <c r="F710" s="90" t="s">
        <v>303</v>
      </c>
      <c r="G710" s="90" t="s">
        <v>197</v>
      </c>
      <c r="H710" s="89"/>
      <c r="I710" s="91">
        <f t="shared" si="53"/>
        <v>10.693069306930694</v>
      </c>
      <c r="M710" s="2">
        <v>505</v>
      </c>
    </row>
    <row r="711" spans="2:13" ht="12.75">
      <c r="B711" s="9"/>
      <c r="H711" s="5">
        <f>H710-B711</f>
        <v>0</v>
      </c>
      <c r="I711" s="24">
        <f t="shared" si="53"/>
        <v>0</v>
      </c>
      <c r="M711" s="2">
        <v>505</v>
      </c>
    </row>
    <row r="712" spans="2:13" ht="12.75">
      <c r="B712" s="9">
        <v>2500</v>
      </c>
      <c r="C712" s="1" t="s">
        <v>24</v>
      </c>
      <c r="D712" s="1" t="s">
        <v>10</v>
      </c>
      <c r="E712" s="1" t="s">
        <v>90</v>
      </c>
      <c r="F712" s="71" t="s">
        <v>304</v>
      </c>
      <c r="G712" s="29" t="s">
        <v>142</v>
      </c>
      <c r="H712" s="5">
        <f>H711-B712</f>
        <v>-2500</v>
      </c>
      <c r="I712" s="24">
        <f t="shared" si="53"/>
        <v>4.9504950495049505</v>
      </c>
      <c r="K712" t="s">
        <v>24</v>
      </c>
      <c r="L712">
        <v>20</v>
      </c>
      <c r="M712" s="2">
        <v>505</v>
      </c>
    </row>
    <row r="713" spans="1:13" s="96" customFormat="1" ht="12.75">
      <c r="A713" s="13"/>
      <c r="B713" s="410">
        <f>SUM(B712)</f>
        <v>2500</v>
      </c>
      <c r="C713" s="13" t="s">
        <v>24</v>
      </c>
      <c r="D713" s="13"/>
      <c r="E713" s="13"/>
      <c r="F713" s="20"/>
      <c r="G713" s="20"/>
      <c r="H713" s="94">
        <v>0</v>
      </c>
      <c r="I713" s="95">
        <f t="shared" si="53"/>
        <v>4.9504950495049505</v>
      </c>
      <c r="M713" s="2">
        <v>505</v>
      </c>
    </row>
    <row r="714" spans="2:13" ht="12.75">
      <c r="B714" s="9"/>
      <c r="H714" s="5">
        <f>H713-B714</f>
        <v>0</v>
      </c>
      <c r="I714" s="24">
        <f t="shared" si="53"/>
        <v>0</v>
      </c>
      <c r="M714" s="2">
        <v>505</v>
      </c>
    </row>
    <row r="715" spans="2:13" ht="12.75">
      <c r="B715" s="9"/>
      <c r="H715" s="5">
        <f>H714-B715</f>
        <v>0</v>
      </c>
      <c r="I715" s="24">
        <f t="shared" si="53"/>
        <v>0</v>
      </c>
      <c r="M715" s="2">
        <v>505</v>
      </c>
    </row>
    <row r="716" spans="2:13" ht="12.75">
      <c r="B716" s="9">
        <v>500</v>
      </c>
      <c r="C716" s="1" t="s">
        <v>1091</v>
      </c>
      <c r="D716" s="1" t="s">
        <v>10</v>
      </c>
      <c r="E716" s="1" t="s">
        <v>1077</v>
      </c>
      <c r="F716" s="29" t="s">
        <v>305</v>
      </c>
      <c r="G716" s="29" t="s">
        <v>142</v>
      </c>
      <c r="H716" s="5">
        <f>H715-B716</f>
        <v>-500</v>
      </c>
      <c r="I716" s="24">
        <f t="shared" si="53"/>
        <v>0.9900990099009901</v>
      </c>
      <c r="K716" t="s">
        <v>90</v>
      </c>
      <c r="L716">
        <v>20</v>
      </c>
      <c r="M716" s="2">
        <v>505</v>
      </c>
    </row>
    <row r="717" spans="2:13" ht="12.75">
      <c r="B717" s="9">
        <v>500</v>
      </c>
      <c r="C717" s="1" t="s">
        <v>1092</v>
      </c>
      <c r="D717" s="1" t="s">
        <v>10</v>
      </c>
      <c r="E717" s="1" t="s">
        <v>1077</v>
      </c>
      <c r="F717" s="29" t="s">
        <v>305</v>
      </c>
      <c r="G717" s="29" t="s">
        <v>142</v>
      </c>
      <c r="H717" s="5">
        <f>H716-B717</f>
        <v>-1000</v>
      </c>
      <c r="I717" s="24">
        <f t="shared" si="53"/>
        <v>0.9900990099009901</v>
      </c>
      <c r="K717" t="s">
        <v>90</v>
      </c>
      <c r="L717">
        <v>20</v>
      </c>
      <c r="M717" s="2">
        <v>505</v>
      </c>
    </row>
    <row r="718" spans="1:13" s="96" customFormat="1" ht="12.75">
      <c r="A718" s="13"/>
      <c r="B718" s="410">
        <f>SUM(B716:B717)</f>
        <v>1000</v>
      </c>
      <c r="C718" s="13" t="s">
        <v>1097</v>
      </c>
      <c r="D718" s="13"/>
      <c r="E718" s="13"/>
      <c r="F718" s="20"/>
      <c r="G718" s="20"/>
      <c r="H718" s="94">
        <v>0</v>
      </c>
      <c r="I718" s="95">
        <f t="shared" si="53"/>
        <v>1.9801980198019802</v>
      </c>
      <c r="M718" s="2">
        <v>505</v>
      </c>
    </row>
    <row r="719" spans="2:13" ht="12.75">
      <c r="B719" s="9"/>
      <c r="H719" s="5">
        <f>H718-B719</f>
        <v>0</v>
      </c>
      <c r="I719" s="24">
        <f t="shared" si="53"/>
        <v>0</v>
      </c>
      <c r="M719" s="2">
        <v>505</v>
      </c>
    </row>
    <row r="720" spans="2:13" ht="12.75">
      <c r="B720" s="9"/>
      <c r="H720" s="5">
        <f>H719-B720</f>
        <v>0</v>
      </c>
      <c r="I720" s="24">
        <f t="shared" si="53"/>
        <v>0</v>
      </c>
      <c r="M720" s="2">
        <v>505</v>
      </c>
    </row>
    <row r="721" spans="2:13" ht="12.75">
      <c r="B721" s="9">
        <v>1400</v>
      </c>
      <c r="C721" s="1" t="s">
        <v>81</v>
      </c>
      <c r="D721" s="1" t="s">
        <v>10</v>
      </c>
      <c r="E721" s="1" t="s">
        <v>131</v>
      </c>
      <c r="F721" s="29" t="s">
        <v>305</v>
      </c>
      <c r="G721" s="29" t="s">
        <v>142</v>
      </c>
      <c r="H721" s="5">
        <f>H720-B721</f>
        <v>-1400</v>
      </c>
      <c r="I721" s="24">
        <f t="shared" si="53"/>
        <v>2.772277227722772</v>
      </c>
      <c r="K721" t="s">
        <v>90</v>
      </c>
      <c r="L721">
        <v>20</v>
      </c>
      <c r="M721" s="2">
        <v>505</v>
      </c>
    </row>
    <row r="722" spans="1:13" s="96" customFormat="1" ht="12.75">
      <c r="A722" s="13"/>
      <c r="B722" s="410">
        <f>SUM(B721)</f>
        <v>1400</v>
      </c>
      <c r="C722" s="13"/>
      <c r="D722" s="13"/>
      <c r="E722" s="13" t="s">
        <v>131</v>
      </c>
      <c r="F722" s="20"/>
      <c r="G722" s="20"/>
      <c r="H722" s="94">
        <v>0</v>
      </c>
      <c r="I722" s="95">
        <f t="shared" si="53"/>
        <v>2.772277227722772</v>
      </c>
      <c r="M722" s="2">
        <v>505</v>
      </c>
    </row>
    <row r="723" spans="2:13" ht="12.75">
      <c r="B723" s="9"/>
      <c r="H723" s="5">
        <f>H722-B723</f>
        <v>0</v>
      </c>
      <c r="I723" s="24">
        <f t="shared" si="53"/>
        <v>0</v>
      </c>
      <c r="M723" s="2">
        <v>505</v>
      </c>
    </row>
    <row r="724" spans="2:13" ht="12.75">
      <c r="B724" s="9"/>
      <c r="H724" s="5">
        <f>H723-B724</f>
        <v>0</v>
      </c>
      <c r="I724" s="24">
        <f t="shared" si="53"/>
        <v>0</v>
      </c>
      <c r="M724" s="2">
        <v>505</v>
      </c>
    </row>
    <row r="725" spans="2:13" ht="12.75">
      <c r="B725" s="9">
        <v>500</v>
      </c>
      <c r="C725" s="1" t="s">
        <v>151</v>
      </c>
      <c r="D725" s="1" t="s">
        <v>10</v>
      </c>
      <c r="E725" s="1" t="s">
        <v>238</v>
      </c>
      <c r="F725" s="29" t="s">
        <v>305</v>
      </c>
      <c r="G725" s="29" t="s">
        <v>142</v>
      </c>
      <c r="H725" s="5">
        <f>H724-B725</f>
        <v>-500</v>
      </c>
      <c r="I725" s="24">
        <f t="shared" si="53"/>
        <v>0.9900990099009901</v>
      </c>
      <c r="K725" t="s">
        <v>90</v>
      </c>
      <c r="L725">
        <v>20</v>
      </c>
      <c r="M725" s="2">
        <v>505</v>
      </c>
    </row>
    <row r="726" spans="1:13" s="96" customFormat="1" ht="12.75">
      <c r="A726" s="13"/>
      <c r="B726" s="410">
        <f>SUM(B725)</f>
        <v>500</v>
      </c>
      <c r="C726" s="13"/>
      <c r="D726" s="13"/>
      <c r="E726" s="13" t="s">
        <v>238</v>
      </c>
      <c r="F726" s="20"/>
      <c r="G726" s="20"/>
      <c r="H726" s="94">
        <v>0</v>
      </c>
      <c r="I726" s="95">
        <f t="shared" si="53"/>
        <v>0.9900990099009901</v>
      </c>
      <c r="M726" s="2">
        <v>505</v>
      </c>
    </row>
    <row r="727" spans="2:13" ht="12.75">
      <c r="B727" s="9"/>
      <c r="H727" s="5">
        <f>H726-B727</f>
        <v>0</v>
      </c>
      <c r="I727" s="24">
        <f t="shared" si="53"/>
        <v>0</v>
      </c>
      <c r="M727" s="2">
        <v>505</v>
      </c>
    </row>
    <row r="728" spans="2:13" ht="12.75">
      <c r="B728" s="9"/>
      <c r="H728" s="5">
        <f>H727-B728</f>
        <v>0</v>
      </c>
      <c r="I728" s="24">
        <f t="shared" si="53"/>
        <v>0</v>
      </c>
      <c r="M728" s="2">
        <v>505</v>
      </c>
    </row>
    <row r="729" spans="2:13" ht="12.75">
      <c r="B729" s="9"/>
      <c r="H729" s="5">
        <f>H728-B729</f>
        <v>0</v>
      </c>
      <c r="I729" s="24">
        <f t="shared" si="53"/>
        <v>0</v>
      </c>
      <c r="M729" s="2">
        <v>505</v>
      </c>
    </row>
    <row r="730" spans="2:13" ht="12.75">
      <c r="B730" s="9"/>
      <c r="H730" s="5">
        <f>H729-B730</f>
        <v>0</v>
      </c>
      <c r="I730" s="24">
        <f t="shared" si="53"/>
        <v>0</v>
      </c>
      <c r="M730" s="2">
        <v>505</v>
      </c>
    </row>
    <row r="731" spans="1:13" s="92" customFormat="1" ht="12.75">
      <c r="A731" s="88"/>
      <c r="B731" s="424">
        <f>+B740+B753+B760+B765+B771+B777</f>
        <v>59200</v>
      </c>
      <c r="C731" s="88" t="s">
        <v>306</v>
      </c>
      <c r="D731" s="88" t="s">
        <v>307</v>
      </c>
      <c r="E731" s="88" t="s">
        <v>33</v>
      </c>
      <c r="F731" s="90" t="s">
        <v>308</v>
      </c>
      <c r="G731" s="90" t="s">
        <v>252</v>
      </c>
      <c r="K731" s="93"/>
      <c r="M731" s="2">
        <v>505</v>
      </c>
    </row>
    <row r="732" spans="2:13" ht="12.75">
      <c r="B732" s="9"/>
      <c r="H732" s="5">
        <f aca="true" t="shared" si="54" ref="H732:H739">H731-B732</f>
        <v>0</v>
      </c>
      <c r="I732" s="24">
        <f aca="true" t="shared" si="55" ref="I732:I763">+B732/M732</f>
        <v>0</v>
      </c>
      <c r="M732" s="2">
        <v>505</v>
      </c>
    </row>
    <row r="733" spans="2:13" ht="12.75">
      <c r="B733" s="9">
        <v>2500</v>
      </c>
      <c r="C733" s="1" t="s">
        <v>24</v>
      </c>
      <c r="D733" s="1" t="s">
        <v>10</v>
      </c>
      <c r="E733" s="1" t="s">
        <v>25</v>
      </c>
      <c r="F733" s="71" t="s">
        <v>309</v>
      </c>
      <c r="G733" s="29" t="s">
        <v>142</v>
      </c>
      <c r="H733" s="5">
        <f t="shared" si="54"/>
        <v>-2500</v>
      </c>
      <c r="I733" s="24">
        <f t="shared" si="55"/>
        <v>4.9504950495049505</v>
      </c>
      <c r="K733" t="s">
        <v>24</v>
      </c>
      <c r="L733">
        <v>21</v>
      </c>
      <c r="M733" s="2">
        <v>505</v>
      </c>
    </row>
    <row r="734" spans="2:13" ht="12.75">
      <c r="B734" s="9">
        <v>2500</v>
      </c>
      <c r="C734" s="1" t="s">
        <v>24</v>
      </c>
      <c r="D734" s="1" t="s">
        <v>10</v>
      </c>
      <c r="E734" s="1" t="s">
        <v>25</v>
      </c>
      <c r="F734" s="71" t="s">
        <v>310</v>
      </c>
      <c r="G734" s="29" t="s">
        <v>144</v>
      </c>
      <c r="H734" s="5">
        <f t="shared" si="54"/>
        <v>-5000</v>
      </c>
      <c r="I734" s="24">
        <f t="shared" si="55"/>
        <v>4.9504950495049505</v>
      </c>
      <c r="K734" t="s">
        <v>24</v>
      </c>
      <c r="L734">
        <v>21</v>
      </c>
      <c r="M734" s="2">
        <v>505</v>
      </c>
    </row>
    <row r="735" spans="2:13" ht="12.75">
      <c r="B735" s="9">
        <v>2500</v>
      </c>
      <c r="C735" s="1" t="s">
        <v>24</v>
      </c>
      <c r="D735" s="1" t="s">
        <v>10</v>
      </c>
      <c r="E735" s="1" t="s">
        <v>67</v>
      </c>
      <c r="F735" s="71" t="s">
        <v>311</v>
      </c>
      <c r="G735" s="29" t="s">
        <v>144</v>
      </c>
      <c r="H735" s="5">
        <f t="shared" si="54"/>
        <v>-7500</v>
      </c>
      <c r="I735" s="24">
        <f t="shared" si="55"/>
        <v>4.9504950495049505</v>
      </c>
      <c r="K735" t="s">
        <v>24</v>
      </c>
      <c r="L735">
        <v>21</v>
      </c>
      <c r="M735" s="2">
        <v>505</v>
      </c>
    </row>
    <row r="736" spans="2:13" ht="12.75">
      <c r="B736" s="9">
        <v>2500</v>
      </c>
      <c r="C736" s="1" t="s">
        <v>24</v>
      </c>
      <c r="D736" s="1" t="s">
        <v>10</v>
      </c>
      <c r="E736" s="1" t="s">
        <v>67</v>
      </c>
      <c r="F736" s="71" t="s">
        <v>312</v>
      </c>
      <c r="G736" s="29" t="s">
        <v>145</v>
      </c>
      <c r="H736" s="5">
        <f t="shared" si="54"/>
        <v>-10000</v>
      </c>
      <c r="I736" s="24">
        <f t="shared" si="55"/>
        <v>4.9504950495049505</v>
      </c>
      <c r="K736" t="s">
        <v>24</v>
      </c>
      <c r="L736">
        <v>21</v>
      </c>
      <c r="M736" s="2">
        <v>505</v>
      </c>
    </row>
    <row r="737" spans="2:13" ht="12.75">
      <c r="B737" s="9">
        <v>2500</v>
      </c>
      <c r="C737" s="1" t="s">
        <v>24</v>
      </c>
      <c r="D737" s="1" t="s">
        <v>10</v>
      </c>
      <c r="E737" s="1" t="s">
        <v>67</v>
      </c>
      <c r="F737" s="71" t="s">
        <v>313</v>
      </c>
      <c r="G737" s="29" t="s">
        <v>146</v>
      </c>
      <c r="H737" s="5">
        <f t="shared" si="54"/>
        <v>-12500</v>
      </c>
      <c r="I737" s="24">
        <f t="shared" si="55"/>
        <v>4.9504950495049505</v>
      </c>
      <c r="K737" t="s">
        <v>24</v>
      </c>
      <c r="L737">
        <v>21</v>
      </c>
      <c r="M737" s="2">
        <v>505</v>
      </c>
    </row>
    <row r="738" spans="2:13" ht="12.75">
      <c r="B738" s="9">
        <v>2500</v>
      </c>
      <c r="C738" s="1" t="s">
        <v>24</v>
      </c>
      <c r="D738" s="1" t="s">
        <v>10</v>
      </c>
      <c r="E738" s="1" t="s">
        <v>67</v>
      </c>
      <c r="F738" s="71" t="s">
        <v>314</v>
      </c>
      <c r="G738" s="29" t="s">
        <v>147</v>
      </c>
      <c r="H738" s="5">
        <f t="shared" si="54"/>
        <v>-15000</v>
      </c>
      <c r="I738" s="24">
        <f t="shared" si="55"/>
        <v>4.9504950495049505</v>
      </c>
      <c r="K738" t="s">
        <v>24</v>
      </c>
      <c r="L738">
        <v>21</v>
      </c>
      <c r="M738" s="2">
        <v>505</v>
      </c>
    </row>
    <row r="739" spans="2:13" ht="12.75">
      <c r="B739" s="9">
        <v>2500</v>
      </c>
      <c r="C739" s="1" t="s">
        <v>24</v>
      </c>
      <c r="D739" s="1" t="s">
        <v>10</v>
      </c>
      <c r="E739" s="1" t="s">
        <v>25</v>
      </c>
      <c r="F739" s="71" t="s">
        <v>315</v>
      </c>
      <c r="G739" s="29" t="s">
        <v>147</v>
      </c>
      <c r="H739" s="5">
        <f t="shared" si="54"/>
        <v>-17500</v>
      </c>
      <c r="I739" s="24">
        <f t="shared" si="55"/>
        <v>4.9504950495049505</v>
      </c>
      <c r="K739" t="s">
        <v>24</v>
      </c>
      <c r="L739">
        <v>21</v>
      </c>
      <c r="M739" s="2">
        <v>505</v>
      </c>
    </row>
    <row r="740" spans="1:13" s="96" customFormat="1" ht="12.75">
      <c r="A740" s="13"/>
      <c r="B740" s="410">
        <f>SUM(B733:B739)</f>
        <v>17500</v>
      </c>
      <c r="C740" s="13" t="s">
        <v>24</v>
      </c>
      <c r="D740" s="13"/>
      <c r="E740" s="13"/>
      <c r="F740" s="20"/>
      <c r="G740" s="20"/>
      <c r="H740" s="94">
        <v>0</v>
      </c>
      <c r="I740" s="95">
        <f t="shared" si="55"/>
        <v>34.65346534653465</v>
      </c>
      <c r="M740" s="2">
        <v>505</v>
      </c>
    </row>
    <row r="741" spans="2:13" ht="12.75">
      <c r="B741" s="9"/>
      <c r="H741" s="5">
        <f aca="true" t="shared" si="56" ref="H741:H752">H740-B741</f>
        <v>0</v>
      </c>
      <c r="I741" s="24">
        <f t="shared" si="55"/>
        <v>0</v>
      </c>
      <c r="M741" s="2">
        <v>505</v>
      </c>
    </row>
    <row r="742" spans="2:13" ht="12.75">
      <c r="B742" s="9"/>
      <c r="H742" s="5">
        <f t="shared" si="56"/>
        <v>0</v>
      </c>
      <c r="I742" s="24">
        <f t="shared" si="55"/>
        <v>0</v>
      </c>
      <c r="M742" s="2">
        <v>505</v>
      </c>
    </row>
    <row r="743" spans="2:13" ht="12.75">
      <c r="B743" s="9">
        <v>2000</v>
      </c>
      <c r="C743" s="1" t="s">
        <v>1085</v>
      </c>
      <c r="D743" s="1" t="s">
        <v>10</v>
      </c>
      <c r="E743" s="1" t="s">
        <v>1077</v>
      </c>
      <c r="F743" s="71" t="s">
        <v>316</v>
      </c>
      <c r="G743" s="29" t="s">
        <v>144</v>
      </c>
      <c r="H743" s="5">
        <f t="shared" si="56"/>
        <v>-2000</v>
      </c>
      <c r="I743" s="24">
        <f t="shared" si="55"/>
        <v>3.9603960396039604</v>
      </c>
      <c r="K743" t="s">
        <v>67</v>
      </c>
      <c r="L743">
        <v>21</v>
      </c>
      <c r="M743" s="2">
        <v>505</v>
      </c>
    </row>
    <row r="744" spans="2:13" ht="12.75">
      <c r="B744" s="9">
        <v>2000</v>
      </c>
      <c r="C744" s="14" t="s">
        <v>267</v>
      </c>
      <c r="D744" s="1" t="s">
        <v>10</v>
      </c>
      <c r="E744" s="1" t="s">
        <v>1077</v>
      </c>
      <c r="F744" s="71" t="s">
        <v>317</v>
      </c>
      <c r="G744" s="29" t="s">
        <v>144</v>
      </c>
      <c r="H744" s="5">
        <f t="shared" si="56"/>
        <v>-4000</v>
      </c>
      <c r="I744" s="24">
        <f t="shared" si="55"/>
        <v>3.9603960396039604</v>
      </c>
      <c r="K744" t="s">
        <v>67</v>
      </c>
      <c r="L744">
        <v>21</v>
      </c>
      <c r="M744" s="2">
        <v>505</v>
      </c>
    </row>
    <row r="745" spans="2:13" ht="12.75">
      <c r="B745" s="9">
        <v>2000</v>
      </c>
      <c r="C745" s="14" t="s">
        <v>268</v>
      </c>
      <c r="D745" s="1" t="s">
        <v>10</v>
      </c>
      <c r="E745" s="1" t="s">
        <v>1077</v>
      </c>
      <c r="F745" s="71" t="s">
        <v>317</v>
      </c>
      <c r="G745" s="29" t="s">
        <v>144</v>
      </c>
      <c r="H745" s="5">
        <f t="shared" si="56"/>
        <v>-6000</v>
      </c>
      <c r="I745" s="24">
        <f t="shared" si="55"/>
        <v>3.9603960396039604</v>
      </c>
      <c r="K745" t="s">
        <v>67</v>
      </c>
      <c r="L745">
        <v>21</v>
      </c>
      <c r="M745" s="2">
        <v>505</v>
      </c>
    </row>
    <row r="746" spans="2:13" ht="12.75">
      <c r="B746" s="9">
        <v>1500</v>
      </c>
      <c r="C746" s="14" t="s">
        <v>318</v>
      </c>
      <c r="D746" s="1" t="s">
        <v>10</v>
      </c>
      <c r="E746" s="1" t="s">
        <v>1077</v>
      </c>
      <c r="F746" s="71" t="s">
        <v>317</v>
      </c>
      <c r="G746" s="29" t="s">
        <v>145</v>
      </c>
      <c r="H746" s="5">
        <f t="shared" si="56"/>
        <v>-7500</v>
      </c>
      <c r="I746" s="24">
        <f t="shared" si="55"/>
        <v>2.9702970297029703</v>
      </c>
      <c r="K746" t="s">
        <v>67</v>
      </c>
      <c r="L746">
        <v>21</v>
      </c>
      <c r="M746" s="2">
        <v>505</v>
      </c>
    </row>
    <row r="747" spans="1:13" ht="12.75">
      <c r="A747" s="14"/>
      <c r="B747" s="9">
        <v>1500</v>
      </c>
      <c r="C747" s="14" t="s">
        <v>319</v>
      </c>
      <c r="D747" s="1" t="s">
        <v>10</v>
      </c>
      <c r="E747" s="1" t="s">
        <v>1077</v>
      </c>
      <c r="F747" s="71" t="s">
        <v>317</v>
      </c>
      <c r="G747" s="29" t="s">
        <v>145</v>
      </c>
      <c r="H747" s="5">
        <f t="shared" si="56"/>
        <v>-9000</v>
      </c>
      <c r="I747" s="24">
        <f t="shared" si="55"/>
        <v>2.9702970297029703</v>
      </c>
      <c r="K747" t="s">
        <v>67</v>
      </c>
      <c r="L747">
        <v>21</v>
      </c>
      <c r="M747" s="2">
        <v>505</v>
      </c>
    </row>
    <row r="748" spans="2:13" ht="12.75">
      <c r="B748" s="9">
        <v>1500</v>
      </c>
      <c r="C748" s="14" t="s">
        <v>320</v>
      </c>
      <c r="D748" s="1" t="s">
        <v>10</v>
      </c>
      <c r="E748" s="1" t="s">
        <v>1077</v>
      </c>
      <c r="F748" s="71" t="s">
        <v>317</v>
      </c>
      <c r="G748" s="29" t="s">
        <v>145</v>
      </c>
      <c r="H748" s="5">
        <f t="shared" si="56"/>
        <v>-10500</v>
      </c>
      <c r="I748" s="24">
        <f t="shared" si="55"/>
        <v>2.9702970297029703</v>
      </c>
      <c r="K748" t="s">
        <v>67</v>
      </c>
      <c r="L748">
        <v>21</v>
      </c>
      <c r="M748" s="2">
        <v>505</v>
      </c>
    </row>
    <row r="749" spans="2:13" ht="12.75">
      <c r="B749" s="9">
        <v>1500</v>
      </c>
      <c r="C749" s="14" t="s">
        <v>321</v>
      </c>
      <c r="D749" s="1" t="s">
        <v>10</v>
      </c>
      <c r="E749" s="1" t="s">
        <v>1077</v>
      </c>
      <c r="F749" s="71" t="s">
        <v>317</v>
      </c>
      <c r="G749" s="29" t="s">
        <v>145</v>
      </c>
      <c r="H749" s="5">
        <f t="shared" si="56"/>
        <v>-12000</v>
      </c>
      <c r="I749" s="24">
        <f t="shared" si="55"/>
        <v>2.9702970297029703</v>
      </c>
      <c r="K749" t="s">
        <v>67</v>
      </c>
      <c r="L749">
        <v>21</v>
      </c>
      <c r="M749" s="2">
        <v>505</v>
      </c>
    </row>
    <row r="750" spans="2:13" ht="12.75">
      <c r="B750" s="9">
        <v>2000</v>
      </c>
      <c r="C750" s="14" t="s">
        <v>267</v>
      </c>
      <c r="D750" s="1" t="s">
        <v>10</v>
      </c>
      <c r="E750" s="1" t="s">
        <v>1077</v>
      </c>
      <c r="F750" s="71" t="s">
        <v>317</v>
      </c>
      <c r="G750" s="29" t="s">
        <v>146</v>
      </c>
      <c r="H750" s="5">
        <f t="shared" si="56"/>
        <v>-14000</v>
      </c>
      <c r="I750" s="24">
        <f t="shared" si="55"/>
        <v>3.9603960396039604</v>
      </c>
      <c r="K750" t="s">
        <v>67</v>
      </c>
      <c r="L750">
        <v>21</v>
      </c>
      <c r="M750" s="2">
        <v>505</v>
      </c>
    </row>
    <row r="751" spans="2:13" ht="12.75">
      <c r="B751" s="9">
        <v>2000</v>
      </c>
      <c r="C751" s="14" t="s">
        <v>268</v>
      </c>
      <c r="D751" s="1" t="s">
        <v>10</v>
      </c>
      <c r="E751" s="1" t="s">
        <v>1077</v>
      </c>
      <c r="F751" s="71" t="s">
        <v>317</v>
      </c>
      <c r="G751" s="29" t="s">
        <v>146</v>
      </c>
      <c r="H751" s="5">
        <f t="shared" si="56"/>
        <v>-16000</v>
      </c>
      <c r="I751" s="24">
        <f t="shared" si="55"/>
        <v>3.9603960396039604</v>
      </c>
      <c r="K751" t="s">
        <v>67</v>
      </c>
      <c r="L751">
        <v>21</v>
      </c>
      <c r="M751" s="2">
        <v>505</v>
      </c>
    </row>
    <row r="752" spans="2:13" ht="12.75">
      <c r="B752" s="9">
        <v>2000</v>
      </c>
      <c r="C752" s="1" t="s">
        <v>1086</v>
      </c>
      <c r="D752" s="1" t="s">
        <v>10</v>
      </c>
      <c r="E752" s="1" t="s">
        <v>1077</v>
      </c>
      <c r="F752" s="71" t="s">
        <v>322</v>
      </c>
      <c r="G752" s="29" t="s">
        <v>146</v>
      </c>
      <c r="H752" s="5">
        <f t="shared" si="56"/>
        <v>-18000</v>
      </c>
      <c r="I752" s="24">
        <f t="shared" si="55"/>
        <v>3.9603960396039604</v>
      </c>
      <c r="K752" t="s">
        <v>67</v>
      </c>
      <c r="L752">
        <v>21</v>
      </c>
      <c r="M752" s="2">
        <v>505</v>
      </c>
    </row>
    <row r="753" spans="1:13" s="118" customFormat="1" ht="12.75">
      <c r="A753" s="112"/>
      <c r="B753" s="426">
        <f>SUM(B743:B752)</f>
        <v>18000</v>
      </c>
      <c r="C753" s="112" t="s">
        <v>1098</v>
      </c>
      <c r="D753" s="112"/>
      <c r="E753" s="112"/>
      <c r="F753" s="111"/>
      <c r="G753" s="115"/>
      <c r="H753" s="116">
        <v>0</v>
      </c>
      <c r="I753" s="117">
        <f t="shared" si="55"/>
        <v>35.64356435643565</v>
      </c>
      <c r="M753" s="2">
        <v>505</v>
      </c>
    </row>
    <row r="754" spans="2:13" ht="12.75">
      <c r="B754" s="9"/>
      <c r="F754" s="71"/>
      <c r="H754" s="5">
        <f aca="true" t="shared" si="57" ref="H754:H759">H753-B754</f>
        <v>0</v>
      </c>
      <c r="I754" s="24">
        <f t="shared" si="55"/>
        <v>0</v>
      </c>
      <c r="M754" s="2">
        <v>505</v>
      </c>
    </row>
    <row r="755" spans="2:13" ht="12.75">
      <c r="B755" s="9"/>
      <c r="F755" s="71"/>
      <c r="H755" s="5">
        <f t="shared" si="57"/>
        <v>0</v>
      </c>
      <c r="I755" s="24">
        <f t="shared" si="55"/>
        <v>0</v>
      </c>
      <c r="M755" s="2">
        <v>505</v>
      </c>
    </row>
    <row r="756" spans="2:13" ht="12.75">
      <c r="B756" s="9">
        <v>1300</v>
      </c>
      <c r="C756" s="1" t="s">
        <v>81</v>
      </c>
      <c r="D756" s="1" t="s">
        <v>10</v>
      </c>
      <c r="E756" s="1" t="s">
        <v>131</v>
      </c>
      <c r="F756" s="71" t="s">
        <v>317</v>
      </c>
      <c r="G756" s="29" t="s">
        <v>144</v>
      </c>
      <c r="H756" s="5">
        <f t="shared" si="57"/>
        <v>-1300</v>
      </c>
      <c r="I756" s="24">
        <f t="shared" si="55"/>
        <v>2.5742574257425743</v>
      </c>
      <c r="K756" t="s">
        <v>67</v>
      </c>
      <c r="L756">
        <v>21</v>
      </c>
      <c r="M756" s="2">
        <v>505</v>
      </c>
    </row>
    <row r="757" spans="2:13" ht="12.75">
      <c r="B757" s="9">
        <v>1000</v>
      </c>
      <c r="C757" s="1" t="s">
        <v>81</v>
      </c>
      <c r="D757" s="1" t="s">
        <v>10</v>
      </c>
      <c r="E757" s="1" t="s">
        <v>131</v>
      </c>
      <c r="F757" s="71" t="s">
        <v>317</v>
      </c>
      <c r="G757" s="29" t="s">
        <v>145</v>
      </c>
      <c r="H757" s="5">
        <f t="shared" si="57"/>
        <v>-2300</v>
      </c>
      <c r="I757" s="24">
        <f t="shared" si="55"/>
        <v>1.9801980198019802</v>
      </c>
      <c r="K757" t="s">
        <v>67</v>
      </c>
      <c r="L757">
        <v>21</v>
      </c>
      <c r="M757" s="2">
        <v>505</v>
      </c>
    </row>
    <row r="758" spans="2:13" ht="12.75">
      <c r="B758" s="9">
        <v>1000</v>
      </c>
      <c r="C758" s="1" t="s">
        <v>81</v>
      </c>
      <c r="D758" s="1" t="s">
        <v>10</v>
      </c>
      <c r="E758" s="1" t="s">
        <v>131</v>
      </c>
      <c r="F758" s="71" t="s">
        <v>317</v>
      </c>
      <c r="G758" s="29" t="s">
        <v>146</v>
      </c>
      <c r="H758" s="5">
        <f t="shared" si="57"/>
        <v>-3300</v>
      </c>
      <c r="I758" s="24">
        <f t="shared" si="55"/>
        <v>1.9801980198019802</v>
      </c>
      <c r="K758" t="s">
        <v>67</v>
      </c>
      <c r="L758">
        <v>21</v>
      </c>
      <c r="M758" s="2">
        <v>505</v>
      </c>
    </row>
    <row r="759" spans="2:13" ht="12.75">
      <c r="B759" s="9">
        <v>1400</v>
      </c>
      <c r="C759" s="1" t="s">
        <v>81</v>
      </c>
      <c r="D759" s="1" t="s">
        <v>10</v>
      </c>
      <c r="E759" s="1" t="s">
        <v>131</v>
      </c>
      <c r="F759" s="71" t="s">
        <v>317</v>
      </c>
      <c r="G759" s="29" t="s">
        <v>147</v>
      </c>
      <c r="H759" s="5">
        <f t="shared" si="57"/>
        <v>-4700</v>
      </c>
      <c r="I759" s="24">
        <f t="shared" si="55"/>
        <v>2.772277227722772</v>
      </c>
      <c r="K759" t="s">
        <v>67</v>
      </c>
      <c r="L759">
        <v>21</v>
      </c>
      <c r="M759" s="2">
        <v>505</v>
      </c>
    </row>
    <row r="760" spans="1:13" s="118" customFormat="1" ht="12.75">
      <c r="A760" s="112"/>
      <c r="B760" s="426">
        <f>SUM(B756:B759)</f>
        <v>4700</v>
      </c>
      <c r="C760" s="112"/>
      <c r="D760" s="112"/>
      <c r="E760" s="112" t="s">
        <v>131</v>
      </c>
      <c r="F760" s="111"/>
      <c r="G760" s="115"/>
      <c r="H760" s="116">
        <v>0</v>
      </c>
      <c r="I760" s="117">
        <f t="shared" si="55"/>
        <v>9.306930693069306</v>
      </c>
      <c r="M760" s="2">
        <v>505</v>
      </c>
    </row>
    <row r="761" spans="2:13" ht="12.75">
      <c r="B761" s="9"/>
      <c r="F761" s="71"/>
      <c r="H761" s="5">
        <f>H760-B761</f>
        <v>0</v>
      </c>
      <c r="I761" s="24">
        <f t="shared" si="55"/>
        <v>0</v>
      </c>
      <c r="M761" s="2">
        <v>505</v>
      </c>
    </row>
    <row r="762" spans="2:13" ht="12.75">
      <c r="B762" s="9"/>
      <c r="F762" s="71"/>
      <c r="H762" s="5">
        <f>H761-B762</f>
        <v>0</v>
      </c>
      <c r="I762" s="24">
        <f t="shared" si="55"/>
        <v>0</v>
      </c>
      <c r="M762" s="2">
        <v>505</v>
      </c>
    </row>
    <row r="763" spans="2:13" ht="12.75">
      <c r="B763" s="9">
        <v>5000</v>
      </c>
      <c r="C763" s="1" t="s">
        <v>82</v>
      </c>
      <c r="D763" s="1" t="s">
        <v>10</v>
      </c>
      <c r="E763" s="1" t="s">
        <v>1077</v>
      </c>
      <c r="F763" s="71" t="s">
        <v>323</v>
      </c>
      <c r="G763" s="29" t="s">
        <v>144</v>
      </c>
      <c r="H763" s="5">
        <f>H762-B763</f>
        <v>-5000</v>
      </c>
      <c r="I763" s="24">
        <f t="shared" si="55"/>
        <v>9.900990099009901</v>
      </c>
      <c r="K763" t="s">
        <v>67</v>
      </c>
      <c r="L763">
        <v>21</v>
      </c>
      <c r="M763" s="2">
        <v>505</v>
      </c>
    </row>
    <row r="764" spans="2:13" ht="12.75">
      <c r="B764" s="9">
        <v>5000</v>
      </c>
      <c r="C764" s="1" t="s">
        <v>82</v>
      </c>
      <c r="D764" s="1" t="s">
        <v>10</v>
      </c>
      <c r="E764" s="1" t="s">
        <v>1077</v>
      </c>
      <c r="F764" s="71" t="s">
        <v>323</v>
      </c>
      <c r="G764" s="29" t="s">
        <v>145</v>
      </c>
      <c r="H764" s="5">
        <f>H763-B764</f>
        <v>-10000</v>
      </c>
      <c r="I764" s="24">
        <f aca="true" t="shared" si="58" ref="I764:I795">+B764/M764</f>
        <v>9.900990099009901</v>
      </c>
      <c r="K764" t="s">
        <v>67</v>
      </c>
      <c r="L764">
        <v>21</v>
      </c>
      <c r="M764" s="2">
        <v>505</v>
      </c>
    </row>
    <row r="765" spans="1:13" s="118" customFormat="1" ht="12.75">
      <c r="A765" s="112"/>
      <c r="B765" s="426">
        <f>SUM(B763:B764)</f>
        <v>10000</v>
      </c>
      <c r="C765" s="112" t="s">
        <v>82</v>
      </c>
      <c r="D765" s="112"/>
      <c r="E765" s="112"/>
      <c r="F765" s="111"/>
      <c r="G765" s="115"/>
      <c r="H765" s="116">
        <v>0</v>
      </c>
      <c r="I765" s="117">
        <f t="shared" si="58"/>
        <v>19.801980198019802</v>
      </c>
      <c r="M765" s="2">
        <v>505</v>
      </c>
    </row>
    <row r="766" spans="2:13" ht="12.75">
      <c r="B766" s="9"/>
      <c r="F766" s="71"/>
      <c r="H766" s="5">
        <f>H765-B766</f>
        <v>0</v>
      </c>
      <c r="I766" s="24">
        <f t="shared" si="58"/>
        <v>0</v>
      </c>
      <c r="M766" s="2">
        <v>505</v>
      </c>
    </row>
    <row r="767" spans="2:13" ht="12.75">
      <c r="B767" s="9"/>
      <c r="F767" s="71"/>
      <c r="H767" s="5">
        <f>H766-B767</f>
        <v>0</v>
      </c>
      <c r="I767" s="24">
        <f t="shared" si="58"/>
        <v>0</v>
      </c>
      <c r="M767" s="2">
        <v>505</v>
      </c>
    </row>
    <row r="768" spans="2:13" ht="12.75">
      <c r="B768" s="9">
        <v>2000</v>
      </c>
      <c r="C768" s="1" t="s">
        <v>84</v>
      </c>
      <c r="D768" s="1" t="s">
        <v>10</v>
      </c>
      <c r="E768" s="1" t="s">
        <v>1077</v>
      </c>
      <c r="F768" s="71" t="s">
        <v>317</v>
      </c>
      <c r="G768" s="29" t="s">
        <v>144</v>
      </c>
      <c r="H768" s="5">
        <f>H767-B768</f>
        <v>-2000</v>
      </c>
      <c r="I768" s="24">
        <f t="shared" si="58"/>
        <v>3.9603960396039604</v>
      </c>
      <c r="K768" t="s">
        <v>67</v>
      </c>
      <c r="L768">
        <v>21</v>
      </c>
      <c r="M768" s="2">
        <v>505</v>
      </c>
    </row>
    <row r="769" spans="2:13" ht="12.75">
      <c r="B769" s="9">
        <v>2000</v>
      </c>
      <c r="C769" s="1" t="s">
        <v>84</v>
      </c>
      <c r="D769" s="1" t="s">
        <v>10</v>
      </c>
      <c r="E769" s="1" t="s">
        <v>1077</v>
      </c>
      <c r="F769" s="71" t="s">
        <v>317</v>
      </c>
      <c r="G769" s="29" t="s">
        <v>145</v>
      </c>
      <c r="H769" s="5">
        <f>H768-B769</f>
        <v>-4000</v>
      </c>
      <c r="I769" s="24">
        <f t="shared" si="58"/>
        <v>3.9603960396039604</v>
      </c>
      <c r="K769" t="s">
        <v>67</v>
      </c>
      <c r="L769">
        <v>21</v>
      </c>
      <c r="M769" s="2">
        <v>505</v>
      </c>
    </row>
    <row r="770" spans="2:13" ht="12.75">
      <c r="B770" s="9">
        <v>2000</v>
      </c>
      <c r="C770" s="1" t="s">
        <v>84</v>
      </c>
      <c r="D770" s="1" t="s">
        <v>10</v>
      </c>
      <c r="E770" s="1" t="s">
        <v>1077</v>
      </c>
      <c r="F770" s="71" t="s">
        <v>317</v>
      </c>
      <c r="G770" s="29" t="s">
        <v>146</v>
      </c>
      <c r="H770" s="5">
        <f>H769-B770</f>
        <v>-6000</v>
      </c>
      <c r="I770" s="24">
        <f t="shared" si="58"/>
        <v>3.9603960396039604</v>
      </c>
      <c r="K770" t="s">
        <v>67</v>
      </c>
      <c r="L770">
        <v>21</v>
      </c>
      <c r="M770" s="2">
        <v>505</v>
      </c>
    </row>
    <row r="771" spans="1:13" s="118" customFormat="1" ht="12.75">
      <c r="A771" s="112"/>
      <c r="B771" s="426">
        <f>SUM(B768:B770)</f>
        <v>6000</v>
      </c>
      <c r="C771" s="112" t="s">
        <v>84</v>
      </c>
      <c r="D771" s="112"/>
      <c r="E771" s="112"/>
      <c r="F771" s="111"/>
      <c r="G771" s="115"/>
      <c r="H771" s="116">
        <v>0</v>
      </c>
      <c r="I771" s="117">
        <f t="shared" si="58"/>
        <v>11.881188118811881</v>
      </c>
      <c r="M771" s="2">
        <v>505</v>
      </c>
    </row>
    <row r="772" spans="2:13" ht="12.75">
      <c r="B772" s="9"/>
      <c r="F772" s="71"/>
      <c r="H772" s="5">
        <f>H771-B772</f>
        <v>0</v>
      </c>
      <c r="I772" s="24">
        <f t="shared" si="58"/>
        <v>0</v>
      </c>
      <c r="M772" s="2">
        <v>505</v>
      </c>
    </row>
    <row r="773" spans="2:13" ht="12.75">
      <c r="B773" s="9"/>
      <c r="F773" s="71"/>
      <c r="H773" s="5">
        <f>H772-B773</f>
        <v>0</v>
      </c>
      <c r="I773" s="24">
        <f t="shared" si="58"/>
        <v>0</v>
      </c>
      <c r="M773" s="2">
        <v>505</v>
      </c>
    </row>
    <row r="774" spans="2:13" ht="12.75">
      <c r="B774" s="9">
        <v>1000</v>
      </c>
      <c r="C774" s="1" t="s">
        <v>151</v>
      </c>
      <c r="D774" s="1" t="s">
        <v>10</v>
      </c>
      <c r="E774" s="1" t="s">
        <v>238</v>
      </c>
      <c r="F774" s="71" t="s">
        <v>317</v>
      </c>
      <c r="G774" s="29" t="s">
        <v>144</v>
      </c>
      <c r="H774" s="5">
        <f>H773-B774</f>
        <v>-1000</v>
      </c>
      <c r="I774" s="24">
        <f t="shared" si="58"/>
        <v>1.9801980198019802</v>
      </c>
      <c r="K774" t="s">
        <v>67</v>
      </c>
      <c r="L774">
        <v>21</v>
      </c>
      <c r="M774" s="2">
        <v>505</v>
      </c>
    </row>
    <row r="775" spans="2:13" ht="12.75">
      <c r="B775" s="9">
        <v>1000</v>
      </c>
      <c r="C775" s="1" t="s">
        <v>151</v>
      </c>
      <c r="D775" s="1" t="s">
        <v>10</v>
      </c>
      <c r="E775" s="1" t="s">
        <v>238</v>
      </c>
      <c r="F775" s="71" t="s">
        <v>317</v>
      </c>
      <c r="G775" s="29" t="s">
        <v>145</v>
      </c>
      <c r="H775" s="5">
        <f>H774-B775</f>
        <v>-2000</v>
      </c>
      <c r="I775" s="24">
        <f t="shared" si="58"/>
        <v>1.9801980198019802</v>
      </c>
      <c r="K775" t="s">
        <v>67</v>
      </c>
      <c r="L775">
        <v>21</v>
      </c>
      <c r="M775" s="2">
        <v>505</v>
      </c>
    </row>
    <row r="776" spans="2:13" ht="12.75">
      <c r="B776" s="9">
        <v>1000</v>
      </c>
      <c r="C776" s="1" t="s">
        <v>151</v>
      </c>
      <c r="D776" s="1" t="s">
        <v>10</v>
      </c>
      <c r="E776" s="1" t="s">
        <v>238</v>
      </c>
      <c r="F776" s="71" t="s">
        <v>317</v>
      </c>
      <c r="G776" s="29" t="s">
        <v>146</v>
      </c>
      <c r="H776" s="5">
        <f>H775-B776</f>
        <v>-3000</v>
      </c>
      <c r="I776" s="24">
        <f t="shared" si="58"/>
        <v>1.9801980198019802</v>
      </c>
      <c r="K776" t="s">
        <v>67</v>
      </c>
      <c r="L776">
        <v>21</v>
      </c>
      <c r="M776" s="2">
        <v>505</v>
      </c>
    </row>
    <row r="777" spans="1:13" s="118" customFormat="1" ht="12.75">
      <c r="A777" s="112"/>
      <c r="B777" s="426">
        <f>SUM(B774:B776)</f>
        <v>3000</v>
      </c>
      <c r="C777" s="112"/>
      <c r="D777" s="112"/>
      <c r="E777" s="112" t="s">
        <v>238</v>
      </c>
      <c r="F777" s="111"/>
      <c r="G777" s="115"/>
      <c r="H777" s="116">
        <v>0</v>
      </c>
      <c r="I777" s="117">
        <f t="shared" si="58"/>
        <v>5.9405940594059405</v>
      </c>
      <c r="M777" s="2">
        <v>505</v>
      </c>
    </row>
    <row r="778" spans="2:13" ht="12.75">
      <c r="B778" s="9"/>
      <c r="F778" s="71"/>
      <c r="H778" s="5">
        <f>H777-B778</f>
        <v>0</v>
      </c>
      <c r="I778" s="24">
        <f t="shared" si="58"/>
        <v>0</v>
      </c>
      <c r="M778" s="2">
        <v>505</v>
      </c>
    </row>
    <row r="779" spans="2:13" ht="12.75">
      <c r="B779" s="9"/>
      <c r="H779" s="5">
        <f>H778-B779</f>
        <v>0</v>
      </c>
      <c r="I779" s="24">
        <f t="shared" si="58"/>
        <v>0</v>
      </c>
      <c r="M779" s="2">
        <v>505</v>
      </c>
    </row>
    <row r="780" spans="2:13" ht="12.75">
      <c r="B780" s="9"/>
      <c r="H780" s="5">
        <f>H779-B780</f>
        <v>0</v>
      </c>
      <c r="I780" s="24">
        <f t="shared" si="58"/>
        <v>0</v>
      </c>
      <c r="M780" s="2">
        <v>505</v>
      </c>
    </row>
    <row r="781" spans="2:13" ht="12.75">
      <c r="B781" s="9"/>
      <c r="H781" s="5">
        <f>H780-B781</f>
        <v>0</v>
      </c>
      <c r="I781" s="24">
        <f t="shared" si="58"/>
        <v>0</v>
      </c>
      <c r="M781" s="2">
        <v>505</v>
      </c>
    </row>
    <row r="782" spans="1:13" s="92" customFormat="1" ht="12.75">
      <c r="A782" s="88"/>
      <c r="B782" s="424">
        <f>+B787+B798+B805+B811+B818+B823</f>
        <v>50200</v>
      </c>
      <c r="C782" s="88" t="s">
        <v>324</v>
      </c>
      <c r="D782" s="88" t="s">
        <v>325</v>
      </c>
      <c r="E782" s="88" t="s">
        <v>130</v>
      </c>
      <c r="F782" s="90" t="s">
        <v>326</v>
      </c>
      <c r="G782" s="90" t="s">
        <v>89</v>
      </c>
      <c r="H782" s="89"/>
      <c r="I782" s="91">
        <f t="shared" si="58"/>
        <v>99.4059405940594</v>
      </c>
      <c r="M782" s="2">
        <v>505</v>
      </c>
    </row>
    <row r="783" spans="2:13" ht="12.75">
      <c r="B783" s="9"/>
      <c r="H783" s="5">
        <f>H782-B783</f>
        <v>0</v>
      </c>
      <c r="I783" s="24">
        <f t="shared" si="58"/>
        <v>0</v>
      </c>
      <c r="M783" s="2">
        <v>505</v>
      </c>
    </row>
    <row r="784" spans="2:13" ht="12.75">
      <c r="B784" s="9">
        <v>2500</v>
      </c>
      <c r="C784" s="1" t="s">
        <v>24</v>
      </c>
      <c r="D784" s="1" t="s">
        <v>10</v>
      </c>
      <c r="E784" s="1" t="s">
        <v>90</v>
      </c>
      <c r="F784" s="71" t="s">
        <v>327</v>
      </c>
      <c r="G784" s="29" t="s">
        <v>145</v>
      </c>
      <c r="H784" s="5">
        <f>H783-B784</f>
        <v>-2500</v>
      </c>
      <c r="I784" s="24">
        <f t="shared" si="58"/>
        <v>4.9504950495049505</v>
      </c>
      <c r="K784" t="s">
        <v>24</v>
      </c>
      <c r="L784">
        <v>22</v>
      </c>
      <c r="M784" s="2">
        <v>505</v>
      </c>
    </row>
    <row r="785" spans="2:13" ht="12.75">
      <c r="B785" s="9">
        <v>2500</v>
      </c>
      <c r="C785" s="1" t="s">
        <v>24</v>
      </c>
      <c r="D785" s="1" t="s">
        <v>10</v>
      </c>
      <c r="E785" s="1" t="s">
        <v>90</v>
      </c>
      <c r="F785" s="71" t="s">
        <v>328</v>
      </c>
      <c r="G785" s="29" t="s">
        <v>146</v>
      </c>
      <c r="H785" s="5">
        <f>H784-B785</f>
        <v>-5000</v>
      </c>
      <c r="I785" s="24">
        <f t="shared" si="58"/>
        <v>4.9504950495049505</v>
      </c>
      <c r="K785" t="s">
        <v>24</v>
      </c>
      <c r="L785">
        <v>22</v>
      </c>
      <c r="M785" s="2">
        <v>505</v>
      </c>
    </row>
    <row r="786" spans="2:13" ht="12.75">
      <c r="B786" s="9">
        <v>2500</v>
      </c>
      <c r="C786" s="1" t="s">
        <v>24</v>
      </c>
      <c r="D786" s="1" t="s">
        <v>10</v>
      </c>
      <c r="E786" s="1" t="s">
        <v>90</v>
      </c>
      <c r="F786" s="71" t="s">
        <v>329</v>
      </c>
      <c r="G786" s="29" t="s">
        <v>147</v>
      </c>
      <c r="H786" s="5">
        <f>H785-B786</f>
        <v>-7500</v>
      </c>
      <c r="I786" s="24">
        <f t="shared" si="58"/>
        <v>4.9504950495049505</v>
      </c>
      <c r="K786" t="s">
        <v>24</v>
      </c>
      <c r="L786">
        <v>22</v>
      </c>
      <c r="M786" s="2">
        <v>505</v>
      </c>
    </row>
    <row r="787" spans="1:13" s="96" customFormat="1" ht="12.75">
      <c r="A787" s="13"/>
      <c r="B787" s="410">
        <f>SUM(B784:B786)</f>
        <v>7500</v>
      </c>
      <c r="C787" s="13" t="s">
        <v>24</v>
      </c>
      <c r="D787" s="13"/>
      <c r="E787" s="13"/>
      <c r="F787" s="20"/>
      <c r="G787" s="20"/>
      <c r="H787" s="94">
        <v>0</v>
      </c>
      <c r="I787" s="95">
        <f t="shared" si="58"/>
        <v>14.851485148514852</v>
      </c>
      <c r="M787" s="2">
        <v>505</v>
      </c>
    </row>
    <row r="788" spans="2:13" ht="12.75">
      <c r="B788" s="9"/>
      <c r="H788" s="5">
        <f aca="true" t="shared" si="59" ref="H788:H797">H787-B788</f>
        <v>0</v>
      </c>
      <c r="I788" s="24">
        <f t="shared" si="58"/>
        <v>0</v>
      </c>
      <c r="M788" s="2">
        <v>505</v>
      </c>
    </row>
    <row r="789" spans="2:13" ht="12.75">
      <c r="B789" s="9"/>
      <c r="H789" s="5">
        <f t="shared" si="59"/>
        <v>0</v>
      </c>
      <c r="I789" s="24">
        <f t="shared" si="58"/>
        <v>0</v>
      </c>
      <c r="M789" s="2">
        <v>505</v>
      </c>
    </row>
    <row r="790" spans="2:13" ht="12.75">
      <c r="B790" s="9">
        <v>3500</v>
      </c>
      <c r="C790" s="1" t="s">
        <v>1093</v>
      </c>
      <c r="D790" s="1" t="s">
        <v>10</v>
      </c>
      <c r="E790" s="1" t="s">
        <v>1077</v>
      </c>
      <c r="F790" s="29" t="s">
        <v>330</v>
      </c>
      <c r="G790" s="29" t="s">
        <v>145</v>
      </c>
      <c r="H790" s="5">
        <f t="shared" si="59"/>
        <v>-3500</v>
      </c>
      <c r="I790" s="24">
        <f t="shared" si="58"/>
        <v>6.930693069306931</v>
      </c>
      <c r="K790" t="s">
        <v>90</v>
      </c>
      <c r="L790">
        <v>22</v>
      </c>
      <c r="M790" s="2">
        <v>505</v>
      </c>
    </row>
    <row r="791" spans="2:13" ht="12.75">
      <c r="B791" s="9">
        <v>3000</v>
      </c>
      <c r="C791" s="1" t="s">
        <v>331</v>
      </c>
      <c r="D791" s="1" t="s">
        <v>10</v>
      </c>
      <c r="E791" s="1" t="s">
        <v>1077</v>
      </c>
      <c r="F791" s="29" t="s">
        <v>330</v>
      </c>
      <c r="G791" s="29" t="s">
        <v>145</v>
      </c>
      <c r="H791" s="5">
        <f t="shared" si="59"/>
        <v>-6500</v>
      </c>
      <c r="I791" s="24">
        <f t="shared" si="58"/>
        <v>5.9405940594059405</v>
      </c>
      <c r="K791" t="s">
        <v>90</v>
      </c>
      <c r="L791">
        <v>22</v>
      </c>
      <c r="M791" s="2">
        <v>505</v>
      </c>
    </row>
    <row r="792" spans="1:13" ht="12.75">
      <c r="A792" s="14"/>
      <c r="B792" s="9">
        <v>2000</v>
      </c>
      <c r="C792" s="1" t="s">
        <v>332</v>
      </c>
      <c r="D792" s="1" t="s">
        <v>10</v>
      </c>
      <c r="E792" s="1" t="s">
        <v>1077</v>
      </c>
      <c r="F792" s="29" t="s">
        <v>330</v>
      </c>
      <c r="G792" s="29" t="s">
        <v>146</v>
      </c>
      <c r="H792" s="5">
        <f t="shared" si="59"/>
        <v>-8500</v>
      </c>
      <c r="I792" s="24">
        <f t="shared" si="58"/>
        <v>3.9603960396039604</v>
      </c>
      <c r="K792" t="s">
        <v>90</v>
      </c>
      <c r="L792">
        <v>22</v>
      </c>
      <c r="M792" s="2">
        <v>505</v>
      </c>
    </row>
    <row r="793" spans="2:13" ht="12.75">
      <c r="B793" s="9">
        <v>2000</v>
      </c>
      <c r="C793" s="1" t="s">
        <v>333</v>
      </c>
      <c r="D793" s="1" t="s">
        <v>10</v>
      </c>
      <c r="E793" s="1" t="s">
        <v>1077</v>
      </c>
      <c r="F793" s="29" t="s">
        <v>330</v>
      </c>
      <c r="G793" s="29" t="s">
        <v>146</v>
      </c>
      <c r="H793" s="5">
        <f t="shared" si="59"/>
        <v>-10500</v>
      </c>
      <c r="I793" s="24">
        <f t="shared" si="58"/>
        <v>3.9603960396039604</v>
      </c>
      <c r="K793" t="s">
        <v>90</v>
      </c>
      <c r="L793">
        <v>22</v>
      </c>
      <c r="M793" s="2">
        <v>505</v>
      </c>
    </row>
    <row r="794" spans="2:13" ht="12.75">
      <c r="B794" s="9">
        <v>2000</v>
      </c>
      <c r="C794" s="1" t="s">
        <v>334</v>
      </c>
      <c r="D794" s="1" t="s">
        <v>10</v>
      </c>
      <c r="E794" s="1" t="s">
        <v>1077</v>
      </c>
      <c r="F794" s="29" t="s">
        <v>330</v>
      </c>
      <c r="G794" s="29" t="s">
        <v>146</v>
      </c>
      <c r="H794" s="5">
        <f t="shared" si="59"/>
        <v>-12500</v>
      </c>
      <c r="I794" s="24">
        <f t="shared" si="58"/>
        <v>3.9603960396039604</v>
      </c>
      <c r="K794" t="s">
        <v>90</v>
      </c>
      <c r="L794">
        <v>22</v>
      </c>
      <c r="M794" s="2">
        <v>505</v>
      </c>
    </row>
    <row r="795" spans="2:13" ht="12.75">
      <c r="B795" s="9">
        <v>3000</v>
      </c>
      <c r="C795" s="1" t="s">
        <v>335</v>
      </c>
      <c r="D795" s="1" t="s">
        <v>10</v>
      </c>
      <c r="E795" s="1" t="s">
        <v>1077</v>
      </c>
      <c r="F795" s="29" t="s">
        <v>330</v>
      </c>
      <c r="G795" s="29" t="s">
        <v>147</v>
      </c>
      <c r="H795" s="5">
        <f t="shared" si="59"/>
        <v>-15500</v>
      </c>
      <c r="I795" s="24">
        <f t="shared" si="58"/>
        <v>5.9405940594059405</v>
      </c>
      <c r="K795" t="s">
        <v>90</v>
      </c>
      <c r="L795">
        <v>22</v>
      </c>
      <c r="M795" s="2">
        <v>505</v>
      </c>
    </row>
    <row r="796" spans="2:13" ht="12.75">
      <c r="B796" s="9">
        <v>2000</v>
      </c>
      <c r="C796" s="1" t="s">
        <v>336</v>
      </c>
      <c r="D796" s="1" t="s">
        <v>10</v>
      </c>
      <c r="E796" s="1" t="s">
        <v>1077</v>
      </c>
      <c r="F796" s="29" t="s">
        <v>330</v>
      </c>
      <c r="G796" s="29" t="s">
        <v>148</v>
      </c>
      <c r="H796" s="5">
        <f t="shared" si="59"/>
        <v>-17500</v>
      </c>
      <c r="I796" s="24">
        <f aca="true" t="shared" si="60" ref="I796:I827">+B796/M796</f>
        <v>3.9603960396039604</v>
      </c>
      <c r="K796" t="s">
        <v>90</v>
      </c>
      <c r="L796">
        <v>22</v>
      </c>
      <c r="M796" s="2">
        <v>505</v>
      </c>
    </row>
    <row r="797" spans="2:13" ht="12.75">
      <c r="B797" s="9">
        <v>1000</v>
      </c>
      <c r="C797" s="1" t="s">
        <v>1094</v>
      </c>
      <c r="D797" s="1" t="s">
        <v>10</v>
      </c>
      <c r="E797" s="1" t="s">
        <v>1077</v>
      </c>
      <c r="F797" s="29" t="s">
        <v>337</v>
      </c>
      <c r="G797" s="29" t="s">
        <v>148</v>
      </c>
      <c r="H797" s="5">
        <f t="shared" si="59"/>
        <v>-18500</v>
      </c>
      <c r="I797" s="24">
        <f t="shared" si="60"/>
        <v>1.9801980198019802</v>
      </c>
      <c r="K797" t="s">
        <v>90</v>
      </c>
      <c r="L797">
        <v>22</v>
      </c>
      <c r="M797" s="2">
        <v>505</v>
      </c>
    </row>
    <row r="798" spans="1:13" s="96" customFormat="1" ht="12.75">
      <c r="A798" s="13"/>
      <c r="B798" s="410">
        <f>SUM(B790:B797)</f>
        <v>18500</v>
      </c>
      <c r="C798" s="13" t="s">
        <v>1097</v>
      </c>
      <c r="D798" s="13"/>
      <c r="E798" s="13"/>
      <c r="F798" s="20"/>
      <c r="G798" s="20"/>
      <c r="H798" s="94">
        <v>0</v>
      </c>
      <c r="I798" s="95">
        <f t="shared" si="60"/>
        <v>36.633663366336634</v>
      </c>
      <c r="M798" s="2">
        <v>505</v>
      </c>
    </row>
    <row r="799" spans="2:13" ht="12.75">
      <c r="B799" s="427"/>
      <c r="H799" s="5">
        <f aca="true" t="shared" si="61" ref="H799:H804">H798-B799</f>
        <v>0</v>
      </c>
      <c r="I799" s="24">
        <f t="shared" si="60"/>
        <v>0</v>
      </c>
      <c r="M799" s="2">
        <v>505</v>
      </c>
    </row>
    <row r="800" spans="2:13" ht="12.75">
      <c r="B800" s="427"/>
      <c r="H800" s="5">
        <f t="shared" si="61"/>
        <v>0</v>
      </c>
      <c r="I800" s="24">
        <f t="shared" si="60"/>
        <v>0</v>
      </c>
      <c r="M800" s="2">
        <v>505</v>
      </c>
    </row>
    <row r="801" spans="2:13" ht="12.75">
      <c r="B801" s="427">
        <v>1500</v>
      </c>
      <c r="C801" s="1" t="s">
        <v>81</v>
      </c>
      <c r="D801" s="1" t="s">
        <v>10</v>
      </c>
      <c r="E801" s="1" t="s">
        <v>131</v>
      </c>
      <c r="F801" s="29" t="s">
        <v>330</v>
      </c>
      <c r="G801" s="29" t="s">
        <v>145</v>
      </c>
      <c r="H801" s="5">
        <f t="shared" si="61"/>
        <v>-1500</v>
      </c>
      <c r="I801" s="24">
        <f t="shared" si="60"/>
        <v>2.9702970297029703</v>
      </c>
      <c r="K801" t="s">
        <v>90</v>
      </c>
      <c r="L801">
        <v>22</v>
      </c>
      <c r="M801" s="2">
        <v>505</v>
      </c>
    </row>
    <row r="802" spans="2:13" ht="12.75">
      <c r="B802" s="9">
        <v>1000</v>
      </c>
      <c r="C802" s="1" t="s">
        <v>81</v>
      </c>
      <c r="D802" s="1" t="s">
        <v>10</v>
      </c>
      <c r="E802" s="1" t="s">
        <v>131</v>
      </c>
      <c r="F802" s="29" t="s">
        <v>330</v>
      </c>
      <c r="G802" s="29" t="s">
        <v>146</v>
      </c>
      <c r="H802" s="5">
        <f t="shared" si="61"/>
        <v>-2500</v>
      </c>
      <c r="I802" s="24">
        <f t="shared" si="60"/>
        <v>1.9801980198019802</v>
      </c>
      <c r="K802" t="s">
        <v>90</v>
      </c>
      <c r="L802">
        <v>22</v>
      </c>
      <c r="M802" s="2">
        <v>505</v>
      </c>
    </row>
    <row r="803" spans="2:13" ht="12.75">
      <c r="B803" s="9">
        <v>600</v>
      </c>
      <c r="C803" s="1" t="s">
        <v>81</v>
      </c>
      <c r="D803" s="1" t="s">
        <v>10</v>
      </c>
      <c r="E803" s="1" t="s">
        <v>131</v>
      </c>
      <c r="F803" s="29" t="s">
        <v>330</v>
      </c>
      <c r="G803" s="29" t="s">
        <v>147</v>
      </c>
      <c r="H803" s="5">
        <f t="shared" si="61"/>
        <v>-3100</v>
      </c>
      <c r="I803" s="24">
        <f t="shared" si="60"/>
        <v>1.188118811881188</v>
      </c>
      <c r="K803" t="s">
        <v>90</v>
      </c>
      <c r="L803">
        <v>22</v>
      </c>
      <c r="M803" s="2">
        <v>505</v>
      </c>
    </row>
    <row r="804" spans="2:13" ht="12.75">
      <c r="B804" s="9">
        <v>600</v>
      </c>
      <c r="C804" s="1" t="s">
        <v>81</v>
      </c>
      <c r="D804" s="1" t="s">
        <v>10</v>
      </c>
      <c r="E804" s="1" t="s">
        <v>131</v>
      </c>
      <c r="F804" s="29" t="s">
        <v>330</v>
      </c>
      <c r="G804" s="29" t="s">
        <v>148</v>
      </c>
      <c r="H804" s="5">
        <f t="shared" si="61"/>
        <v>-3700</v>
      </c>
      <c r="I804" s="24">
        <f t="shared" si="60"/>
        <v>1.188118811881188</v>
      </c>
      <c r="K804" t="s">
        <v>90</v>
      </c>
      <c r="L804">
        <v>22</v>
      </c>
      <c r="M804" s="2">
        <v>505</v>
      </c>
    </row>
    <row r="805" spans="1:13" s="96" customFormat="1" ht="12.75">
      <c r="A805" s="13"/>
      <c r="B805" s="410">
        <f>SUM(B801:B804)</f>
        <v>3700</v>
      </c>
      <c r="C805" s="13"/>
      <c r="D805" s="13"/>
      <c r="E805" s="13" t="s">
        <v>131</v>
      </c>
      <c r="F805" s="20"/>
      <c r="G805" s="20"/>
      <c r="H805" s="94">
        <v>0</v>
      </c>
      <c r="I805" s="95">
        <f t="shared" si="60"/>
        <v>7.326732673267327</v>
      </c>
      <c r="M805" s="2">
        <v>505</v>
      </c>
    </row>
    <row r="806" spans="2:13" ht="12.75">
      <c r="B806" s="9"/>
      <c r="H806" s="5">
        <f>H805-B806</f>
        <v>0</v>
      </c>
      <c r="I806" s="24">
        <f t="shared" si="60"/>
        <v>0</v>
      </c>
      <c r="M806" s="2">
        <v>505</v>
      </c>
    </row>
    <row r="807" spans="2:13" ht="12.75">
      <c r="B807" s="9"/>
      <c r="H807" s="5">
        <f>H806-B807</f>
        <v>0</v>
      </c>
      <c r="I807" s="24">
        <f t="shared" si="60"/>
        <v>0</v>
      </c>
      <c r="M807" s="2">
        <v>505</v>
      </c>
    </row>
    <row r="808" spans="2:13" ht="12.75">
      <c r="B808" s="9">
        <v>3500</v>
      </c>
      <c r="C808" s="1" t="s">
        <v>82</v>
      </c>
      <c r="D808" s="1" t="s">
        <v>10</v>
      </c>
      <c r="E808" s="1" t="s">
        <v>1077</v>
      </c>
      <c r="F808" s="29" t="s">
        <v>330</v>
      </c>
      <c r="G808" s="29" t="s">
        <v>145</v>
      </c>
      <c r="H808" s="5">
        <f>H807-B808</f>
        <v>-3500</v>
      </c>
      <c r="I808" s="24">
        <f t="shared" si="60"/>
        <v>6.930693069306931</v>
      </c>
      <c r="K808" t="s">
        <v>90</v>
      </c>
      <c r="L808">
        <v>22</v>
      </c>
      <c r="M808" s="2">
        <v>505</v>
      </c>
    </row>
    <row r="809" spans="1:13" ht="12.75">
      <c r="A809" s="14"/>
      <c r="B809" s="9">
        <v>3500</v>
      </c>
      <c r="C809" s="1" t="s">
        <v>82</v>
      </c>
      <c r="D809" s="1" t="s">
        <v>10</v>
      </c>
      <c r="E809" s="1" t="s">
        <v>1077</v>
      </c>
      <c r="F809" s="29" t="s">
        <v>330</v>
      </c>
      <c r="G809" s="29" t="s">
        <v>146</v>
      </c>
      <c r="H809" s="5">
        <f>H808-B809</f>
        <v>-7000</v>
      </c>
      <c r="I809" s="24">
        <f t="shared" si="60"/>
        <v>6.930693069306931</v>
      </c>
      <c r="K809" t="s">
        <v>90</v>
      </c>
      <c r="L809">
        <v>22</v>
      </c>
      <c r="M809" s="2">
        <v>505</v>
      </c>
    </row>
    <row r="810" spans="2:13" ht="12.75">
      <c r="B810" s="9">
        <v>3500</v>
      </c>
      <c r="C810" s="1" t="s">
        <v>82</v>
      </c>
      <c r="D810" s="1" t="s">
        <v>10</v>
      </c>
      <c r="E810" s="1" t="s">
        <v>1077</v>
      </c>
      <c r="F810" s="29" t="s">
        <v>330</v>
      </c>
      <c r="G810" s="29" t="s">
        <v>147</v>
      </c>
      <c r="H810" s="5">
        <f>H809-B810</f>
        <v>-10500</v>
      </c>
      <c r="I810" s="24">
        <f t="shared" si="60"/>
        <v>6.930693069306931</v>
      </c>
      <c r="K810" t="s">
        <v>90</v>
      </c>
      <c r="L810">
        <v>22</v>
      </c>
      <c r="M810" s="2">
        <v>505</v>
      </c>
    </row>
    <row r="811" spans="1:13" s="96" customFormat="1" ht="12.75">
      <c r="A811" s="13"/>
      <c r="B811" s="410">
        <f>SUM(B808:B810)</f>
        <v>10500</v>
      </c>
      <c r="C811" s="13" t="s">
        <v>82</v>
      </c>
      <c r="D811" s="13"/>
      <c r="E811" s="13"/>
      <c r="F811" s="20"/>
      <c r="G811" s="20"/>
      <c r="H811" s="94">
        <v>0</v>
      </c>
      <c r="I811" s="95">
        <f t="shared" si="60"/>
        <v>20.792079207920793</v>
      </c>
      <c r="M811" s="2">
        <v>505</v>
      </c>
    </row>
    <row r="812" spans="2:13" ht="12.75">
      <c r="B812" s="9"/>
      <c r="H812" s="5">
        <f aca="true" t="shared" si="62" ref="H812:H817">H811-B812</f>
        <v>0</v>
      </c>
      <c r="I812" s="24">
        <f t="shared" si="60"/>
        <v>0</v>
      </c>
      <c r="M812" s="2">
        <v>505</v>
      </c>
    </row>
    <row r="813" spans="2:13" ht="12.75">
      <c r="B813" s="9"/>
      <c r="H813" s="5">
        <f t="shared" si="62"/>
        <v>0</v>
      </c>
      <c r="I813" s="24">
        <f t="shared" si="60"/>
        <v>0</v>
      </c>
      <c r="M813" s="2">
        <v>505</v>
      </c>
    </row>
    <row r="814" spans="2:13" ht="12.75">
      <c r="B814" s="9">
        <v>2000</v>
      </c>
      <c r="C814" s="1" t="s">
        <v>84</v>
      </c>
      <c r="D814" s="1" t="s">
        <v>10</v>
      </c>
      <c r="E814" s="1" t="s">
        <v>1077</v>
      </c>
      <c r="F814" s="29" t="s">
        <v>330</v>
      </c>
      <c r="G814" s="29" t="s">
        <v>145</v>
      </c>
      <c r="H814" s="5">
        <f t="shared" si="62"/>
        <v>-2000</v>
      </c>
      <c r="I814" s="24">
        <f t="shared" si="60"/>
        <v>3.9603960396039604</v>
      </c>
      <c r="K814" t="s">
        <v>90</v>
      </c>
      <c r="L814">
        <v>22</v>
      </c>
      <c r="M814" s="2">
        <v>505</v>
      </c>
    </row>
    <row r="815" spans="2:13" ht="12.75">
      <c r="B815" s="9">
        <v>2000</v>
      </c>
      <c r="C815" s="1" t="s">
        <v>84</v>
      </c>
      <c r="D815" s="1" t="s">
        <v>10</v>
      </c>
      <c r="E815" s="1" t="s">
        <v>1077</v>
      </c>
      <c r="F815" s="29" t="s">
        <v>330</v>
      </c>
      <c r="G815" s="29" t="s">
        <v>146</v>
      </c>
      <c r="H815" s="5">
        <f t="shared" si="62"/>
        <v>-4000</v>
      </c>
      <c r="I815" s="24">
        <f t="shared" si="60"/>
        <v>3.9603960396039604</v>
      </c>
      <c r="K815" t="s">
        <v>90</v>
      </c>
      <c r="L815">
        <v>22</v>
      </c>
      <c r="M815" s="2">
        <v>505</v>
      </c>
    </row>
    <row r="816" spans="2:13" ht="12.75">
      <c r="B816" s="9">
        <v>2000</v>
      </c>
      <c r="C816" s="1" t="s">
        <v>84</v>
      </c>
      <c r="D816" s="1" t="s">
        <v>10</v>
      </c>
      <c r="E816" s="1" t="s">
        <v>1077</v>
      </c>
      <c r="F816" s="29" t="s">
        <v>330</v>
      </c>
      <c r="G816" s="29" t="s">
        <v>147</v>
      </c>
      <c r="H816" s="5">
        <f t="shared" si="62"/>
        <v>-6000</v>
      </c>
      <c r="I816" s="24">
        <f t="shared" si="60"/>
        <v>3.9603960396039604</v>
      </c>
      <c r="K816" t="s">
        <v>90</v>
      </c>
      <c r="L816">
        <v>22</v>
      </c>
      <c r="M816" s="2">
        <v>505</v>
      </c>
    </row>
    <row r="817" spans="2:13" ht="12.75">
      <c r="B817" s="9">
        <v>2000</v>
      </c>
      <c r="C817" s="1" t="s">
        <v>84</v>
      </c>
      <c r="D817" s="1" t="s">
        <v>10</v>
      </c>
      <c r="E817" s="1" t="s">
        <v>1077</v>
      </c>
      <c r="F817" s="29" t="s">
        <v>330</v>
      </c>
      <c r="G817" s="29" t="s">
        <v>148</v>
      </c>
      <c r="H817" s="5">
        <f t="shared" si="62"/>
        <v>-8000</v>
      </c>
      <c r="I817" s="24">
        <f t="shared" si="60"/>
        <v>3.9603960396039604</v>
      </c>
      <c r="K817" t="s">
        <v>90</v>
      </c>
      <c r="L817">
        <v>22</v>
      </c>
      <c r="M817" s="2">
        <v>505</v>
      </c>
    </row>
    <row r="818" spans="1:13" s="96" customFormat="1" ht="12.75">
      <c r="A818" s="13"/>
      <c r="B818" s="410">
        <f>SUM(B814:B817)</f>
        <v>8000</v>
      </c>
      <c r="C818" s="13" t="s">
        <v>84</v>
      </c>
      <c r="D818" s="13"/>
      <c r="E818" s="13"/>
      <c r="F818" s="20"/>
      <c r="G818" s="20"/>
      <c r="H818" s="94">
        <v>0</v>
      </c>
      <c r="I818" s="95">
        <f t="shared" si="60"/>
        <v>15.841584158415841</v>
      </c>
      <c r="M818" s="2">
        <v>505</v>
      </c>
    </row>
    <row r="819" spans="2:13" ht="12.75">
      <c r="B819" s="9"/>
      <c r="H819" s="5">
        <f>H818-B819</f>
        <v>0</v>
      </c>
      <c r="I819" s="24">
        <f t="shared" si="60"/>
        <v>0</v>
      </c>
      <c r="M819" s="2">
        <v>505</v>
      </c>
    </row>
    <row r="820" spans="2:13" ht="12.75">
      <c r="B820" s="9"/>
      <c r="H820" s="5">
        <f>H819-B820</f>
        <v>0</v>
      </c>
      <c r="I820" s="24">
        <f t="shared" si="60"/>
        <v>0</v>
      </c>
      <c r="M820" s="2">
        <v>505</v>
      </c>
    </row>
    <row r="821" spans="2:13" ht="12.75">
      <c r="B821" s="9">
        <v>1000</v>
      </c>
      <c r="C821" s="1" t="s">
        <v>151</v>
      </c>
      <c r="D821" s="1" t="s">
        <v>10</v>
      </c>
      <c r="E821" s="1" t="s">
        <v>238</v>
      </c>
      <c r="F821" s="29" t="s">
        <v>330</v>
      </c>
      <c r="G821" s="29" t="s">
        <v>146</v>
      </c>
      <c r="H821" s="5">
        <f>H820-B821</f>
        <v>-1000</v>
      </c>
      <c r="I821" s="24">
        <f t="shared" si="60"/>
        <v>1.9801980198019802</v>
      </c>
      <c r="K821" t="s">
        <v>90</v>
      </c>
      <c r="M821" s="2">
        <v>505</v>
      </c>
    </row>
    <row r="822" spans="2:13" ht="12.75">
      <c r="B822" s="9">
        <v>1000</v>
      </c>
      <c r="C822" s="1" t="s">
        <v>151</v>
      </c>
      <c r="D822" s="1" t="s">
        <v>10</v>
      </c>
      <c r="E822" s="1" t="s">
        <v>238</v>
      </c>
      <c r="F822" s="29" t="s">
        <v>330</v>
      </c>
      <c r="G822" s="29" t="s">
        <v>146</v>
      </c>
      <c r="H822" s="5">
        <f>H821-B822</f>
        <v>-2000</v>
      </c>
      <c r="I822" s="24">
        <f t="shared" si="60"/>
        <v>1.9801980198019802</v>
      </c>
      <c r="K822" t="s">
        <v>90</v>
      </c>
      <c r="M822" s="2">
        <v>505</v>
      </c>
    </row>
    <row r="823" spans="1:13" s="96" customFormat="1" ht="12.75">
      <c r="A823" s="13"/>
      <c r="B823" s="410">
        <f>SUM(B821:B822)</f>
        <v>2000</v>
      </c>
      <c r="C823" s="13"/>
      <c r="D823" s="13"/>
      <c r="E823" s="13" t="s">
        <v>238</v>
      </c>
      <c r="F823" s="20"/>
      <c r="G823" s="20"/>
      <c r="H823" s="94">
        <v>0</v>
      </c>
      <c r="I823" s="95">
        <f t="shared" si="60"/>
        <v>3.9603960396039604</v>
      </c>
      <c r="M823" s="2">
        <v>505</v>
      </c>
    </row>
    <row r="824" spans="2:13" ht="12.75">
      <c r="B824" s="9"/>
      <c r="H824" s="5">
        <f>H823-B824</f>
        <v>0</v>
      </c>
      <c r="I824" s="24">
        <f t="shared" si="60"/>
        <v>0</v>
      </c>
      <c r="M824" s="2">
        <v>505</v>
      </c>
    </row>
    <row r="825" spans="2:13" ht="12.75">
      <c r="B825" s="9"/>
      <c r="H825" s="5">
        <f>H824-B825</f>
        <v>0</v>
      </c>
      <c r="I825" s="24">
        <f t="shared" si="60"/>
        <v>0</v>
      </c>
      <c r="M825" s="2">
        <v>505</v>
      </c>
    </row>
    <row r="826" spans="2:13" ht="12.75">
      <c r="B826" s="9"/>
      <c r="H826" s="5">
        <f>H825-B826</f>
        <v>0</v>
      </c>
      <c r="I826" s="24">
        <f t="shared" si="60"/>
        <v>0</v>
      </c>
      <c r="M826" s="2">
        <v>505</v>
      </c>
    </row>
    <row r="827" spans="2:13" ht="12.75">
      <c r="B827" s="9"/>
      <c r="H827" s="5">
        <f>H826-B827</f>
        <v>0</v>
      </c>
      <c r="I827" s="24">
        <f t="shared" si="60"/>
        <v>0</v>
      </c>
      <c r="M827" s="2">
        <v>505</v>
      </c>
    </row>
    <row r="828" spans="1:13" s="132" customFormat="1" ht="12.75">
      <c r="A828" s="130"/>
      <c r="B828" s="446">
        <f>+B831+B835+B838+B841+B845+B849</f>
        <v>19800</v>
      </c>
      <c r="C828" s="130" t="s">
        <v>339</v>
      </c>
      <c r="D828" s="130" t="s">
        <v>338</v>
      </c>
      <c r="E828" s="130" t="s">
        <v>181</v>
      </c>
      <c r="F828" s="131" t="s">
        <v>182</v>
      </c>
      <c r="G828" s="131" t="s">
        <v>219</v>
      </c>
      <c r="H828" s="94"/>
      <c r="I828" s="95">
        <f aca="true" t="shared" si="63" ref="I828:I859">+B828/M828</f>
        <v>39.20792079207921</v>
      </c>
      <c r="M828" s="2">
        <v>505</v>
      </c>
    </row>
    <row r="829" spans="2:13" ht="12.75">
      <c r="B829" s="9"/>
      <c r="H829" s="5">
        <f>H828-B829</f>
        <v>0</v>
      </c>
      <c r="I829" s="24">
        <f t="shared" si="63"/>
        <v>0</v>
      </c>
      <c r="M829" s="2">
        <v>505</v>
      </c>
    </row>
    <row r="830" spans="2:13" ht="12.75">
      <c r="B830" s="9">
        <v>5000</v>
      </c>
      <c r="C830" s="1" t="s">
        <v>24</v>
      </c>
      <c r="D830" s="1" t="s">
        <v>10</v>
      </c>
      <c r="E830" s="1" t="s">
        <v>221</v>
      </c>
      <c r="F830" s="71" t="s">
        <v>340</v>
      </c>
      <c r="G830" s="29" t="s">
        <v>145</v>
      </c>
      <c r="H830" s="5">
        <f>H829-B830</f>
        <v>-5000</v>
      </c>
      <c r="I830" s="24">
        <f t="shared" si="63"/>
        <v>9.900990099009901</v>
      </c>
      <c r="K830" t="s">
        <v>24</v>
      </c>
      <c r="L830">
        <v>23</v>
      </c>
      <c r="M830" s="2">
        <v>505</v>
      </c>
    </row>
    <row r="831" spans="1:13" s="96" customFormat="1" ht="12.75">
      <c r="A831" s="13"/>
      <c r="B831" s="410">
        <f>SUM(B830)</f>
        <v>5000</v>
      </c>
      <c r="C831" s="13" t="s">
        <v>24</v>
      </c>
      <c r="D831" s="13"/>
      <c r="E831" s="13"/>
      <c r="F831" s="20"/>
      <c r="G831" s="20"/>
      <c r="H831" s="94">
        <v>0</v>
      </c>
      <c r="I831" s="95">
        <f t="shared" si="63"/>
        <v>9.900990099009901</v>
      </c>
      <c r="M831" s="2">
        <v>505</v>
      </c>
    </row>
    <row r="832" spans="2:13" ht="12.75">
      <c r="B832" s="9"/>
      <c r="H832" s="5">
        <f>H831-B832</f>
        <v>0</v>
      </c>
      <c r="I832" s="24">
        <f t="shared" si="63"/>
        <v>0</v>
      </c>
      <c r="M832" s="2">
        <v>505</v>
      </c>
    </row>
    <row r="833" spans="2:13" ht="12.75">
      <c r="B833" s="9"/>
      <c r="D833" s="14"/>
      <c r="H833" s="5">
        <f>H832-B833</f>
        <v>0</v>
      </c>
      <c r="I833" s="24">
        <f t="shared" si="63"/>
        <v>0</v>
      </c>
      <c r="M833" s="2">
        <v>505</v>
      </c>
    </row>
    <row r="834" spans="2:13" ht="12.75">
      <c r="B834" s="9">
        <v>3000</v>
      </c>
      <c r="C834" s="81" t="s">
        <v>198</v>
      </c>
      <c r="D834" s="35" t="s">
        <v>10</v>
      </c>
      <c r="E834" s="81" t="s">
        <v>1077</v>
      </c>
      <c r="F834" s="109" t="s">
        <v>341</v>
      </c>
      <c r="G834" s="109" t="s">
        <v>145</v>
      </c>
      <c r="H834" s="5">
        <f>H833-B834</f>
        <v>-3000</v>
      </c>
      <c r="I834" s="24">
        <f t="shared" si="63"/>
        <v>5.9405940594059405</v>
      </c>
      <c r="K834" s="86" t="s">
        <v>221</v>
      </c>
      <c r="L834">
        <v>23</v>
      </c>
      <c r="M834" s="2">
        <v>505</v>
      </c>
    </row>
    <row r="835" spans="1:13" s="118" customFormat="1" ht="12.75">
      <c r="A835" s="112"/>
      <c r="B835" s="426">
        <f>SUM(B834)</f>
        <v>3000</v>
      </c>
      <c r="C835" s="112"/>
      <c r="D835" s="112"/>
      <c r="E835" s="114" t="s">
        <v>226</v>
      </c>
      <c r="F835" s="115"/>
      <c r="G835" s="115"/>
      <c r="H835" s="116">
        <v>0</v>
      </c>
      <c r="I835" s="117">
        <f t="shared" si="63"/>
        <v>5.9405940594059405</v>
      </c>
      <c r="M835" s="2">
        <v>505</v>
      </c>
    </row>
    <row r="836" spans="1:13" s="45" customFormat="1" ht="12.75">
      <c r="A836" s="44"/>
      <c r="B836" s="425"/>
      <c r="C836" s="46"/>
      <c r="D836" s="37"/>
      <c r="E836" s="44"/>
      <c r="F836" s="38"/>
      <c r="G836" s="38"/>
      <c r="H836" s="5">
        <f>H835-B836</f>
        <v>0</v>
      </c>
      <c r="I836" s="24">
        <f t="shared" si="63"/>
        <v>0</v>
      </c>
      <c r="M836" s="2">
        <v>505</v>
      </c>
    </row>
    <row r="837" spans="2:13" ht="12.75">
      <c r="B837" s="9">
        <v>1800</v>
      </c>
      <c r="C837" s="81" t="s">
        <v>81</v>
      </c>
      <c r="D837" s="35" t="s">
        <v>10</v>
      </c>
      <c r="E837" s="81" t="s">
        <v>131</v>
      </c>
      <c r="F837" s="109" t="s">
        <v>342</v>
      </c>
      <c r="G837" s="109" t="s">
        <v>145</v>
      </c>
      <c r="H837" s="5">
        <f>H836-B837</f>
        <v>-1800</v>
      </c>
      <c r="I837" s="24">
        <f t="shared" si="63"/>
        <v>3.5643564356435644</v>
      </c>
      <c r="K837" s="86" t="s">
        <v>221</v>
      </c>
      <c r="L837">
        <v>23</v>
      </c>
      <c r="M837" s="2">
        <v>505</v>
      </c>
    </row>
    <row r="838" spans="1:13" s="118" customFormat="1" ht="12.75">
      <c r="A838" s="112"/>
      <c r="B838" s="426">
        <f>SUM(B837)</f>
        <v>1800</v>
      </c>
      <c r="C838" s="114" t="s">
        <v>81</v>
      </c>
      <c r="D838" s="114"/>
      <c r="E838" s="114" t="s">
        <v>131</v>
      </c>
      <c r="F838" s="135"/>
      <c r="G838" s="135"/>
      <c r="H838" s="116">
        <v>0</v>
      </c>
      <c r="I838" s="117">
        <f t="shared" si="63"/>
        <v>3.5643564356435644</v>
      </c>
      <c r="M838" s="2">
        <v>505</v>
      </c>
    </row>
    <row r="839" spans="2:13" ht="12.75">
      <c r="B839" s="9"/>
      <c r="D839" s="14"/>
      <c r="H839" s="5">
        <f>H838-B839</f>
        <v>0</v>
      </c>
      <c r="I839" s="24">
        <f t="shared" si="63"/>
        <v>0</v>
      </c>
      <c r="M839" s="2">
        <v>505</v>
      </c>
    </row>
    <row r="840" spans="2:13" ht="12.75">
      <c r="B840" s="9">
        <v>7000</v>
      </c>
      <c r="C840" s="81" t="s">
        <v>82</v>
      </c>
      <c r="D840" s="35" t="s">
        <v>10</v>
      </c>
      <c r="E840" s="81" t="s">
        <v>1077</v>
      </c>
      <c r="F840" s="109" t="s">
        <v>343</v>
      </c>
      <c r="G840" s="109" t="s">
        <v>145</v>
      </c>
      <c r="H840" s="5">
        <f>H839-B840</f>
        <v>-7000</v>
      </c>
      <c r="I840" s="24">
        <f t="shared" si="63"/>
        <v>13.861386138613861</v>
      </c>
      <c r="K840" s="86" t="s">
        <v>221</v>
      </c>
      <c r="L840">
        <v>23</v>
      </c>
      <c r="M840" s="2">
        <v>505</v>
      </c>
    </row>
    <row r="841" spans="1:13" s="118" customFormat="1" ht="12.75">
      <c r="A841" s="112"/>
      <c r="B841" s="426">
        <f>SUM(B840)</f>
        <v>7000</v>
      </c>
      <c r="C841" s="112"/>
      <c r="D841" s="112"/>
      <c r="E841" s="114" t="s">
        <v>82</v>
      </c>
      <c r="F841" s="115"/>
      <c r="G841" s="115"/>
      <c r="H841" s="116">
        <v>0</v>
      </c>
      <c r="I841" s="117">
        <f t="shared" si="63"/>
        <v>13.861386138613861</v>
      </c>
      <c r="M841" s="2">
        <v>505</v>
      </c>
    </row>
    <row r="842" spans="2:13" ht="12.75">
      <c r="B842" s="9"/>
      <c r="D842" s="14"/>
      <c r="H842" s="5">
        <f>H841-B842</f>
        <v>0</v>
      </c>
      <c r="I842" s="24">
        <f t="shared" si="63"/>
        <v>0</v>
      </c>
      <c r="M842" s="2">
        <v>505</v>
      </c>
    </row>
    <row r="843" spans="2:13" ht="12.75">
      <c r="B843" s="9"/>
      <c r="D843" s="14"/>
      <c r="H843" s="5">
        <f>H842-B843</f>
        <v>0</v>
      </c>
      <c r="I843" s="24">
        <f t="shared" si="63"/>
        <v>0</v>
      </c>
      <c r="M843" s="2">
        <v>505</v>
      </c>
    </row>
    <row r="844" spans="2:13" ht="12.75">
      <c r="B844" s="9">
        <v>2000</v>
      </c>
      <c r="C844" s="81" t="s">
        <v>84</v>
      </c>
      <c r="D844" s="35" t="s">
        <v>10</v>
      </c>
      <c r="E844" s="81" t="s">
        <v>1077</v>
      </c>
      <c r="F844" s="109" t="s">
        <v>342</v>
      </c>
      <c r="G844" s="109" t="s">
        <v>145</v>
      </c>
      <c r="H844" s="5">
        <f>H843-B844</f>
        <v>-2000</v>
      </c>
      <c r="I844" s="24">
        <f t="shared" si="63"/>
        <v>3.9603960396039604</v>
      </c>
      <c r="K844" s="86" t="s">
        <v>221</v>
      </c>
      <c r="L844">
        <v>23</v>
      </c>
      <c r="M844" s="2">
        <v>505</v>
      </c>
    </row>
    <row r="845" spans="1:13" s="118" customFormat="1" ht="12.75">
      <c r="A845" s="112"/>
      <c r="B845" s="426">
        <f>SUM(B844)</f>
        <v>2000</v>
      </c>
      <c r="C845" s="112"/>
      <c r="D845" s="112"/>
      <c r="E845" s="114" t="s">
        <v>84</v>
      </c>
      <c r="F845" s="115"/>
      <c r="G845" s="115"/>
      <c r="H845" s="116">
        <v>0</v>
      </c>
      <c r="I845" s="117">
        <f t="shared" si="63"/>
        <v>3.9603960396039604</v>
      </c>
      <c r="M845" s="2">
        <v>505</v>
      </c>
    </row>
    <row r="846" spans="2:13" ht="12.75">
      <c r="B846" s="9"/>
      <c r="D846" s="14"/>
      <c r="H846" s="5">
        <f>H845-B846</f>
        <v>0</v>
      </c>
      <c r="I846" s="24">
        <f t="shared" si="63"/>
        <v>0</v>
      </c>
      <c r="M846" s="2">
        <v>505</v>
      </c>
    </row>
    <row r="847" spans="2:13" ht="12.75">
      <c r="B847" s="9"/>
      <c r="D847" s="14"/>
      <c r="H847" s="5">
        <f>H846-B847</f>
        <v>0</v>
      </c>
      <c r="I847" s="24">
        <f t="shared" si="63"/>
        <v>0</v>
      </c>
      <c r="M847" s="2">
        <v>505</v>
      </c>
    </row>
    <row r="848" spans="2:13" ht="12.75">
      <c r="B848" s="9">
        <v>1000</v>
      </c>
      <c r="C848" s="81" t="s">
        <v>151</v>
      </c>
      <c r="D848" s="81" t="s">
        <v>10</v>
      </c>
      <c r="E848" s="81" t="s">
        <v>238</v>
      </c>
      <c r="F848" s="109" t="s">
        <v>342</v>
      </c>
      <c r="G848" s="109" t="s">
        <v>145</v>
      </c>
      <c r="H848" s="5">
        <f>H847-B848</f>
        <v>-1000</v>
      </c>
      <c r="I848" s="24">
        <f t="shared" si="63"/>
        <v>1.9801980198019802</v>
      </c>
      <c r="K848" s="86" t="s">
        <v>221</v>
      </c>
      <c r="L848">
        <v>23</v>
      </c>
      <c r="M848" s="2">
        <v>505</v>
      </c>
    </row>
    <row r="849" spans="1:13" s="118" customFormat="1" ht="12.75">
      <c r="A849" s="112"/>
      <c r="B849" s="426">
        <f>SUM(B848)</f>
        <v>1000</v>
      </c>
      <c r="C849" s="112"/>
      <c r="D849" s="112"/>
      <c r="E849" s="114" t="s">
        <v>238</v>
      </c>
      <c r="F849" s="115"/>
      <c r="G849" s="115"/>
      <c r="H849" s="116">
        <v>0</v>
      </c>
      <c r="I849" s="117">
        <f t="shared" si="63"/>
        <v>1.9801980198019802</v>
      </c>
      <c r="M849" s="2">
        <v>505</v>
      </c>
    </row>
    <row r="850" spans="2:13" ht="12.75">
      <c r="B850" s="9"/>
      <c r="H850" s="5">
        <f>H849-B850</f>
        <v>0</v>
      </c>
      <c r="I850" s="24">
        <f t="shared" si="63"/>
        <v>0</v>
      </c>
      <c r="M850" s="2">
        <v>505</v>
      </c>
    </row>
    <row r="851" spans="2:13" ht="12.75">
      <c r="B851" s="9"/>
      <c r="H851" s="5">
        <f>H850-B851</f>
        <v>0</v>
      </c>
      <c r="I851" s="24">
        <f t="shared" si="63"/>
        <v>0</v>
      </c>
      <c r="M851" s="2">
        <v>505</v>
      </c>
    </row>
    <row r="852" spans="2:13" ht="12.75">
      <c r="B852" s="9"/>
      <c r="H852" s="5">
        <f>H851-B852</f>
        <v>0</v>
      </c>
      <c r="I852" s="24">
        <f t="shared" si="63"/>
        <v>0</v>
      </c>
      <c r="M852" s="2">
        <v>505</v>
      </c>
    </row>
    <row r="853" spans="2:13" ht="12.75">
      <c r="B853" s="9"/>
      <c r="H853" s="5">
        <f>H852-B853</f>
        <v>0</v>
      </c>
      <c r="I853" s="24">
        <f t="shared" si="63"/>
        <v>0</v>
      </c>
      <c r="M853" s="2">
        <v>505</v>
      </c>
    </row>
    <row r="854" spans="1:13" s="132" customFormat="1" ht="12.75">
      <c r="A854" s="130"/>
      <c r="B854" s="446">
        <f>+B857+B866+B872+B881+B885+B889</f>
        <v>34700</v>
      </c>
      <c r="C854" s="130" t="s">
        <v>344</v>
      </c>
      <c r="D854" s="130" t="s">
        <v>345</v>
      </c>
      <c r="E854" s="130" t="s">
        <v>47</v>
      </c>
      <c r="F854" s="131" t="s">
        <v>346</v>
      </c>
      <c r="G854" s="136" t="s">
        <v>347</v>
      </c>
      <c r="H854" s="126"/>
      <c r="I854" s="127">
        <f t="shared" si="63"/>
        <v>68.7128712871287</v>
      </c>
      <c r="M854" s="2">
        <v>505</v>
      </c>
    </row>
    <row r="855" spans="2:13" ht="12.75">
      <c r="B855" s="9"/>
      <c r="H855" s="5">
        <f>H854-B855</f>
        <v>0</v>
      </c>
      <c r="I855" s="24">
        <f t="shared" si="63"/>
        <v>0</v>
      </c>
      <c r="M855" s="2">
        <v>505</v>
      </c>
    </row>
    <row r="856" spans="2:13" ht="12.75">
      <c r="B856" s="9">
        <v>5000</v>
      </c>
      <c r="C856" s="1" t="s">
        <v>24</v>
      </c>
      <c r="D856" s="1" t="s">
        <v>10</v>
      </c>
      <c r="E856" s="1" t="s">
        <v>221</v>
      </c>
      <c r="F856" s="71" t="s">
        <v>348</v>
      </c>
      <c r="G856" s="29" t="s">
        <v>146</v>
      </c>
      <c r="H856" s="5">
        <f>H855-B856</f>
        <v>-5000</v>
      </c>
      <c r="I856" s="24">
        <f t="shared" si="63"/>
        <v>9.900990099009901</v>
      </c>
      <c r="K856" t="s">
        <v>24</v>
      </c>
      <c r="L856">
        <v>24</v>
      </c>
      <c r="M856" s="2">
        <v>505</v>
      </c>
    </row>
    <row r="857" spans="1:13" s="96" customFormat="1" ht="12.75">
      <c r="A857" s="13"/>
      <c r="B857" s="410">
        <f>SUM(B856)</f>
        <v>5000</v>
      </c>
      <c r="C857" s="13" t="s">
        <v>24</v>
      </c>
      <c r="D857" s="13"/>
      <c r="E857" s="13"/>
      <c r="F857" s="20"/>
      <c r="G857" s="20"/>
      <c r="H857" s="94">
        <v>0</v>
      </c>
      <c r="I857" s="95">
        <f t="shared" si="63"/>
        <v>9.900990099009901</v>
      </c>
      <c r="M857" s="2">
        <v>505</v>
      </c>
    </row>
    <row r="858" spans="2:13" ht="12.75">
      <c r="B858" s="9"/>
      <c r="H858" s="5">
        <f aca="true" t="shared" si="64" ref="H858:H865">H857-B858</f>
        <v>0</v>
      </c>
      <c r="I858" s="24">
        <f t="shared" si="63"/>
        <v>0</v>
      </c>
      <c r="M858" s="2">
        <v>505</v>
      </c>
    </row>
    <row r="859" spans="2:13" ht="12.75">
      <c r="B859" s="9"/>
      <c r="H859" s="5">
        <f t="shared" si="64"/>
        <v>0</v>
      </c>
      <c r="I859" s="24">
        <f t="shared" si="63"/>
        <v>0</v>
      </c>
      <c r="M859" s="2">
        <v>505</v>
      </c>
    </row>
    <row r="860" spans="2:13" ht="12.75">
      <c r="B860" s="9">
        <v>1000</v>
      </c>
      <c r="C860" s="81" t="s">
        <v>349</v>
      </c>
      <c r="D860" s="81" t="s">
        <v>10</v>
      </c>
      <c r="E860" s="81" t="s">
        <v>350</v>
      </c>
      <c r="F860" s="109" t="s">
        <v>351</v>
      </c>
      <c r="G860" s="109" t="s">
        <v>146</v>
      </c>
      <c r="H860" s="5">
        <f t="shared" si="64"/>
        <v>-1000</v>
      </c>
      <c r="I860" s="24">
        <f aca="true" t="shared" si="65" ref="I860:I891">+B860/M860</f>
        <v>1.9801980198019802</v>
      </c>
      <c r="K860" s="86" t="s">
        <v>221</v>
      </c>
      <c r="L860">
        <v>24</v>
      </c>
      <c r="M860" s="2">
        <v>505</v>
      </c>
    </row>
    <row r="861" spans="2:13" ht="12.75">
      <c r="B861" s="9">
        <v>2000</v>
      </c>
      <c r="C861" s="81" t="s">
        <v>352</v>
      </c>
      <c r="D861" s="81" t="s">
        <v>10</v>
      </c>
      <c r="E861" s="81" t="s">
        <v>350</v>
      </c>
      <c r="F861" s="109" t="s">
        <v>353</v>
      </c>
      <c r="G861" s="109" t="s">
        <v>146</v>
      </c>
      <c r="H861" s="5">
        <f t="shared" si="64"/>
        <v>-3000</v>
      </c>
      <c r="I861" s="24">
        <f t="shared" si="65"/>
        <v>3.9603960396039604</v>
      </c>
      <c r="K861" s="86" t="s">
        <v>221</v>
      </c>
      <c r="L861">
        <v>24</v>
      </c>
      <c r="M861" s="2">
        <v>505</v>
      </c>
    </row>
    <row r="862" spans="2:13" ht="12.75">
      <c r="B862" s="9">
        <v>2000</v>
      </c>
      <c r="C862" s="81" t="s">
        <v>352</v>
      </c>
      <c r="D862" s="81" t="s">
        <v>10</v>
      </c>
      <c r="E862" s="81" t="s">
        <v>350</v>
      </c>
      <c r="F862" s="109" t="s">
        <v>353</v>
      </c>
      <c r="G862" s="109" t="s">
        <v>147</v>
      </c>
      <c r="H862" s="5">
        <f t="shared" si="64"/>
        <v>-5000</v>
      </c>
      <c r="I862" s="24">
        <f t="shared" si="65"/>
        <v>3.9603960396039604</v>
      </c>
      <c r="K862" s="86" t="s">
        <v>221</v>
      </c>
      <c r="L862">
        <v>24</v>
      </c>
      <c r="M862" s="2">
        <v>505</v>
      </c>
    </row>
    <row r="863" spans="2:13" ht="12.75">
      <c r="B863" s="9">
        <v>2000</v>
      </c>
      <c r="C863" s="81" t="s">
        <v>352</v>
      </c>
      <c r="D863" s="81" t="s">
        <v>10</v>
      </c>
      <c r="E863" s="81" t="s">
        <v>350</v>
      </c>
      <c r="F863" s="109" t="s">
        <v>353</v>
      </c>
      <c r="G863" s="109" t="s">
        <v>148</v>
      </c>
      <c r="H863" s="5">
        <f t="shared" si="64"/>
        <v>-7000</v>
      </c>
      <c r="I863" s="24">
        <f t="shared" si="65"/>
        <v>3.9603960396039604</v>
      </c>
      <c r="K863" s="86" t="s">
        <v>221</v>
      </c>
      <c r="L863">
        <v>24</v>
      </c>
      <c r="M863" s="2">
        <v>505</v>
      </c>
    </row>
    <row r="864" spans="2:13" ht="12.75">
      <c r="B864" s="9">
        <v>2000</v>
      </c>
      <c r="C864" s="81" t="s">
        <v>352</v>
      </c>
      <c r="D864" s="81" t="s">
        <v>10</v>
      </c>
      <c r="E864" s="81" t="s">
        <v>350</v>
      </c>
      <c r="F864" s="109" t="s">
        <v>353</v>
      </c>
      <c r="G864" s="109" t="s">
        <v>149</v>
      </c>
      <c r="H864" s="5">
        <f t="shared" si="64"/>
        <v>-9000</v>
      </c>
      <c r="I864" s="24">
        <f t="shared" si="65"/>
        <v>3.9603960396039604</v>
      </c>
      <c r="K864" s="86" t="s">
        <v>221</v>
      </c>
      <c r="L864">
        <v>24</v>
      </c>
      <c r="M864" s="2">
        <v>505</v>
      </c>
    </row>
    <row r="865" spans="2:13" ht="12.75">
      <c r="B865" s="9">
        <v>2000</v>
      </c>
      <c r="C865" s="81" t="s">
        <v>352</v>
      </c>
      <c r="D865" s="81" t="s">
        <v>10</v>
      </c>
      <c r="E865" s="81" t="s">
        <v>350</v>
      </c>
      <c r="F865" s="109" t="s">
        <v>353</v>
      </c>
      <c r="G865" s="109" t="s">
        <v>354</v>
      </c>
      <c r="H865" s="5">
        <f t="shared" si="64"/>
        <v>-11000</v>
      </c>
      <c r="I865" s="24">
        <f t="shared" si="65"/>
        <v>3.9603960396039604</v>
      </c>
      <c r="K865" s="86" t="s">
        <v>221</v>
      </c>
      <c r="L865">
        <v>24</v>
      </c>
      <c r="M865" s="2">
        <v>505</v>
      </c>
    </row>
    <row r="866" spans="1:13" s="118" customFormat="1" ht="12.75">
      <c r="A866" s="112"/>
      <c r="B866" s="426">
        <f>SUM(B860:B865)</f>
        <v>11000</v>
      </c>
      <c r="C866" s="112"/>
      <c r="D866" s="112"/>
      <c r="E866" s="114" t="s">
        <v>350</v>
      </c>
      <c r="F866" s="115"/>
      <c r="G866" s="115"/>
      <c r="H866" s="116">
        <v>0</v>
      </c>
      <c r="I866" s="117">
        <f t="shared" si="65"/>
        <v>21.782178217821784</v>
      </c>
      <c r="M866" s="2">
        <v>505</v>
      </c>
    </row>
    <row r="867" spans="2:13" ht="12.75">
      <c r="B867" s="9"/>
      <c r="H867" s="5">
        <f>H866-B867</f>
        <v>0</v>
      </c>
      <c r="I867" s="24">
        <f t="shared" si="65"/>
        <v>0</v>
      </c>
      <c r="M867" s="2">
        <v>505</v>
      </c>
    </row>
    <row r="868" spans="2:13" ht="12.75">
      <c r="B868" s="9"/>
      <c r="H868" s="5">
        <f>H867-B868</f>
        <v>0</v>
      </c>
      <c r="I868" s="24">
        <f t="shared" si="65"/>
        <v>0</v>
      </c>
      <c r="M868" s="2">
        <v>505</v>
      </c>
    </row>
    <row r="869" spans="2:13" ht="12.75">
      <c r="B869" s="9">
        <v>2000</v>
      </c>
      <c r="C869" s="81" t="s">
        <v>355</v>
      </c>
      <c r="D869" s="81" t="s">
        <v>10</v>
      </c>
      <c r="E869" s="81" t="s">
        <v>1077</v>
      </c>
      <c r="F869" s="109" t="s">
        <v>351</v>
      </c>
      <c r="G869" s="109" t="s">
        <v>146</v>
      </c>
      <c r="H869" s="5">
        <f>H868-B869</f>
        <v>-2000</v>
      </c>
      <c r="I869" s="24">
        <f t="shared" si="65"/>
        <v>3.9603960396039604</v>
      </c>
      <c r="K869" s="86" t="s">
        <v>221</v>
      </c>
      <c r="L869">
        <v>24</v>
      </c>
      <c r="M869" s="2">
        <v>505</v>
      </c>
    </row>
    <row r="870" spans="1:13" s="17" customFormat="1" ht="12.75">
      <c r="A870" s="14"/>
      <c r="B870" s="125">
        <v>1000</v>
      </c>
      <c r="C870" s="35" t="s">
        <v>356</v>
      </c>
      <c r="D870" s="35" t="s">
        <v>10</v>
      </c>
      <c r="E870" s="35" t="s">
        <v>1077</v>
      </c>
      <c r="F870" s="33" t="s">
        <v>351</v>
      </c>
      <c r="G870" s="33" t="s">
        <v>146</v>
      </c>
      <c r="H870" s="5">
        <f>H869-B870</f>
        <v>-3000</v>
      </c>
      <c r="I870" s="24">
        <f t="shared" si="65"/>
        <v>1.9801980198019802</v>
      </c>
      <c r="K870" s="104" t="s">
        <v>221</v>
      </c>
      <c r="L870" s="17">
        <v>24</v>
      </c>
      <c r="M870" s="2">
        <v>505</v>
      </c>
    </row>
    <row r="871" spans="2:13" ht="12.75">
      <c r="B871" s="9">
        <v>1000</v>
      </c>
      <c r="C871" s="81" t="s">
        <v>357</v>
      </c>
      <c r="D871" s="81" t="s">
        <v>10</v>
      </c>
      <c r="E871" s="81" t="s">
        <v>1077</v>
      </c>
      <c r="F871" s="109" t="s">
        <v>351</v>
      </c>
      <c r="G871" s="109" t="s">
        <v>146</v>
      </c>
      <c r="H871" s="5">
        <f>H870-B871</f>
        <v>-4000</v>
      </c>
      <c r="I871" s="24">
        <f t="shared" si="65"/>
        <v>1.9801980198019802</v>
      </c>
      <c r="K871" s="86" t="s">
        <v>221</v>
      </c>
      <c r="L871">
        <v>24</v>
      </c>
      <c r="M871" s="2">
        <v>505</v>
      </c>
    </row>
    <row r="872" spans="1:13" s="118" customFormat="1" ht="12.75">
      <c r="A872" s="112"/>
      <c r="B872" s="426">
        <f>SUM(B869:B871)</f>
        <v>4000</v>
      </c>
      <c r="C872" s="112" t="s">
        <v>1097</v>
      </c>
      <c r="D872" s="112"/>
      <c r="E872" s="114"/>
      <c r="F872" s="115"/>
      <c r="G872" s="115"/>
      <c r="H872" s="116">
        <v>0</v>
      </c>
      <c r="I872" s="117">
        <f t="shared" si="65"/>
        <v>7.920792079207921</v>
      </c>
      <c r="M872" s="2">
        <v>505</v>
      </c>
    </row>
    <row r="873" spans="2:13" ht="12.75">
      <c r="B873" s="9"/>
      <c r="C873" s="81"/>
      <c r="D873" s="81"/>
      <c r="E873" s="81"/>
      <c r="F873" s="109"/>
      <c r="G873" s="109"/>
      <c r="H873" s="5">
        <f aca="true" t="shared" si="66" ref="H873:H880">H872-B873</f>
        <v>0</v>
      </c>
      <c r="I873" s="24">
        <f t="shared" si="65"/>
        <v>0</v>
      </c>
      <c r="K873" s="86"/>
      <c r="M873" s="2">
        <v>505</v>
      </c>
    </row>
    <row r="874" spans="2:13" ht="12.75">
      <c r="B874" s="9"/>
      <c r="C874" s="81"/>
      <c r="D874" s="81"/>
      <c r="E874" s="81"/>
      <c r="F874" s="109"/>
      <c r="G874" s="109"/>
      <c r="H874" s="5">
        <f t="shared" si="66"/>
        <v>0</v>
      </c>
      <c r="I874" s="24">
        <f t="shared" si="65"/>
        <v>0</v>
      </c>
      <c r="K874" s="86"/>
      <c r="M874" s="2">
        <v>505</v>
      </c>
    </row>
    <row r="875" spans="2:13" ht="12.75">
      <c r="B875" s="9">
        <v>1700</v>
      </c>
      <c r="C875" s="81" t="s">
        <v>81</v>
      </c>
      <c r="D875" s="81" t="s">
        <v>10</v>
      </c>
      <c r="E875" s="81" t="s">
        <v>131</v>
      </c>
      <c r="F875" s="109" t="s">
        <v>351</v>
      </c>
      <c r="G875" s="109" t="s">
        <v>146</v>
      </c>
      <c r="H875" s="5">
        <f t="shared" si="66"/>
        <v>-1700</v>
      </c>
      <c r="I875" s="24">
        <f t="shared" si="65"/>
        <v>3.366336633663366</v>
      </c>
      <c r="K875" s="86" t="s">
        <v>221</v>
      </c>
      <c r="L875">
        <v>24</v>
      </c>
      <c r="M875" s="2">
        <v>505</v>
      </c>
    </row>
    <row r="876" spans="2:13" ht="12.75">
      <c r="B876" s="9">
        <v>1000</v>
      </c>
      <c r="C876" s="81" t="s">
        <v>81</v>
      </c>
      <c r="D876" s="81" t="s">
        <v>10</v>
      </c>
      <c r="E876" s="81" t="s">
        <v>131</v>
      </c>
      <c r="F876" s="109" t="s">
        <v>358</v>
      </c>
      <c r="G876" s="109" t="s">
        <v>146</v>
      </c>
      <c r="H876" s="5">
        <f t="shared" si="66"/>
        <v>-2700</v>
      </c>
      <c r="I876" s="24">
        <f t="shared" si="65"/>
        <v>1.9801980198019802</v>
      </c>
      <c r="K876" s="86" t="s">
        <v>221</v>
      </c>
      <c r="L876">
        <v>24</v>
      </c>
      <c r="M876" s="2">
        <v>505</v>
      </c>
    </row>
    <row r="877" spans="2:13" ht="12.75">
      <c r="B877" s="9">
        <v>1000</v>
      </c>
      <c r="C877" s="81" t="s">
        <v>81</v>
      </c>
      <c r="D877" s="81" t="s">
        <v>10</v>
      </c>
      <c r="E877" s="81" t="s">
        <v>131</v>
      </c>
      <c r="F877" s="109" t="s">
        <v>358</v>
      </c>
      <c r="G877" s="109" t="s">
        <v>359</v>
      </c>
      <c r="H877" s="5">
        <f t="shared" si="66"/>
        <v>-3700</v>
      </c>
      <c r="I877" s="24">
        <f t="shared" si="65"/>
        <v>1.9801980198019802</v>
      </c>
      <c r="K877" s="86" t="s">
        <v>221</v>
      </c>
      <c r="L877">
        <v>24</v>
      </c>
      <c r="M877" s="2">
        <v>505</v>
      </c>
    </row>
    <row r="878" spans="2:13" ht="12.75">
      <c r="B878" s="9">
        <v>1000</v>
      </c>
      <c r="C878" s="81" t="s">
        <v>81</v>
      </c>
      <c r="D878" s="81" t="s">
        <v>10</v>
      </c>
      <c r="E878" s="81" t="s">
        <v>131</v>
      </c>
      <c r="F878" s="109" t="s">
        <v>358</v>
      </c>
      <c r="G878" s="109" t="s">
        <v>148</v>
      </c>
      <c r="H878" s="5">
        <f t="shared" si="66"/>
        <v>-4700</v>
      </c>
      <c r="I878" s="24">
        <f t="shared" si="65"/>
        <v>1.9801980198019802</v>
      </c>
      <c r="K878" s="86" t="s">
        <v>221</v>
      </c>
      <c r="L878">
        <v>24</v>
      </c>
      <c r="M878" s="2">
        <v>505</v>
      </c>
    </row>
    <row r="879" spans="1:13" s="17" customFormat="1" ht="12.75">
      <c r="A879" s="14"/>
      <c r="B879" s="125">
        <v>1000</v>
      </c>
      <c r="C879" s="35" t="s">
        <v>81</v>
      </c>
      <c r="D879" s="35" t="s">
        <v>10</v>
      </c>
      <c r="E879" s="35" t="s">
        <v>131</v>
      </c>
      <c r="F879" s="33" t="s">
        <v>358</v>
      </c>
      <c r="G879" s="33" t="s">
        <v>149</v>
      </c>
      <c r="H879" s="5">
        <f t="shared" si="66"/>
        <v>-5700</v>
      </c>
      <c r="I879" s="24">
        <f t="shared" si="65"/>
        <v>1.9801980198019802</v>
      </c>
      <c r="K879" s="104" t="s">
        <v>221</v>
      </c>
      <c r="L879" s="17">
        <v>24</v>
      </c>
      <c r="M879" s="2">
        <v>505</v>
      </c>
    </row>
    <row r="880" spans="2:13" ht="12.75">
      <c r="B880" s="9">
        <v>1000</v>
      </c>
      <c r="C880" s="81" t="s">
        <v>81</v>
      </c>
      <c r="D880" s="81" t="s">
        <v>10</v>
      </c>
      <c r="E880" s="81" t="s">
        <v>131</v>
      </c>
      <c r="F880" s="109" t="s">
        <v>358</v>
      </c>
      <c r="G880" s="109" t="s">
        <v>354</v>
      </c>
      <c r="H880" s="5">
        <f t="shared" si="66"/>
        <v>-6700</v>
      </c>
      <c r="I880" s="24">
        <f t="shared" si="65"/>
        <v>1.9801980198019802</v>
      </c>
      <c r="K880" s="86" t="s">
        <v>221</v>
      </c>
      <c r="L880" s="17">
        <v>24</v>
      </c>
      <c r="M880" s="2">
        <v>505</v>
      </c>
    </row>
    <row r="881" spans="1:13" s="118" customFormat="1" ht="12.75">
      <c r="A881" s="112"/>
      <c r="B881" s="426">
        <f>SUM(B875:B880)</f>
        <v>6700</v>
      </c>
      <c r="C881" s="112"/>
      <c r="D881" s="112"/>
      <c r="E881" s="114" t="s">
        <v>131</v>
      </c>
      <c r="F881" s="115"/>
      <c r="G881" s="115"/>
      <c r="H881" s="116">
        <v>0</v>
      </c>
      <c r="I881" s="117">
        <f t="shared" si="65"/>
        <v>13.267326732673267</v>
      </c>
      <c r="M881" s="2">
        <v>505</v>
      </c>
    </row>
    <row r="882" spans="2:13" ht="12.75">
      <c r="B882" s="9"/>
      <c r="C882" s="81"/>
      <c r="D882" s="81"/>
      <c r="E882" s="81"/>
      <c r="F882" s="109"/>
      <c r="G882" s="109"/>
      <c r="H882" s="5">
        <f>H881-B882</f>
        <v>0</v>
      </c>
      <c r="I882" s="24">
        <f t="shared" si="65"/>
        <v>0</v>
      </c>
      <c r="K882" s="86"/>
      <c r="M882" s="2">
        <v>505</v>
      </c>
    </row>
    <row r="883" spans="1:13" s="17" customFormat="1" ht="12.75">
      <c r="A883" s="14"/>
      <c r="B883" s="125"/>
      <c r="C883" s="14"/>
      <c r="D883" s="14"/>
      <c r="E883" s="35"/>
      <c r="F883" s="32"/>
      <c r="G883" s="32"/>
      <c r="H883" s="31">
        <v>0</v>
      </c>
      <c r="I883" s="59">
        <f t="shared" si="65"/>
        <v>0</v>
      </c>
      <c r="M883" s="2">
        <v>505</v>
      </c>
    </row>
    <row r="884" spans="2:13" ht="12.75">
      <c r="B884" s="427">
        <v>6000</v>
      </c>
      <c r="C884" s="81" t="s">
        <v>82</v>
      </c>
      <c r="D884" s="81" t="s">
        <v>10</v>
      </c>
      <c r="E884" s="81" t="s">
        <v>1077</v>
      </c>
      <c r="F884" s="109" t="s">
        <v>360</v>
      </c>
      <c r="G884" s="109" t="s">
        <v>146</v>
      </c>
      <c r="H884" s="5">
        <f>H883-B884</f>
        <v>-6000</v>
      </c>
      <c r="I884" s="24">
        <f t="shared" si="65"/>
        <v>11.881188118811881</v>
      </c>
      <c r="K884" s="86" t="s">
        <v>221</v>
      </c>
      <c r="L884">
        <v>24</v>
      </c>
      <c r="M884" s="2">
        <v>505</v>
      </c>
    </row>
    <row r="885" spans="1:13" s="118" customFormat="1" ht="12.75">
      <c r="A885" s="112"/>
      <c r="B885" s="426">
        <f>SUM(B884)</f>
        <v>6000</v>
      </c>
      <c r="C885" s="112" t="s">
        <v>82</v>
      </c>
      <c r="D885" s="112"/>
      <c r="E885" s="114"/>
      <c r="F885" s="115"/>
      <c r="G885" s="115"/>
      <c r="H885" s="116">
        <v>0</v>
      </c>
      <c r="I885" s="117">
        <f t="shared" si="65"/>
        <v>11.881188118811881</v>
      </c>
      <c r="M885" s="2">
        <v>505</v>
      </c>
    </row>
    <row r="886" spans="2:13" ht="12.75">
      <c r="B886" s="9"/>
      <c r="C886" s="81"/>
      <c r="D886" s="81"/>
      <c r="E886" s="81"/>
      <c r="F886" s="109"/>
      <c r="G886" s="109"/>
      <c r="H886" s="5">
        <v>0</v>
      </c>
      <c r="I886" s="24">
        <f t="shared" si="65"/>
        <v>0</v>
      </c>
      <c r="K886" s="86"/>
      <c r="M886" s="2">
        <v>505</v>
      </c>
    </row>
    <row r="887" spans="1:13" s="17" customFormat="1" ht="12.75">
      <c r="A887" s="14"/>
      <c r="B887" s="125"/>
      <c r="C887" s="14"/>
      <c r="D887" s="14"/>
      <c r="E887" s="14"/>
      <c r="F887" s="32"/>
      <c r="G887" s="32"/>
      <c r="H887" s="31">
        <v>0</v>
      </c>
      <c r="I887" s="59">
        <f t="shared" si="65"/>
        <v>0</v>
      </c>
      <c r="M887" s="2">
        <v>505</v>
      </c>
    </row>
    <row r="888" spans="2:13" ht="12.75">
      <c r="B888" s="9">
        <v>2000</v>
      </c>
      <c r="C888" s="81" t="s">
        <v>84</v>
      </c>
      <c r="D888" s="81" t="s">
        <v>10</v>
      </c>
      <c r="E888" s="81" t="s">
        <v>1077</v>
      </c>
      <c r="F888" s="109" t="s">
        <v>351</v>
      </c>
      <c r="G888" s="109" t="s">
        <v>146</v>
      </c>
      <c r="H888" s="5">
        <f>H887-B888</f>
        <v>-2000</v>
      </c>
      <c r="I888" s="24">
        <f t="shared" si="65"/>
        <v>3.9603960396039604</v>
      </c>
      <c r="K888" s="86" t="s">
        <v>221</v>
      </c>
      <c r="L888">
        <v>24</v>
      </c>
      <c r="M888" s="2">
        <v>505</v>
      </c>
    </row>
    <row r="889" spans="1:13" s="118" customFormat="1" ht="12.75">
      <c r="A889" s="112"/>
      <c r="B889" s="426">
        <f>SUM(B888)</f>
        <v>2000</v>
      </c>
      <c r="C889" s="112" t="s">
        <v>84</v>
      </c>
      <c r="D889" s="112"/>
      <c r="E889" s="114"/>
      <c r="F889" s="115"/>
      <c r="G889" s="115"/>
      <c r="H889" s="116">
        <v>0</v>
      </c>
      <c r="I889" s="117">
        <f t="shared" si="65"/>
        <v>3.9603960396039604</v>
      </c>
      <c r="M889" s="2">
        <v>505</v>
      </c>
    </row>
    <row r="890" spans="2:13" ht="12.75">
      <c r="B890" s="9"/>
      <c r="H890" s="5">
        <f>H889-B890</f>
        <v>0</v>
      </c>
      <c r="I890" s="24">
        <f t="shared" si="65"/>
        <v>0</v>
      </c>
      <c r="M890" s="2">
        <v>505</v>
      </c>
    </row>
    <row r="891" spans="2:13" ht="12.75">
      <c r="B891" s="9"/>
      <c r="H891" s="5">
        <f>H890-B891</f>
        <v>0</v>
      </c>
      <c r="I891" s="24">
        <f t="shared" si="65"/>
        <v>0</v>
      </c>
      <c r="M891" s="2">
        <v>505</v>
      </c>
    </row>
    <row r="892" spans="2:13" ht="12.75">
      <c r="B892" s="9"/>
      <c r="H892" s="5">
        <f>H891-B892</f>
        <v>0</v>
      </c>
      <c r="I892" s="24">
        <f aca="true" t="shared" si="67" ref="I892:I923">+B892/M892</f>
        <v>0</v>
      </c>
      <c r="M892" s="2">
        <v>505</v>
      </c>
    </row>
    <row r="893" spans="2:13" ht="12.75">
      <c r="B893" s="9"/>
      <c r="H893" s="5">
        <f>H892-B893</f>
        <v>0</v>
      </c>
      <c r="I893" s="24">
        <f t="shared" si="67"/>
        <v>0</v>
      </c>
      <c r="M893" s="2">
        <v>505</v>
      </c>
    </row>
    <row r="894" spans="1:13" s="132" customFormat="1" ht="12.75">
      <c r="A894" s="130"/>
      <c r="B894" s="446">
        <f>+B899+B906+B912+B917+B923+B927</f>
        <v>43300</v>
      </c>
      <c r="C894" s="130" t="s">
        <v>361</v>
      </c>
      <c r="D894" s="130" t="s">
        <v>362</v>
      </c>
      <c r="E894" s="130" t="s">
        <v>47</v>
      </c>
      <c r="F894" s="131" t="s">
        <v>363</v>
      </c>
      <c r="G894" s="131" t="s">
        <v>364</v>
      </c>
      <c r="H894" s="126"/>
      <c r="I894" s="127">
        <f t="shared" si="67"/>
        <v>85.74257425742574</v>
      </c>
      <c r="M894" s="2">
        <v>505</v>
      </c>
    </row>
    <row r="895" spans="2:13" ht="12.75">
      <c r="B895" s="9"/>
      <c r="H895" s="5">
        <f>H894-B895</f>
        <v>0</v>
      </c>
      <c r="I895" s="24">
        <f t="shared" si="67"/>
        <v>0</v>
      </c>
      <c r="M895" s="2">
        <v>505</v>
      </c>
    </row>
    <row r="896" spans="2:13" ht="12.75">
      <c r="B896" s="9">
        <v>5000</v>
      </c>
      <c r="C896" s="1" t="s">
        <v>24</v>
      </c>
      <c r="D896" s="1" t="s">
        <v>10</v>
      </c>
      <c r="E896" s="1" t="s">
        <v>221</v>
      </c>
      <c r="F896" s="71" t="s">
        <v>365</v>
      </c>
      <c r="G896" s="29" t="s">
        <v>147</v>
      </c>
      <c r="H896" s="5">
        <f>H895-B896</f>
        <v>-5000</v>
      </c>
      <c r="I896" s="24">
        <f t="shared" si="67"/>
        <v>9.900990099009901</v>
      </c>
      <c r="K896" t="s">
        <v>24</v>
      </c>
      <c r="L896">
        <v>25</v>
      </c>
      <c r="M896" s="2">
        <v>505</v>
      </c>
    </row>
    <row r="897" spans="2:13" ht="12.75">
      <c r="B897" s="9">
        <v>5000</v>
      </c>
      <c r="C897" s="1" t="s">
        <v>24</v>
      </c>
      <c r="D897" s="1" t="s">
        <v>10</v>
      </c>
      <c r="E897" s="1" t="s">
        <v>221</v>
      </c>
      <c r="F897" s="71" t="s">
        <v>366</v>
      </c>
      <c r="G897" s="29" t="s">
        <v>148</v>
      </c>
      <c r="H897" s="5">
        <f>H896-B897</f>
        <v>-10000</v>
      </c>
      <c r="I897" s="24">
        <f t="shared" si="67"/>
        <v>9.900990099009901</v>
      </c>
      <c r="K897" t="s">
        <v>24</v>
      </c>
      <c r="L897">
        <v>25</v>
      </c>
      <c r="M897" s="2">
        <v>505</v>
      </c>
    </row>
    <row r="898" spans="2:13" ht="12.75">
      <c r="B898" s="9">
        <v>2500</v>
      </c>
      <c r="C898" s="1" t="s">
        <v>24</v>
      </c>
      <c r="D898" s="1" t="s">
        <v>10</v>
      </c>
      <c r="E898" s="1" t="s">
        <v>221</v>
      </c>
      <c r="F898" s="71" t="s">
        <v>367</v>
      </c>
      <c r="G898" s="29" t="s">
        <v>149</v>
      </c>
      <c r="H898" s="5">
        <f>H897-B898</f>
        <v>-12500</v>
      </c>
      <c r="I898" s="24">
        <f t="shared" si="67"/>
        <v>4.9504950495049505</v>
      </c>
      <c r="K898" t="s">
        <v>24</v>
      </c>
      <c r="L898">
        <v>25</v>
      </c>
      <c r="M898" s="2">
        <v>505</v>
      </c>
    </row>
    <row r="899" spans="1:13" s="96" customFormat="1" ht="12.75">
      <c r="A899" s="13"/>
      <c r="B899" s="410">
        <f>SUM(B896:B898)</f>
        <v>12500</v>
      </c>
      <c r="C899" s="13" t="s">
        <v>24</v>
      </c>
      <c r="D899" s="13"/>
      <c r="E899" s="13"/>
      <c r="F899" s="20"/>
      <c r="G899" s="20"/>
      <c r="H899" s="94">
        <v>0</v>
      </c>
      <c r="I899" s="95">
        <f t="shared" si="67"/>
        <v>24.752475247524753</v>
      </c>
      <c r="M899" s="2">
        <v>505</v>
      </c>
    </row>
    <row r="900" spans="2:13" ht="12.75">
      <c r="B900" s="9"/>
      <c r="H900" s="5">
        <f aca="true" t="shared" si="68" ref="H900:H905">H899-B900</f>
        <v>0</v>
      </c>
      <c r="I900" s="24">
        <f t="shared" si="67"/>
        <v>0</v>
      </c>
      <c r="M900" s="2">
        <v>505</v>
      </c>
    </row>
    <row r="901" spans="2:13" ht="12.75">
      <c r="B901" s="9"/>
      <c r="H901" s="5">
        <f t="shared" si="68"/>
        <v>0</v>
      </c>
      <c r="I901" s="24">
        <f t="shared" si="67"/>
        <v>0</v>
      </c>
      <c r="M901" s="2">
        <v>505</v>
      </c>
    </row>
    <row r="902" spans="2:13" ht="12.75">
      <c r="B902" s="9">
        <v>3000</v>
      </c>
      <c r="C902" s="81" t="s">
        <v>368</v>
      </c>
      <c r="D902" s="81" t="s">
        <v>10</v>
      </c>
      <c r="E902" s="81" t="s">
        <v>1077</v>
      </c>
      <c r="F902" s="109" t="s">
        <v>369</v>
      </c>
      <c r="G902" s="109" t="s">
        <v>147</v>
      </c>
      <c r="H902" s="5">
        <f t="shared" si="68"/>
        <v>-3000</v>
      </c>
      <c r="I902" s="24">
        <f t="shared" si="67"/>
        <v>5.9405940594059405</v>
      </c>
      <c r="K902" s="86" t="s">
        <v>221</v>
      </c>
      <c r="L902">
        <v>25</v>
      </c>
      <c r="M902" s="2">
        <v>505</v>
      </c>
    </row>
    <row r="903" spans="2:13" ht="12.75">
      <c r="B903" s="9">
        <v>1000</v>
      </c>
      <c r="C903" s="81" t="s">
        <v>370</v>
      </c>
      <c r="D903" s="81" t="s">
        <v>10</v>
      </c>
      <c r="E903" s="81" t="s">
        <v>1077</v>
      </c>
      <c r="F903" s="109" t="s">
        <v>371</v>
      </c>
      <c r="G903" s="109" t="s">
        <v>147</v>
      </c>
      <c r="H903" s="5">
        <f t="shared" si="68"/>
        <v>-4000</v>
      </c>
      <c r="I903" s="24">
        <f t="shared" si="67"/>
        <v>1.9801980198019802</v>
      </c>
      <c r="K903" s="86" t="s">
        <v>221</v>
      </c>
      <c r="L903">
        <v>25</v>
      </c>
      <c r="M903" s="2">
        <v>505</v>
      </c>
    </row>
    <row r="904" spans="2:13" ht="12.75">
      <c r="B904" s="9">
        <v>2000</v>
      </c>
      <c r="C904" s="81" t="s">
        <v>372</v>
      </c>
      <c r="D904" s="81" t="s">
        <v>10</v>
      </c>
      <c r="E904" s="81" t="s">
        <v>1077</v>
      </c>
      <c r="F904" s="109" t="s">
        <v>371</v>
      </c>
      <c r="G904" s="109" t="s">
        <v>149</v>
      </c>
      <c r="H904" s="5">
        <f t="shared" si="68"/>
        <v>-6000</v>
      </c>
      <c r="I904" s="24">
        <f t="shared" si="67"/>
        <v>3.9603960396039604</v>
      </c>
      <c r="K904" s="86" t="s">
        <v>221</v>
      </c>
      <c r="L904">
        <v>25</v>
      </c>
      <c r="M904" s="2">
        <v>505</v>
      </c>
    </row>
    <row r="905" spans="2:13" ht="12.75">
      <c r="B905" s="9">
        <v>3000</v>
      </c>
      <c r="C905" s="81" t="s">
        <v>200</v>
      </c>
      <c r="D905" s="81" t="s">
        <v>10</v>
      </c>
      <c r="E905" s="81" t="s">
        <v>1077</v>
      </c>
      <c r="F905" s="109" t="s">
        <v>373</v>
      </c>
      <c r="G905" s="109" t="s">
        <v>149</v>
      </c>
      <c r="H905" s="5">
        <f t="shared" si="68"/>
        <v>-9000</v>
      </c>
      <c r="I905" s="24">
        <f t="shared" si="67"/>
        <v>5.9405940594059405</v>
      </c>
      <c r="K905" s="86" t="s">
        <v>221</v>
      </c>
      <c r="L905">
        <v>25</v>
      </c>
      <c r="M905" s="2">
        <v>505</v>
      </c>
    </row>
    <row r="906" spans="1:13" s="118" customFormat="1" ht="12.75">
      <c r="A906" s="112"/>
      <c r="B906" s="426">
        <f>SUM(B902:B905)</f>
        <v>9000</v>
      </c>
      <c r="C906" s="112" t="s">
        <v>1098</v>
      </c>
      <c r="D906" s="112"/>
      <c r="E906" s="114"/>
      <c r="F906" s="115"/>
      <c r="G906" s="115"/>
      <c r="H906" s="116">
        <v>0</v>
      </c>
      <c r="I906" s="117">
        <f t="shared" si="67"/>
        <v>17.821782178217823</v>
      </c>
      <c r="M906" s="2">
        <v>505</v>
      </c>
    </row>
    <row r="907" spans="2:13" ht="12.75">
      <c r="B907" s="9"/>
      <c r="H907" s="5">
        <f>H906-B907</f>
        <v>0</v>
      </c>
      <c r="I907" s="24">
        <f t="shared" si="67"/>
        <v>0</v>
      </c>
      <c r="M907" s="2">
        <v>505</v>
      </c>
    </row>
    <row r="908" spans="2:13" ht="12.75">
      <c r="B908" s="9"/>
      <c r="H908" s="5">
        <f>H907-B908</f>
        <v>0</v>
      </c>
      <c r="I908" s="24">
        <f t="shared" si="67"/>
        <v>0</v>
      </c>
      <c r="M908" s="2">
        <v>505</v>
      </c>
    </row>
    <row r="909" spans="2:13" ht="12.75">
      <c r="B909" s="427">
        <v>1800</v>
      </c>
      <c r="C909" s="81" t="s">
        <v>81</v>
      </c>
      <c r="D909" s="81" t="s">
        <v>10</v>
      </c>
      <c r="E909" s="81" t="s">
        <v>131</v>
      </c>
      <c r="F909" s="109" t="s">
        <v>371</v>
      </c>
      <c r="G909" s="109" t="s">
        <v>147</v>
      </c>
      <c r="H909" s="5">
        <f>H908-B909</f>
        <v>-1800</v>
      </c>
      <c r="I909" s="24">
        <f t="shared" si="67"/>
        <v>3.5643564356435644</v>
      </c>
      <c r="K909" s="86" t="s">
        <v>221</v>
      </c>
      <c r="L909">
        <v>25</v>
      </c>
      <c r="M909" s="2">
        <v>505</v>
      </c>
    </row>
    <row r="910" spans="2:13" ht="12.75">
      <c r="B910" s="427">
        <v>1400</v>
      </c>
      <c r="C910" s="81" t="s">
        <v>81</v>
      </c>
      <c r="D910" s="81" t="s">
        <v>10</v>
      </c>
      <c r="E910" s="81" t="s">
        <v>131</v>
      </c>
      <c r="F910" s="109" t="s">
        <v>371</v>
      </c>
      <c r="G910" s="109" t="s">
        <v>148</v>
      </c>
      <c r="H910" s="5">
        <f>H909-B910</f>
        <v>-3200</v>
      </c>
      <c r="I910" s="24">
        <f t="shared" si="67"/>
        <v>2.772277227722772</v>
      </c>
      <c r="K910" s="86" t="s">
        <v>221</v>
      </c>
      <c r="L910">
        <v>25</v>
      </c>
      <c r="M910" s="2">
        <v>505</v>
      </c>
    </row>
    <row r="911" spans="2:13" ht="12.75">
      <c r="B911" s="427">
        <v>1600</v>
      </c>
      <c r="C911" s="81" t="s">
        <v>81</v>
      </c>
      <c r="D911" s="81" t="s">
        <v>10</v>
      </c>
      <c r="E911" s="81" t="s">
        <v>131</v>
      </c>
      <c r="F911" s="109" t="s">
        <v>371</v>
      </c>
      <c r="G911" s="109" t="s">
        <v>149</v>
      </c>
      <c r="H911" s="5">
        <f>H910-B911</f>
        <v>-4800</v>
      </c>
      <c r="I911" s="24">
        <f t="shared" si="67"/>
        <v>3.1683168316831685</v>
      </c>
      <c r="K911" s="86" t="s">
        <v>221</v>
      </c>
      <c r="L911">
        <v>25</v>
      </c>
      <c r="M911" s="2">
        <v>505</v>
      </c>
    </row>
    <row r="912" spans="1:13" s="118" customFormat="1" ht="12.75">
      <c r="A912" s="112"/>
      <c r="B912" s="426">
        <f>SUM(B909:B911)</f>
        <v>4800</v>
      </c>
      <c r="C912" s="112"/>
      <c r="D912" s="112"/>
      <c r="E912" s="114" t="s">
        <v>131</v>
      </c>
      <c r="F912" s="115"/>
      <c r="G912" s="115"/>
      <c r="H912" s="116">
        <v>0</v>
      </c>
      <c r="I912" s="117">
        <f t="shared" si="67"/>
        <v>9.504950495049505</v>
      </c>
      <c r="M912" s="2">
        <v>505</v>
      </c>
    </row>
    <row r="913" spans="2:13" ht="12.75">
      <c r="B913" s="9"/>
      <c r="H913" s="5">
        <f>H912-B913</f>
        <v>0</v>
      </c>
      <c r="I913" s="24">
        <f t="shared" si="67"/>
        <v>0</v>
      </c>
      <c r="M913" s="2">
        <v>505</v>
      </c>
    </row>
    <row r="914" spans="2:13" ht="12.75">
      <c r="B914" s="9"/>
      <c r="H914" s="5">
        <f>H913-B914</f>
        <v>0</v>
      </c>
      <c r="I914" s="24">
        <f t="shared" si="67"/>
        <v>0</v>
      </c>
      <c r="M914" s="2">
        <v>505</v>
      </c>
    </row>
    <row r="915" spans="1:13" s="86" customFormat="1" ht="12.75">
      <c r="A915" s="81"/>
      <c r="B915" s="9">
        <v>5000</v>
      </c>
      <c r="C915" s="81" t="s">
        <v>82</v>
      </c>
      <c r="D915" s="81" t="s">
        <v>10</v>
      </c>
      <c r="E915" s="81" t="s">
        <v>1077</v>
      </c>
      <c r="F915" s="109" t="s">
        <v>374</v>
      </c>
      <c r="G915" s="109" t="s">
        <v>147</v>
      </c>
      <c r="H915" s="43">
        <f>H914-B915</f>
        <v>-5000</v>
      </c>
      <c r="I915" s="84">
        <f t="shared" si="67"/>
        <v>9.900990099009901</v>
      </c>
      <c r="K915" s="86" t="s">
        <v>221</v>
      </c>
      <c r="L915" s="86">
        <v>25</v>
      </c>
      <c r="M915" s="2">
        <v>505</v>
      </c>
    </row>
    <row r="916" spans="2:13" ht="12.75">
      <c r="B916" s="9">
        <v>5000</v>
      </c>
      <c r="C916" s="81" t="s">
        <v>82</v>
      </c>
      <c r="D916" s="81" t="s">
        <v>10</v>
      </c>
      <c r="E916" s="81" t="s">
        <v>1077</v>
      </c>
      <c r="F916" s="109" t="s">
        <v>374</v>
      </c>
      <c r="G916" s="109" t="s">
        <v>148</v>
      </c>
      <c r="H916" s="5">
        <f>H915-B916</f>
        <v>-10000</v>
      </c>
      <c r="I916" s="24">
        <f t="shared" si="67"/>
        <v>9.900990099009901</v>
      </c>
      <c r="K916" s="86" t="s">
        <v>221</v>
      </c>
      <c r="L916">
        <v>25</v>
      </c>
      <c r="M916" s="2">
        <v>505</v>
      </c>
    </row>
    <row r="917" spans="1:13" s="118" customFormat="1" ht="12.75">
      <c r="A917" s="112"/>
      <c r="B917" s="426">
        <f>SUM(B915:B916)</f>
        <v>10000</v>
      </c>
      <c r="C917" s="112" t="s">
        <v>82</v>
      </c>
      <c r="D917" s="112"/>
      <c r="E917" s="114"/>
      <c r="F917" s="115"/>
      <c r="G917" s="115"/>
      <c r="H917" s="116">
        <v>0</v>
      </c>
      <c r="I917" s="117">
        <f t="shared" si="67"/>
        <v>19.801980198019802</v>
      </c>
      <c r="M917" s="2">
        <v>505</v>
      </c>
    </row>
    <row r="918" spans="2:13" ht="12.75">
      <c r="B918" s="9"/>
      <c r="H918" s="5">
        <f>H917-B918</f>
        <v>0</v>
      </c>
      <c r="I918" s="24">
        <f t="shared" si="67"/>
        <v>0</v>
      </c>
      <c r="M918" s="2">
        <v>505</v>
      </c>
    </row>
    <row r="919" spans="2:13" ht="12.75">
      <c r="B919" s="9"/>
      <c r="H919" s="5">
        <f>H918-B919</f>
        <v>0</v>
      </c>
      <c r="I919" s="24">
        <f t="shared" si="67"/>
        <v>0</v>
      </c>
      <c r="M919" s="2">
        <v>505</v>
      </c>
    </row>
    <row r="920" spans="2:13" ht="12.75">
      <c r="B920" s="9">
        <v>2000</v>
      </c>
      <c r="C920" s="81" t="s">
        <v>84</v>
      </c>
      <c r="D920" s="81" t="s">
        <v>10</v>
      </c>
      <c r="E920" s="81" t="s">
        <v>1077</v>
      </c>
      <c r="F920" s="109" t="s">
        <v>371</v>
      </c>
      <c r="G920" s="109" t="s">
        <v>147</v>
      </c>
      <c r="H920" s="5">
        <f>H919-B920</f>
        <v>-2000</v>
      </c>
      <c r="I920" s="24">
        <f t="shared" si="67"/>
        <v>3.9603960396039604</v>
      </c>
      <c r="K920" s="86" t="s">
        <v>221</v>
      </c>
      <c r="L920">
        <v>25</v>
      </c>
      <c r="M920" s="2">
        <v>505</v>
      </c>
    </row>
    <row r="921" spans="2:13" ht="12.75">
      <c r="B921" s="9">
        <v>2000</v>
      </c>
      <c r="C921" s="81" t="s">
        <v>84</v>
      </c>
      <c r="D921" s="81" t="s">
        <v>10</v>
      </c>
      <c r="E921" s="81" t="s">
        <v>1077</v>
      </c>
      <c r="F921" s="109" t="s">
        <v>371</v>
      </c>
      <c r="G921" s="109" t="s">
        <v>148</v>
      </c>
      <c r="H921" s="5">
        <f>H920-B921</f>
        <v>-4000</v>
      </c>
      <c r="I921" s="24">
        <f t="shared" si="67"/>
        <v>3.9603960396039604</v>
      </c>
      <c r="K921" s="86" t="s">
        <v>221</v>
      </c>
      <c r="L921">
        <v>25</v>
      </c>
      <c r="M921" s="2">
        <v>505</v>
      </c>
    </row>
    <row r="922" spans="2:13" ht="12.75">
      <c r="B922" s="9">
        <v>2000</v>
      </c>
      <c r="C922" s="81" t="s">
        <v>84</v>
      </c>
      <c r="D922" s="81" t="s">
        <v>10</v>
      </c>
      <c r="E922" s="81" t="s">
        <v>1077</v>
      </c>
      <c r="F922" s="109" t="s">
        <v>371</v>
      </c>
      <c r="G922" s="109" t="s">
        <v>149</v>
      </c>
      <c r="H922" s="5">
        <f>H921-B922</f>
        <v>-6000</v>
      </c>
      <c r="I922" s="24">
        <f t="shared" si="67"/>
        <v>3.9603960396039604</v>
      </c>
      <c r="K922" s="86" t="s">
        <v>221</v>
      </c>
      <c r="L922">
        <v>25</v>
      </c>
      <c r="M922" s="2">
        <v>505</v>
      </c>
    </row>
    <row r="923" spans="1:13" s="118" customFormat="1" ht="12.75">
      <c r="A923" s="112"/>
      <c r="B923" s="426">
        <f>SUM(B920:B922)</f>
        <v>6000</v>
      </c>
      <c r="C923" s="112" t="s">
        <v>84</v>
      </c>
      <c r="D923" s="112"/>
      <c r="E923" s="114"/>
      <c r="F923" s="115"/>
      <c r="G923" s="115"/>
      <c r="H923" s="116">
        <v>0</v>
      </c>
      <c r="I923" s="117">
        <f t="shared" si="67"/>
        <v>11.881188118811881</v>
      </c>
      <c r="M923" s="2">
        <v>505</v>
      </c>
    </row>
    <row r="924" spans="2:13" ht="12.75">
      <c r="B924" s="9"/>
      <c r="H924" s="5">
        <f>H923-B924</f>
        <v>0</v>
      </c>
      <c r="I924" s="24">
        <f aca="true" t="shared" si="69" ref="I924:I931">+B924/M924</f>
        <v>0</v>
      </c>
      <c r="M924" s="2">
        <v>505</v>
      </c>
    </row>
    <row r="925" spans="2:13" ht="12.75">
      <c r="B925" s="9"/>
      <c r="H925" s="5">
        <f>H924-B925</f>
        <v>0</v>
      </c>
      <c r="I925" s="24">
        <f t="shared" si="69"/>
        <v>0</v>
      </c>
      <c r="M925" s="2">
        <v>505</v>
      </c>
    </row>
    <row r="926" spans="2:13" ht="12.75">
      <c r="B926" s="9">
        <v>1000</v>
      </c>
      <c r="C926" s="81" t="s">
        <v>151</v>
      </c>
      <c r="D926" s="81" t="s">
        <v>10</v>
      </c>
      <c r="E926" s="81" t="s">
        <v>238</v>
      </c>
      <c r="F926" s="109" t="s">
        <v>371</v>
      </c>
      <c r="G926" s="109" t="s">
        <v>148</v>
      </c>
      <c r="H926" s="5">
        <f>H925-B926</f>
        <v>-1000</v>
      </c>
      <c r="I926" s="24">
        <f t="shared" si="69"/>
        <v>1.9801980198019802</v>
      </c>
      <c r="K926" s="86" t="s">
        <v>221</v>
      </c>
      <c r="L926">
        <v>25</v>
      </c>
      <c r="M926" s="2">
        <v>505</v>
      </c>
    </row>
    <row r="927" spans="1:13" s="118" customFormat="1" ht="12.75">
      <c r="A927" s="112"/>
      <c r="B927" s="426">
        <f>SUM(B926)</f>
        <v>1000</v>
      </c>
      <c r="C927" s="112"/>
      <c r="D927" s="112"/>
      <c r="E927" s="112" t="s">
        <v>238</v>
      </c>
      <c r="F927" s="115"/>
      <c r="G927" s="115"/>
      <c r="H927" s="116">
        <v>0</v>
      </c>
      <c r="I927" s="117">
        <f t="shared" si="69"/>
        <v>1.9801980198019802</v>
      </c>
      <c r="M927" s="2">
        <v>505</v>
      </c>
    </row>
    <row r="928" spans="2:13" ht="12.75">
      <c r="B928" s="9"/>
      <c r="H928" s="5">
        <f>H927-B928</f>
        <v>0</v>
      </c>
      <c r="I928" s="24">
        <f t="shared" si="69"/>
        <v>0</v>
      </c>
      <c r="M928" s="2">
        <v>505</v>
      </c>
    </row>
    <row r="929" spans="2:13" ht="12.75">
      <c r="B929" s="9"/>
      <c r="H929" s="5">
        <f>H928-B929</f>
        <v>0</v>
      </c>
      <c r="I929" s="24">
        <f t="shared" si="69"/>
        <v>0</v>
      </c>
      <c r="M929" s="2">
        <v>505</v>
      </c>
    </row>
    <row r="930" spans="2:13" ht="12.75">
      <c r="B930" s="9"/>
      <c r="H930" s="5">
        <f>H929-B930</f>
        <v>0</v>
      </c>
      <c r="I930" s="24">
        <f t="shared" si="69"/>
        <v>0</v>
      </c>
      <c r="M930" s="2">
        <v>505</v>
      </c>
    </row>
    <row r="931" spans="2:13" ht="12.75">
      <c r="B931" s="9"/>
      <c r="H931" s="5">
        <f>H930-B931</f>
        <v>0</v>
      </c>
      <c r="I931" s="24">
        <f t="shared" si="69"/>
        <v>0</v>
      </c>
      <c r="M931" s="2">
        <v>505</v>
      </c>
    </row>
    <row r="932" spans="1:13" s="92" customFormat="1" ht="12.75">
      <c r="A932" s="88"/>
      <c r="B932" s="424">
        <f>+B938+B943+B949+B954</f>
        <v>19400</v>
      </c>
      <c r="C932" s="88" t="s">
        <v>375</v>
      </c>
      <c r="D932" s="88" t="s">
        <v>376</v>
      </c>
      <c r="E932" s="88" t="s">
        <v>377</v>
      </c>
      <c r="F932" s="90" t="s">
        <v>296</v>
      </c>
      <c r="G932" s="90" t="s">
        <v>23</v>
      </c>
      <c r="K932" s="93"/>
      <c r="M932" s="2">
        <v>505</v>
      </c>
    </row>
    <row r="933" spans="2:13" ht="12.75">
      <c r="B933" s="9"/>
      <c r="H933" s="5">
        <f>H932-B933</f>
        <v>0</v>
      </c>
      <c r="I933" s="24">
        <f aca="true" t="shared" si="70" ref="I933:I964">+B933/M933</f>
        <v>0</v>
      </c>
      <c r="M933" s="2">
        <v>505</v>
      </c>
    </row>
    <row r="934" spans="2:13" ht="12.75">
      <c r="B934" s="9">
        <v>2500</v>
      </c>
      <c r="C934" s="1" t="s">
        <v>24</v>
      </c>
      <c r="D934" s="1" t="s">
        <v>10</v>
      </c>
      <c r="E934" s="1" t="s">
        <v>67</v>
      </c>
      <c r="F934" s="71" t="s">
        <v>378</v>
      </c>
      <c r="G934" s="29" t="s">
        <v>379</v>
      </c>
      <c r="H934" s="5">
        <f>H933-B934</f>
        <v>-2500</v>
      </c>
      <c r="I934" s="24">
        <f t="shared" si="70"/>
        <v>4.9504950495049505</v>
      </c>
      <c r="K934" t="s">
        <v>24</v>
      </c>
      <c r="L934">
        <v>26</v>
      </c>
      <c r="M934" s="2">
        <v>505</v>
      </c>
    </row>
    <row r="935" spans="2:13" ht="12.75">
      <c r="B935" s="9">
        <v>2500</v>
      </c>
      <c r="C935" s="1" t="s">
        <v>24</v>
      </c>
      <c r="D935" s="1" t="s">
        <v>10</v>
      </c>
      <c r="E935" s="1" t="s">
        <v>67</v>
      </c>
      <c r="F935" s="71" t="s">
        <v>380</v>
      </c>
      <c r="G935" s="29" t="s">
        <v>212</v>
      </c>
      <c r="H935" s="5">
        <f>H934-B935</f>
        <v>-5000</v>
      </c>
      <c r="I935" s="24">
        <f t="shared" si="70"/>
        <v>4.9504950495049505</v>
      </c>
      <c r="K935" t="s">
        <v>24</v>
      </c>
      <c r="L935">
        <v>26</v>
      </c>
      <c r="M935" s="2">
        <v>505</v>
      </c>
    </row>
    <row r="936" spans="2:13" ht="12.75">
      <c r="B936" s="9">
        <v>2500</v>
      </c>
      <c r="C936" s="1" t="s">
        <v>24</v>
      </c>
      <c r="D936" s="1" t="s">
        <v>10</v>
      </c>
      <c r="E936" s="1" t="s">
        <v>67</v>
      </c>
      <c r="F936" s="71" t="s">
        <v>381</v>
      </c>
      <c r="G936" s="29" t="s">
        <v>382</v>
      </c>
      <c r="H936" s="5">
        <f>H935-B936</f>
        <v>-7500</v>
      </c>
      <c r="I936" s="24">
        <f t="shared" si="70"/>
        <v>4.9504950495049505</v>
      </c>
      <c r="K936" t="s">
        <v>24</v>
      </c>
      <c r="L936">
        <v>26</v>
      </c>
      <c r="M936" s="2">
        <v>505</v>
      </c>
    </row>
    <row r="937" spans="2:13" ht="12.75">
      <c r="B937" s="9">
        <v>2500</v>
      </c>
      <c r="C937" s="1" t="s">
        <v>24</v>
      </c>
      <c r="D937" s="1" t="s">
        <v>10</v>
      </c>
      <c r="E937" s="1" t="s">
        <v>25</v>
      </c>
      <c r="F937" s="71" t="s">
        <v>383</v>
      </c>
      <c r="G937" s="29" t="s">
        <v>382</v>
      </c>
      <c r="H937" s="5">
        <f>H936-B937</f>
        <v>-10000</v>
      </c>
      <c r="I937" s="24">
        <f t="shared" si="70"/>
        <v>4.9504950495049505</v>
      </c>
      <c r="K937" t="s">
        <v>24</v>
      </c>
      <c r="L937">
        <v>26</v>
      </c>
      <c r="M937" s="2">
        <v>505</v>
      </c>
    </row>
    <row r="938" spans="1:13" s="96" customFormat="1" ht="12.75">
      <c r="A938" s="13"/>
      <c r="B938" s="410">
        <f>SUM(B934:B937)</f>
        <v>10000</v>
      </c>
      <c r="C938" s="13" t="s">
        <v>24</v>
      </c>
      <c r="D938" s="13"/>
      <c r="E938" s="13"/>
      <c r="F938" s="20"/>
      <c r="G938" s="20"/>
      <c r="H938" s="94">
        <v>0</v>
      </c>
      <c r="I938" s="95">
        <f t="shared" si="70"/>
        <v>19.801980198019802</v>
      </c>
      <c r="M938" s="2">
        <v>505</v>
      </c>
    </row>
    <row r="939" spans="2:13" ht="12.75">
      <c r="B939" s="9"/>
      <c r="H939" s="5">
        <f>H938-B939</f>
        <v>0</v>
      </c>
      <c r="I939" s="24">
        <f t="shared" si="70"/>
        <v>0</v>
      </c>
      <c r="M939" s="2">
        <v>505</v>
      </c>
    </row>
    <row r="940" spans="2:13" ht="12.75">
      <c r="B940" s="9"/>
      <c r="H940" s="5">
        <f>H939-B940</f>
        <v>0</v>
      </c>
      <c r="I940" s="24">
        <f t="shared" si="70"/>
        <v>0</v>
      </c>
      <c r="M940" s="2">
        <v>505</v>
      </c>
    </row>
    <row r="941" spans="2:13" ht="12.75">
      <c r="B941" s="9">
        <v>1500</v>
      </c>
      <c r="C941" s="1" t="s">
        <v>1089</v>
      </c>
      <c r="D941" s="1" t="s">
        <v>10</v>
      </c>
      <c r="E941" s="1" t="s">
        <v>1077</v>
      </c>
      <c r="F941" s="71" t="s">
        <v>384</v>
      </c>
      <c r="G941" s="29" t="s">
        <v>379</v>
      </c>
      <c r="H941" s="5">
        <f>H940-B941</f>
        <v>-1500</v>
      </c>
      <c r="I941" s="24">
        <f t="shared" si="70"/>
        <v>2.9702970297029703</v>
      </c>
      <c r="K941" t="s">
        <v>67</v>
      </c>
      <c r="L941">
        <v>26</v>
      </c>
      <c r="M941" s="2">
        <v>505</v>
      </c>
    </row>
    <row r="942" spans="2:13" ht="12.75">
      <c r="B942" s="9">
        <v>1500</v>
      </c>
      <c r="C942" s="1" t="s">
        <v>1090</v>
      </c>
      <c r="D942" s="1" t="s">
        <v>10</v>
      </c>
      <c r="E942" s="1" t="s">
        <v>1077</v>
      </c>
      <c r="F942" s="71" t="s">
        <v>384</v>
      </c>
      <c r="G942" s="29" t="s">
        <v>212</v>
      </c>
      <c r="H942" s="5">
        <f>H941-B942</f>
        <v>-3000</v>
      </c>
      <c r="I942" s="24">
        <f t="shared" si="70"/>
        <v>2.9702970297029703</v>
      </c>
      <c r="K942" t="s">
        <v>67</v>
      </c>
      <c r="L942">
        <v>26</v>
      </c>
      <c r="M942" s="2">
        <v>505</v>
      </c>
    </row>
    <row r="943" spans="1:13" s="118" customFormat="1" ht="12.75">
      <c r="A943" s="112"/>
      <c r="B943" s="426">
        <f>SUM(B941:B942)</f>
        <v>3000</v>
      </c>
      <c r="C943" s="112" t="s">
        <v>1098</v>
      </c>
      <c r="D943" s="112"/>
      <c r="E943" s="112"/>
      <c r="F943" s="111"/>
      <c r="G943" s="115"/>
      <c r="H943" s="116">
        <v>0</v>
      </c>
      <c r="I943" s="117">
        <f t="shared" si="70"/>
        <v>5.9405940594059405</v>
      </c>
      <c r="M943" s="2">
        <v>505</v>
      </c>
    </row>
    <row r="944" spans="2:13" ht="12.75">
      <c r="B944" s="9"/>
      <c r="F944" s="71"/>
      <c r="H944" s="5">
        <f>H943-B944</f>
        <v>0</v>
      </c>
      <c r="I944" s="24">
        <f t="shared" si="70"/>
        <v>0</v>
      </c>
      <c r="M944" s="2">
        <v>505</v>
      </c>
    </row>
    <row r="945" spans="2:13" ht="12.75">
      <c r="B945" s="9"/>
      <c r="F945" s="71"/>
      <c r="H945" s="5">
        <f>H944-B945</f>
        <v>0</v>
      </c>
      <c r="I945" s="24">
        <f t="shared" si="70"/>
        <v>0</v>
      </c>
      <c r="M945" s="2">
        <v>505</v>
      </c>
    </row>
    <row r="946" spans="2:13" ht="12.75">
      <c r="B946" s="9">
        <v>1600</v>
      </c>
      <c r="C946" s="1" t="s">
        <v>81</v>
      </c>
      <c r="D946" s="1" t="s">
        <v>10</v>
      </c>
      <c r="E946" s="1" t="s">
        <v>131</v>
      </c>
      <c r="F946" s="71" t="s">
        <v>384</v>
      </c>
      <c r="G946" s="29" t="s">
        <v>379</v>
      </c>
      <c r="H946" s="5">
        <f>H945-B946</f>
        <v>-1600</v>
      </c>
      <c r="I946" s="24">
        <f t="shared" si="70"/>
        <v>3.1683168316831685</v>
      </c>
      <c r="K946" t="s">
        <v>67</v>
      </c>
      <c r="L946">
        <v>26</v>
      </c>
      <c r="M946" s="2">
        <v>505</v>
      </c>
    </row>
    <row r="947" spans="2:13" ht="12.75">
      <c r="B947" s="9">
        <v>1400</v>
      </c>
      <c r="C947" s="1" t="s">
        <v>81</v>
      </c>
      <c r="D947" s="1" t="s">
        <v>10</v>
      </c>
      <c r="E947" s="1" t="s">
        <v>131</v>
      </c>
      <c r="F947" s="71" t="s">
        <v>384</v>
      </c>
      <c r="G947" s="29" t="s">
        <v>212</v>
      </c>
      <c r="H947" s="5">
        <f>H946-B947</f>
        <v>-3000</v>
      </c>
      <c r="I947" s="24">
        <f t="shared" si="70"/>
        <v>2.772277227722772</v>
      </c>
      <c r="K947" t="s">
        <v>67</v>
      </c>
      <c r="L947">
        <v>26</v>
      </c>
      <c r="M947" s="2">
        <v>505</v>
      </c>
    </row>
    <row r="948" spans="2:13" ht="12.75">
      <c r="B948" s="9">
        <v>1400</v>
      </c>
      <c r="C948" s="1" t="s">
        <v>81</v>
      </c>
      <c r="D948" s="1" t="s">
        <v>10</v>
      </c>
      <c r="E948" s="1" t="s">
        <v>131</v>
      </c>
      <c r="F948" s="71" t="s">
        <v>384</v>
      </c>
      <c r="G948" s="29" t="s">
        <v>382</v>
      </c>
      <c r="H948" s="5">
        <f>H947-B948</f>
        <v>-4400</v>
      </c>
      <c r="I948" s="24">
        <f t="shared" si="70"/>
        <v>2.772277227722772</v>
      </c>
      <c r="K948" t="s">
        <v>67</v>
      </c>
      <c r="L948">
        <v>26</v>
      </c>
      <c r="M948" s="2">
        <v>505</v>
      </c>
    </row>
    <row r="949" spans="1:13" s="118" customFormat="1" ht="12.75">
      <c r="A949" s="112"/>
      <c r="B949" s="426">
        <f>SUM(B946:B948)</f>
        <v>4400</v>
      </c>
      <c r="C949" s="112"/>
      <c r="D949" s="112"/>
      <c r="E949" s="112" t="s">
        <v>131</v>
      </c>
      <c r="F949" s="111"/>
      <c r="G949" s="115"/>
      <c r="H949" s="116">
        <v>0</v>
      </c>
      <c r="I949" s="117">
        <f t="shared" si="70"/>
        <v>8.712871287128714</v>
      </c>
      <c r="M949" s="2">
        <v>505</v>
      </c>
    </row>
    <row r="950" spans="2:13" ht="12.75">
      <c r="B950" s="9"/>
      <c r="F950" s="71"/>
      <c r="H950" s="5">
        <f>H949-B950</f>
        <v>0</v>
      </c>
      <c r="I950" s="24">
        <f t="shared" si="70"/>
        <v>0</v>
      </c>
      <c r="M950" s="2">
        <v>505</v>
      </c>
    </row>
    <row r="951" spans="2:13" ht="12.75">
      <c r="B951" s="9"/>
      <c r="F951" s="71"/>
      <c r="H951" s="5">
        <f>H950-B951</f>
        <v>0</v>
      </c>
      <c r="I951" s="24">
        <f t="shared" si="70"/>
        <v>0</v>
      </c>
      <c r="M951" s="2">
        <v>505</v>
      </c>
    </row>
    <row r="952" spans="2:13" ht="12.75">
      <c r="B952" s="9">
        <v>1000</v>
      </c>
      <c r="C952" s="1" t="s">
        <v>151</v>
      </c>
      <c r="D952" s="1" t="s">
        <v>10</v>
      </c>
      <c r="E952" s="1" t="s">
        <v>238</v>
      </c>
      <c r="F952" s="71" t="s">
        <v>384</v>
      </c>
      <c r="G952" s="29" t="s">
        <v>379</v>
      </c>
      <c r="H952" s="5">
        <f>H951-B952</f>
        <v>-1000</v>
      </c>
      <c r="I952" s="24">
        <f t="shared" si="70"/>
        <v>1.9801980198019802</v>
      </c>
      <c r="K952" t="s">
        <v>67</v>
      </c>
      <c r="L952">
        <v>26</v>
      </c>
      <c r="M952" s="2">
        <v>505</v>
      </c>
    </row>
    <row r="953" spans="2:13" ht="12.75">
      <c r="B953" s="9">
        <v>1000</v>
      </c>
      <c r="C953" s="1" t="s">
        <v>151</v>
      </c>
      <c r="D953" s="1" t="s">
        <v>10</v>
      </c>
      <c r="E953" s="1" t="s">
        <v>238</v>
      </c>
      <c r="F953" s="71" t="s">
        <v>384</v>
      </c>
      <c r="G953" s="29" t="s">
        <v>212</v>
      </c>
      <c r="H953" s="5">
        <f>H952-B953</f>
        <v>-2000</v>
      </c>
      <c r="I953" s="24">
        <f t="shared" si="70"/>
        <v>1.9801980198019802</v>
      </c>
      <c r="K953" t="s">
        <v>67</v>
      </c>
      <c r="L953">
        <v>26</v>
      </c>
      <c r="M953" s="2">
        <v>505</v>
      </c>
    </row>
    <row r="954" spans="1:13" s="118" customFormat="1" ht="12.75">
      <c r="A954" s="112"/>
      <c r="B954" s="426">
        <f>SUM(B952:B953)</f>
        <v>2000</v>
      </c>
      <c r="C954" s="112"/>
      <c r="D954" s="112"/>
      <c r="E954" s="112" t="s">
        <v>238</v>
      </c>
      <c r="F954" s="111"/>
      <c r="G954" s="115"/>
      <c r="H954" s="116">
        <v>0</v>
      </c>
      <c r="I954" s="117">
        <f t="shared" si="70"/>
        <v>3.9603960396039604</v>
      </c>
      <c r="M954" s="2">
        <v>505</v>
      </c>
    </row>
    <row r="955" spans="2:13" ht="12.75">
      <c r="B955" s="9"/>
      <c r="F955" s="71"/>
      <c r="H955" s="5">
        <f>H954-B955</f>
        <v>0</v>
      </c>
      <c r="I955" s="24">
        <f t="shared" si="70"/>
        <v>0</v>
      </c>
      <c r="M955" s="2">
        <v>505</v>
      </c>
    </row>
    <row r="956" spans="2:13" ht="12.75">
      <c r="B956" s="9"/>
      <c r="H956" s="5">
        <f>H955-B956</f>
        <v>0</v>
      </c>
      <c r="I956" s="24">
        <f t="shared" si="70"/>
        <v>0</v>
      </c>
      <c r="M956" s="2">
        <v>505</v>
      </c>
    </row>
    <row r="957" spans="2:13" ht="12.75">
      <c r="B957" s="9"/>
      <c r="H957" s="5">
        <f>H956-B957</f>
        <v>0</v>
      </c>
      <c r="I957" s="24">
        <f t="shared" si="70"/>
        <v>0</v>
      </c>
      <c r="M957" s="2">
        <v>505</v>
      </c>
    </row>
    <row r="958" spans="2:13" ht="12.75">
      <c r="B958" s="9"/>
      <c r="H958" s="5">
        <f>H957-B958</f>
        <v>0</v>
      </c>
      <c r="I958" s="24">
        <f t="shared" si="70"/>
        <v>0</v>
      </c>
      <c r="M958" s="2">
        <v>505</v>
      </c>
    </row>
    <row r="959" spans="1:13" s="92" customFormat="1" ht="12.75">
      <c r="A959" s="88"/>
      <c r="B959" s="424">
        <f>+B963+B970+B975+B980</f>
        <v>15400</v>
      </c>
      <c r="C959" s="88" t="s">
        <v>385</v>
      </c>
      <c r="D959" s="88" t="s">
        <v>386</v>
      </c>
      <c r="E959" s="88" t="s">
        <v>130</v>
      </c>
      <c r="F959" s="90" t="s">
        <v>387</v>
      </c>
      <c r="G959" s="90" t="s">
        <v>35</v>
      </c>
      <c r="H959" s="89"/>
      <c r="I959" s="91">
        <f t="shared" si="70"/>
        <v>30.495049504950494</v>
      </c>
      <c r="M959" s="2">
        <v>505</v>
      </c>
    </row>
    <row r="960" spans="2:13" ht="12.75">
      <c r="B960" s="9"/>
      <c r="H960" s="5">
        <f>H959-B960</f>
        <v>0</v>
      </c>
      <c r="I960" s="24">
        <f t="shared" si="70"/>
        <v>0</v>
      </c>
      <c r="M960" s="2">
        <v>505</v>
      </c>
    </row>
    <row r="961" spans="2:13" ht="12.75">
      <c r="B961" s="9">
        <v>2500</v>
      </c>
      <c r="C961" s="1" t="s">
        <v>24</v>
      </c>
      <c r="D961" s="1" t="s">
        <v>10</v>
      </c>
      <c r="E961" s="1" t="s">
        <v>90</v>
      </c>
      <c r="F961" s="71" t="s">
        <v>388</v>
      </c>
      <c r="G961" s="29" t="s">
        <v>389</v>
      </c>
      <c r="H961" s="5">
        <f>H960-B961</f>
        <v>-2500</v>
      </c>
      <c r="I961" s="24">
        <f t="shared" si="70"/>
        <v>4.9504950495049505</v>
      </c>
      <c r="K961" t="s">
        <v>24</v>
      </c>
      <c r="L961">
        <v>27</v>
      </c>
      <c r="M961" s="2">
        <v>505</v>
      </c>
    </row>
    <row r="962" spans="2:13" ht="12.75">
      <c r="B962" s="9">
        <v>2500</v>
      </c>
      <c r="C962" s="1" t="s">
        <v>24</v>
      </c>
      <c r="D962" s="1" t="s">
        <v>10</v>
      </c>
      <c r="E962" s="1" t="s">
        <v>90</v>
      </c>
      <c r="F962" s="71" t="s">
        <v>390</v>
      </c>
      <c r="G962" s="29" t="s">
        <v>212</v>
      </c>
      <c r="H962" s="5">
        <f>H961-B962</f>
        <v>-5000</v>
      </c>
      <c r="I962" s="24">
        <f t="shared" si="70"/>
        <v>4.9504950495049505</v>
      </c>
      <c r="K962" t="s">
        <v>24</v>
      </c>
      <c r="L962">
        <v>27</v>
      </c>
      <c r="M962" s="2">
        <v>505</v>
      </c>
    </row>
    <row r="963" spans="1:13" s="96" customFormat="1" ht="12.75">
      <c r="A963" s="13"/>
      <c r="B963" s="410">
        <f>SUM(B961:B962)</f>
        <v>5000</v>
      </c>
      <c r="C963" s="13" t="s">
        <v>24</v>
      </c>
      <c r="D963" s="13"/>
      <c r="E963" s="13"/>
      <c r="F963" s="20"/>
      <c r="G963" s="20"/>
      <c r="H963" s="94">
        <v>0</v>
      </c>
      <c r="I963" s="95">
        <f t="shared" si="70"/>
        <v>9.900990099009901</v>
      </c>
      <c r="M963" s="2">
        <v>505</v>
      </c>
    </row>
    <row r="964" spans="2:13" ht="12.75">
      <c r="B964" s="9"/>
      <c r="H964" s="5">
        <f aca="true" t="shared" si="71" ref="H964:H969">H963-B964</f>
        <v>0</v>
      </c>
      <c r="I964" s="24">
        <f t="shared" si="70"/>
        <v>0</v>
      </c>
      <c r="M964" s="2">
        <v>505</v>
      </c>
    </row>
    <row r="965" spans="2:13" ht="12.75">
      <c r="B965" s="9"/>
      <c r="H965" s="5">
        <f t="shared" si="71"/>
        <v>0</v>
      </c>
      <c r="I965" s="24">
        <f aca="true" t="shared" si="72" ref="I965:I996">+B965/M965</f>
        <v>0</v>
      </c>
      <c r="M965" s="2">
        <v>505</v>
      </c>
    </row>
    <row r="966" spans="2:13" ht="12.75">
      <c r="B966" s="9">
        <v>1300</v>
      </c>
      <c r="C966" s="14" t="s">
        <v>1095</v>
      </c>
      <c r="D966" s="1" t="s">
        <v>10</v>
      </c>
      <c r="E966" s="1" t="s">
        <v>1077</v>
      </c>
      <c r="F966" s="29" t="s">
        <v>391</v>
      </c>
      <c r="G966" s="29" t="s">
        <v>379</v>
      </c>
      <c r="H966" s="5">
        <f t="shared" si="71"/>
        <v>-1300</v>
      </c>
      <c r="I966" s="24">
        <f t="shared" si="72"/>
        <v>2.5742574257425743</v>
      </c>
      <c r="K966" t="s">
        <v>90</v>
      </c>
      <c r="L966">
        <v>27</v>
      </c>
      <c r="M966" s="2">
        <v>505</v>
      </c>
    </row>
    <row r="967" spans="2:13" ht="12.75">
      <c r="B967" s="9">
        <v>1300</v>
      </c>
      <c r="C967" s="14" t="s">
        <v>1094</v>
      </c>
      <c r="D967" s="1" t="s">
        <v>10</v>
      </c>
      <c r="E967" s="1" t="s">
        <v>1077</v>
      </c>
      <c r="F967" s="29" t="s">
        <v>391</v>
      </c>
      <c r="G967" s="29" t="s">
        <v>379</v>
      </c>
      <c r="H967" s="5">
        <f t="shared" si="71"/>
        <v>-2600</v>
      </c>
      <c r="I967" s="24">
        <f t="shared" si="72"/>
        <v>2.5742574257425743</v>
      </c>
      <c r="K967" t="s">
        <v>90</v>
      </c>
      <c r="L967">
        <v>27</v>
      </c>
      <c r="M967" s="2">
        <v>505</v>
      </c>
    </row>
    <row r="968" spans="2:13" ht="12.75">
      <c r="B968" s="9">
        <v>1300</v>
      </c>
      <c r="C968" s="14" t="s">
        <v>1095</v>
      </c>
      <c r="D968" s="1" t="s">
        <v>10</v>
      </c>
      <c r="E968" s="1" t="s">
        <v>1077</v>
      </c>
      <c r="F968" s="29" t="s">
        <v>391</v>
      </c>
      <c r="G968" s="29" t="s">
        <v>212</v>
      </c>
      <c r="H968" s="5">
        <f t="shared" si="71"/>
        <v>-3900</v>
      </c>
      <c r="I968" s="24">
        <f t="shared" si="72"/>
        <v>2.5742574257425743</v>
      </c>
      <c r="K968" t="s">
        <v>90</v>
      </c>
      <c r="L968">
        <v>27</v>
      </c>
      <c r="M968" s="2">
        <v>505</v>
      </c>
    </row>
    <row r="969" spans="2:13" ht="12.75">
      <c r="B969" s="9">
        <v>1300</v>
      </c>
      <c r="C969" s="14" t="s">
        <v>1094</v>
      </c>
      <c r="D969" s="1" t="s">
        <v>10</v>
      </c>
      <c r="E969" s="1" t="s">
        <v>1077</v>
      </c>
      <c r="F969" s="29" t="s">
        <v>391</v>
      </c>
      <c r="G969" s="29" t="s">
        <v>212</v>
      </c>
      <c r="H969" s="5">
        <f t="shared" si="71"/>
        <v>-5200</v>
      </c>
      <c r="I969" s="24">
        <f t="shared" si="72"/>
        <v>2.5742574257425743</v>
      </c>
      <c r="K969" t="s">
        <v>90</v>
      </c>
      <c r="L969">
        <v>27</v>
      </c>
      <c r="M969" s="2">
        <v>505</v>
      </c>
    </row>
    <row r="970" spans="1:13" s="96" customFormat="1" ht="12.75">
      <c r="A970" s="13"/>
      <c r="B970" s="410">
        <f>SUM(B966:B969)</f>
        <v>5200</v>
      </c>
      <c r="C970" s="13" t="s">
        <v>1097</v>
      </c>
      <c r="D970" s="13"/>
      <c r="E970" s="13"/>
      <c r="F970" s="20"/>
      <c r="G970" s="20"/>
      <c r="H970" s="94">
        <v>0</v>
      </c>
      <c r="I970" s="95">
        <f t="shared" si="72"/>
        <v>10.297029702970297</v>
      </c>
      <c r="M970" s="2">
        <v>505</v>
      </c>
    </row>
    <row r="971" spans="2:13" ht="12.75">
      <c r="B971" s="9"/>
      <c r="H971" s="5">
        <f>H970-B971</f>
        <v>0</v>
      </c>
      <c r="I971" s="24">
        <f t="shared" si="72"/>
        <v>0</v>
      </c>
      <c r="M971" s="2">
        <v>505</v>
      </c>
    </row>
    <row r="972" spans="2:13" ht="12.75">
      <c r="B972" s="427"/>
      <c r="H972" s="5">
        <f>H971-B972</f>
        <v>0</v>
      </c>
      <c r="I972" s="24">
        <f t="shared" si="72"/>
        <v>0</v>
      </c>
      <c r="M972" s="2">
        <v>505</v>
      </c>
    </row>
    <row r="973" spans="2:13" ht="12.75">
      <c r="B973" s="125">
        <v>1400</v>
      </c>
      <c r="C973" s="1" t="s">
        <v>81</v>
      </c>
      <c r="D973" s="1" t="s">
        <v>10</v>
      </c>
      <c r="E973" s="1" t="s">
        <v>131</v>
      </c>
      <c r="F973" s="29" t="s">
        <v>391</v>
      </c>
      <c r="G973" s="29" t="s">
        <v>379</v>
      </c>
      <c r="H973" s="5">
        <f>H972-B973</f>
        <v>-1400</v>
      </c>
      <c r="I973" s="24">
        <f t="shared" si="72"/>
        <v>2.772277227722772</v>
      </c>
      <c r="K973" t="s">
        <v>90</v>
      </c>
      <c r="L973">
        <v>27</v>
      </c>
      <c r="M973" s="2">
        <v>505</v>
      </c>
    </row>
    <row r="974" spans="2:13" ht="12.75">
      <c r="B974" s="9">
        <v>1800</v>
      </c>
      <c r="C974" s="1" t="s">
        <v>81</v>
      </c>
      <c r="D974" s="1" t="s">
        <v>10</v>
      </c>
      <c r="E974" s="1" t="s">
        <v>131</v>
      </c>
      <c r="F974" s="29" t="s">
        <v>391</v>
      </c>
      <c r="G974" s="29" t="s">
        <v>212</v>
      </c>
      <c r="H974" s="5">
        <f>H973-B974</f>
        <v>-3200</v>
      </c>
      <c r="I974" s="24">
        <f t="shared" si="72"/>
        <v>3.5643564356435644</v>
      </c>
      <c r="K974" t="s">
        <v>90</v>
      </c>
      <c r="L974">
        <v>27</v>
      </c>
      <c r="M974" s="2">
        <v>505</v>
      </c>
    </row>
    <row r="975" spans="1:13" s="96" customFormat="1" ht="12.75">
      <c r="A975" s="13"/>
      <c r="B975" s="410">
        <f>SUM(B973:B974)</f>
        <v>3200</v>
      </c>
      <c r="C975" s="13"/>
      <c r="D975" s="13"/>
      <c r="E975" s="13" t="s">
        <v>131</v>
      </c>
      <c r="F975" s="20"/>
      <c r="G975" s="20"/>
      <c r="H975" s="94">
        <v>0</v>
      </c>
      <c r="I975" s="95">
        <f t="shared" si="72"/>
        <v>6.336633663366337</v>
      </c>
      <c r="M975" s="2">
        <v>505</v>
      </c>
    </row>
    <row r="976" spans="2:13" ht="12.75">
      <c r="B976" s="9"/>
      <c r="H976" s="5">
        <f>H975-B976</f>
        <v>0</v>
      </c>
      <c r="I976" s="24">
        <f t="shared" si="72"/>
        <v>0</v>
      </c>
      <c r="M976" s="2">
        <v>505</v>
      </c>
    </row>
    <row r="977" spans="2:13" ht="12.75">
      <c r="B977" s="9"/>
      <c r="H977" s="5">
        <f>H976-B977</f>
        <v>0</v>
      </c>
      <c r="I977" s="24">
        <f t="shared" si="72"/>
        <v>0</v>
      </c>
      <c r="M977" s="2">
        <v>505</v>
      </c>
    </row>
    <row r="978" spans="2:13" ht="12.75">
      <c r="B978" s="9">
        <v>1000</v>
      </c>
      <c r="C978" s="1" t="s">
        <v>151</v>
      </c>
      <c r="D978" s="1" t="s">
        <v>10</v>
      </c>
      <c r="E978" s="1" t="s">
        <v>238</v>
      </c>
      <c r="F978" s="29" t="s">
        <v>391</v>
      </c>
      <c r="G978" s="29" t="s">
        <v>379</v>
      </c>
      <c r="H978" s="5">
        <f>H977-B978</f>
        <v>-1000</v>
      </c>
      <c r="I978" s="24">
        <f t="shared" si="72"/>
        <v>1.9801980198019802</v>
      </c>
      <c r="K978" t="s">
        <v>90</v>
      </c>
      <c r="M978" s="2">
        <v>505</v>
      </c>
    </row>
    <row r="979" spans="2:13" ht="12.75">
      <c r="B979" s="9">
        <v>1000</v>
      </c>
      <c r="C979" s="1" t="s">
        <v>151</v>
      </c>
      <c r="D979" s="1" t="s">
        <v>10</v>
      </c>
      <c r="E979" s="1" t="s">
        <v>238</v>
      </c>
      <c r="F979" s="29" t="s">
        <v>391</v>
      </c>
      <c r="G979" s="29" t="s">
        <v>212</v>
      </c>
      <c r="H979" s="5">
        <f>H978-B979</f>
        <v>-2000</v>
      </c>
      <c r="I979" s="24">
        <f t="shared" si="72"/>
        <v>1.9801980198019802</v>
      </c>
      <c r="K979" t="s">
        <v>90</v>
      </c>
      <c r="M979" s="2">
        <v>505</v>
      </c>
    </row>
    <row r="980" spans="1:13" s="96" customFormat="1" ht="12.75">
      <c r="A980" s="13"/>
      <c r="B980" s="410">
        <f>SUM(B978:B979)</f>
        <v>2000</v>
      </c>
      <c r="C980" s="13"/>
      <c r="D980" s="13"/>
      <c r="E980" s="13" t="s">
        <v>238</v>
      </c>
      <c r="F980" s="20"/>
      <c r="G980" s="20"/>
      <c r="H980" s="94">
        <v>0</v>
      </c>
      <c r="I980" s="95">
        <f t="shared" si="72"/>
        <v>3.9603960396039604</v>
      </c>
      <c r="M980" s="2">
        <v>505</v>
      </c>
    </row>
    <row r="981" spans="2:13" ht="12.75">
      <c r="B981" s="9"/>
      <c r="H981" s="5">
        <f>H980-B981</f>
        <v>0</v>
      </c>
      <c r="I981" s="24">
        <f t="shared" si="72"/>
        <v>0</v>
      </c>
      <c r="M981" s="2">
        <v>505</v>
      </c>
    </row>
    <row r="982" spans="2:13" ht="12.75">
      <c r="B982" s="9"/>
      <c r="H982" s="5">
        <f>H981-B982</f>
        <v>0</v>
      </c>
      <c r="I982" s="24">
        <f t="shared" si="72"/>
        <v>0</v>
      </c>
      <c r="M982" s="2">
        <v>505</v>
      </c>
    </row>
    <row r="983" spans="2:13" ht="12.75">
      <c r="B983" s="9"/>
      <c r="H983" s="5">
        <f>H982-B983</f>
        <v>0</v>
      </c>
      <c r="I983" s="24">
        <f t="shared" si="72"/>
        <v>0</v>
      </c>
      <c r="M983" s="2">
        <v>505</v>
      </c>
    </row>
    <row r="984" spans="2:13" ht="12.75">
      <c r="B984" s="9"/>
      <c r="H984" s="5">
        <f>H983-B984</f>
        <v>0</v>
      </c>
      <c r="I984" s="24">
        <f t="shared" si="72"/>
        <v>0</v>
      </c>
      <c r="M984" s="2">
        <v>505</v>
      </c>
    </row>
    <row r="985" spans="1:13" s="132" customFormat="1" ht="12.75">
      <c r="A985" s="130"/>
      <c r="B985" s="446">
        <f>+B1009+B1030+B1034</f>
        <v>132400</v>
      </c>
      <c r="C985" s="130" t="s">
        <v>392</v>
      </c>
      <c r="D985" s="130" t="s">
        <v>393</v>
      </c>
      <c r="E985" s="130" t="s">
        <v>130</v>
      </c>
      <c r="F985" s="131" t="s">
        <v>121</v>
      </c>
      <c r="G985" s="131" t="s">
        <v>18</v>
      </c>
      <c r="H985" s="126"/>
      <c r="I985" s="127">
        <f t="shared" si="72"/>
        <v>262.1782178217822</v>
      </c>
      <c r="M985" s="2">
        <v>505</v>
      </c>
    </row>
    <row r="986" spans="2:13" ht="12.75">
      <c r="B986" s="9"/>
      <c r="H986" s="5">
        <f aca="true" t="shared" si="73" ref="H986:H1008">H985-B986</f>
        <v>0</v>
      </c>
      <c r="I986" s="24">
        <f t="shared" si="72"/>
        <v>0</v>
      </c>
      <c r="M986" s="2">
        <v>505</v>
      </c>
    </row>
    <row r="987" spans="2:13" ht="12.75">
      <c r="B987" s="125">
        <v>5000</v>
      </c>
      <c r="C987" s="1" t="s">
        <v>24</v>
      </c>
      <c r="D987" s="14" t="s">
        <v>10</v>
      </c>
      <c r="E987" s="1" t="s">
        <v>221</v>
      </c>
      <c r="F987" s="71" t="s">
        <v>394</v>
      </c>
      <c r="G987" s="33" t="s">
        <v>27</v>
      </c>
      <c r="H987" s="5">
        <f t="shared" si="73"/>
        <v>-5000</v>
      </c>
      <c r="I987" s="24">
        <f t="shared" si="72"/>
        <v>9.900990099009901</v>
      </c>
      <c r="K987" t="s">
        <v>24</v>
      </c>
      <c r="L987">
        <v>28</v>
      </c>
      <c r="M987" s="2">
        <v>505</v>
      </c>
    </row>
    <row r="988" spans="2:13" ht="12.75">
      <c r="B988" s="9">
        <v>5000</v>
      </c>
      <c r="C988" s="1" t="s">
        <v>24</v>
      </c>
      <c r="D988" s="14" t="s">
        <v>10</v>
      </c>
      <c r="E988" s="1" t="s">
        <v>221</v>
      </c>
      <c r="F988" s="71" t="s">
        <v>395</v>
      </c>
      <c r="G988" s="29" t="s">
        <v>29</v>
      </c>
      <c r="H988" s="5">
        <f t="shared" si="73"/>
        <v>-10000</v>
      </c>
      <c r="I988" s="24">
        <f t="shared" si="72"/>
        <v>9.900990099009901</v>
      </c>
      <c r="K988" t="s">
        <v>24</v>
      </c>
      <c r="L988">
        <v>28</v>
      </c>
      <c r="M988" s="2">
        <v>505</v>
      </c>
    </row>
    <row r="989" spans="2:13" ht="12.75">
      <c r="B989" s="9">
        <v>5000</v>
      </c>
      <c r="C989" s="1" t="s">
        <v>24</v>
      </c>
      <c r="D989" s="14" t="s">
        <v>10</v>
      </c>
      <c r="E989" s="1" t="s">
        <v>221</v>
      </c>
      <c r="F989" s="71" t="s">
        <v>396</v>
      </c>
      <c r="G989" s="29" t="s">
        <v>31</v>
      </c>
      <c r="H989" s="5">
        <f t="shared" si="73"/>
        <v>-15000</v>
      </c>
      <c r="I989" s="24">
        <f t="shared" si="72"/>
        <v>9.900990099009901</v>
      </c>
      <c r="K989" t="s">
        <v>24</v>
      </c>
      <c r="L989">
        <v>28</v>
      </c>
      <c r="M989" s="2">
        <v>505</v>
      </c>
    </row>
    <row r="990" spans="2:13" ht="12.75">
      <c r="B990" s="9">
        <v>5000</v>
      </c>
      <c r="C990" s="1" t="s">
        <v>24</v>
      </c>
      <c r="D990" s="14" t="s">
        <v>10</v>
      </c>
      <c r="E990" s="1" t="s">
        <v>221</v>
      </c>
      <c r="F990" s="71" t="s">
        <v>397</v>
      </c>
      <c r="G990" s="29" t="s">
        <v>53</v>
      </c>
      <c r="H990" s="5">
        <f t="shared" si="73"/>
        <v>-20000</v>
      </c>
      <c r="I990" s="24">
        <f t="shared" si="72"/>
        <v>9.900990099009901</v>
      </c>
      <c r="K990" t="s">
        <v>24</v>
      </c>
      <c r="L990">
        <v>28</v>
      </c>
      <c r="M990" s="2">
        <v>505</v>
      </c>
    </row>
    <row r="991" spans="2:13" ht="12.75">
      <c r="B991" s="9">
        <v>5000</v>
      </c>
      <c r="C991" s="1" t="s">
        <v>24</v>
      </c>
      <c r="D991" s="14" t="s">
        <v>10</v>
      </c>
      <c r="E991" s="1" t="s">
        <v>221</v>
      </c>
      <c r="F991" s="71" t="s">
        <v>398</v>
      </c>
      <c r="G991" s="29" t="s">
        <v>55</v>
      </c>
      <c r="H991" s="5">
        <f t="shared" si="73"/>
        <v>-25000</v>
      </c>
      <c r="I991" s="24">
        <f t="shared" si="72"/>
        <v>9.900990099009901</v>
      </c>
      <c r="K991" t="s">
        <v>24</v>
      </c>
      <c r="L991">
        <v>28</v>
      </c>
      <c r="M991" s="2">
        <v>505</v>
      </c>
    </row>
    <row r="992" spans="2:13" ht="12.75">
      <c r="B992" s="9">
        <v>10000</v>
      </c>
      <c r="C992" s="35" t="s">
        <v>24</v>
      </c>
      <c r="D992" s="1" t="s">
        <v>10</v>
      </c>
      <c r="E992" s="1" t="s">
        <v>221</v>
      </c>
      <c r="F992" s="71" t="s">
        <v>399</v>
      </c>
      <c r="G992" s="29" t="s">
        <v>55</v>
      </c>
      <c r="H992" s="5">
        <f t="shared" si="73"/>
        <v>-35000</v>
      </c>
      <c r="I992" s="24">
        <f t="shared" si="72"/>
        <v>19.801980198019802</v>
      </c>
      <c r="K992" t="s">
        <v>24</v>
      </c>
      <c r="L992">
        <v>28</v>
      </c>
      <c r="M992" s="2">
        <v>505</v>
      </c>
    </row>
    <row r="993" spans="2:13" ht="12.75">
      <c r="B993" s="9">
        <v>5000</v>
      </c>
      <c r="C993" s="1" t="s">
        <v>24</v>
      </c>
      <c r="D993" s="1" t="s">
        <v>10</v>
      </c>
      <c r="E993" s="1" t="s">
        <v>221</v>
      </c>
      <c r="F993" s="71" t="s">
        <v>400</v>
      </c>
      <c r="G993" s="29" t="s">
        <v>75</v>
      </c>
      <c r="H993" s="5">
        <f t="shared" si="73"/>
        <v>-40000</v>
      </c>
      <c r="I993" s="24">
        <f t="shared" si="72"/>
        <v>9.900990099009901</v>
      </c>
      <c r="K993" t="s">
        <v>24</v>
      </c>
      <c r="L993">
        <v>28</v>
      </c>
      <c r="M993" s="2">
        <v>505</v>
      </c>
    </row>
    <row r="994" spans="2:13" ht="12.75">
      <c r="B994" s="9">
        <v>5000</v>
      </c>
      <c r="C994" s="1" t="s">
        <v>24</v>
      </c>
      <c r="D994" s="1" t="s">
        <v>10</v>
      </c>
      <c r="E994" s="1" t="s">
        <v>221</v>
      </c>
      <c r="F994" s="71" t="s">
        <v>401</v>
      </c>
      <c r="G994" s="29" t="s">
        <v>123</v>
      </c>
      <c r="H994" s="5">
        <f t="shared" si="73"/>
        <v>-45000</v>
      </c>
      <c r="I994" s="24">
        <f t="shared" si="72"/>
        <v>9.900990099009901</v>
      </c>
      <c r="K994" t="s">
        <v>24</v>
      </c>
      <c r="L994">
        <v>28</v>
      </c>
      <c r="M994" s="2">
        <v>505</v>
      </c>
    </row>
    <row r="995" spans="2:13" ht="12.75">
      <c r="B995" s="9">
        <v>5000</v>
      </c>
      <c r="C995" s="1" t="s">
        <v>24</v>
      </c>
      <c r="D995" s="1" t="s">
        <v>10</v>
      </c>
      <c r="E995" s="1" t="s">
        <v>221</v>
      </c>
      <c r="F995" s="71" t="s">
        <v>402</v>
      </c>
      <c r="G995" s="29" t="s">
        <v>126</v>
      </c>
      <c r="H995" s="5">
        <f t="shared" si="73"/>
        <v>-50000</v>
      </c>
      <c r="I995" s="24">
        <f t="shared" si="72"/>
        <v>9.900990099009901</v>
      </c>
      <c r="K995" t="s">
        <v>24</v>
      </c>
      <c r="L995">
        <v>28</v>
      </c>
      <c r="M995" s="2">
        <v>505</v>
      </c>
    </row>
    <row r="996" spans="2:13" ht="12.75">
      <c r="B996" s="9">
        <v>2500</v>
      </c>
      <c r="C996" s="1" t="s">
        <v>24</v>
      </c>
      <c r="D996" s="1" t="s">
        <v>10</v>
      </c>
      <c r="E996" s="1" t="s">
        <v>221</v>
      </c>
      <c r="F996" s="71" t="s">
        <v>403</v>
      </c>
      <c r="G996" s="29" t="s">
        <v>126</v>
      </c>
      <c r="H996" s="5">
        <f t="shared" si="73"/>
        <v>-52500</v>
      </c>
      <c r="I996" s="24">
        <f t="shared" si="72"/>
        <v>4.9504950495049505</v>
      </c>
      <c r="K996" t="s">
        <v>24</v>
      </c>
      <c r="L996">
        <v>28</v>
      </c>
      <c r="M996" s="2">
        <v>505</v>
      </c>
    </row>
    <row r="997" spans="2:13" ht="12.75">
      <c r="B997" s="9">
        <v>5000</v>
      </c>
      <c r="C997" s="1" t="s">
        <v>24</v>
      </c>
      <c r="D997" s="1" t="s">
        <v>10</v>
      </c>
      <c r="E997" s="1" t="s">
        <v>221</v>
      </c>
      <c r="F997" s="71" t="s">
        <v>404</v>
      </c>
      <c r="G997" s="29" t="s">
        <v>161</v>
      </c>
      <c r="H997" s="5">
        <f t="shared" si="73"/>
        <v>-57500</v>
      </c>
      <c r="I997" s="24">
        <f aca="true" t="shared" si="74" ref="I997:I1028">+B997/M997</f>
        <v>9.900990099009901</v>
      </c>
      <c r="K997" t="s">
        <v>24</v>
      </c>
      <c r="L997">
        <v>28</v>
      </c>
      <c r="M997" s="2">
        <v>505</v>
      </c>
    </row>
    <row r="998" spans="2:13" ht="12.75">
      <c r="B998" s="9">
        <v>2500</v>
      </c>
      <c r="C998" s="1" t="s">
        <v>24</v>
      </c>
      <c r="D998" s="1" t="s">
        <v>10</v>
      </c>
      <c r="E998" s="1" t="s">
        <v>221</v>
      </c>
      <c r="F998" s="71" t="s">
        <v>405</v>
      </c>
      <c r="G998" s="29" t="s">
        <v>135</v>
      </c>
      <c r="H998" s="5">
        <f t="shared" si="73"/>
        <v>-60000</v>
      </c>
      <c r="I998" s="24">
        <f t="shared" si="74"/>
        <v>4.9504950495049505</v>
      </c>
      <c r="K998" t="s">
        <v>24</v>
      </c>
      <c r="L998">
        <v>28</v>
      </c>
      <c r="M998" s="2">
        <v>505</v>
      </c>
    </row>
    <row r="999" spans="2:13" ht="12.75">
      <c r="B999" s="9">
        <v>5000</v>
      </c>
      <c r="C999" s="1" t="s">
        <v>24</v>
      </c>
      <c r="D999" s="1" t="s">
        <v>10</v>
      </c>
      <c r="E999" s="1" t="s">
        <v>221</v>
      </c>
      <c r="F999" s="71" t="s">
        <v>406</v>
      </c>
      <c r="G999" s="29" t="s">
        <v>137</v>
      </c>
      <c r="H999" s="5">
        <f t="shared" si="73"/>
        <v>-65000</v>
      </c>
      <c r="I999" s="24">
        <f t="shared" si="74"/>
        <v>9.900990099009901</v>
      </c>
      <c r="K999" t="s">
        <v>24</v>
      </c>
      <c r="L999">
        <v>28</v>
      </c>
      <c r="M999" s="2">
        <v>505</v>
      </c>
    </row>
    <row r="1000" spans="2:13" ht="12.75">
      <c r="B1000" s="9">
        <v>2500</v>
      </c>
      <c r="C1000" s="1" t="s">
        <v>24</v>
      </c>
      <c r="D1000" s="1" t="s">
        <v>10</v>
      </c>
      <c r="E1000" s="1" t="s">
        <v>221</v>
      </c>
      <c r="F1000" s="71" t="s">
        <v>407</v>
      </c>
      <c r="G1000" s="29" t="s">
        <v>137</v>
      </c>
      <c r="H1000" s="5">
        <f t="shared" si="73"/>
        <v>-67500</v>
      </c>
      <c r="I1000" s="24">
        <f t="shared" si="74"/>
        <v>4.9504950495049505</v>
      </c>
      <c r="K1000" t="s">
        <v>24</v>
      </c>
      <c r="L1000">
        <v>28</v>
      </c>
      <c r="M1000" s="2">
        <v>505</v>
      </c>
    </row>
    <row r="1001" spans="2:13" ht="12.75">
      <c r="B1001" s="9">
        <v>5000</v>
      </c>
      <c r="C1001" s="1" t="s">
        <v>24</v>
      </c>
      <c r="D1001" s="1" t="s">
        <v>10</v>
      </c>
      <c r="E1001" s="1" t="s">
        <v>221</v>
      </c>
      <c r="F1001" s="71" t="s">
        <v>408</v>
      </c>
      <c r="G1001" s="29" t="s">
        <v>138</v>
      </c>
      <c r="H1001" s="5">
        <f t="shared" si="73"/>
        <v>-72500</v>
      </c>
      <c r="I1001" s="24">
        <f t="shared" si="74"/>
        <v>9.900990099009901</v>
      </c>
      <c r="K1001" t="s">
        <v>24</v>
      </c>
      <c r="L1001">
        <v>28</v>
      </c>
      <c r="M1001" s="2">
        <v>505</v>
      </c>
    </row>
    <row r="1002" spans="2:13" ht="12.75">
      <c r="B1002" s="9">
        <v>5000</v>
      </c>
      <c r="C1002" s="1" t="s">
        <v>24</v>
      </c>
      <c r="D1002" s="1" t="s">
        <v>10</v>
      </c>
      <c r="E1002" s="1" t="s">
        <v>221</v>
      </c>
      <c r="F1002" s="71" t="s">
        <v>409</v>
      </c>
      <c r="G1002" s="29" t="s">
        <v>139</v>
      </c>
      <c r="H1002" s="5">
        <f t="shared" si="73"/>
        <v>-77500</v>
      </c>
      <c r="I1002" s="24">
        <f t="shared" si="74"/>
        <v>9.900990099009901</v>
      </c>
      <c r="K1002" t="s">
        <v>24</v>
      </c>
      <c r="L1002">
        <v>28</v>
      </c>
      <c r="M1002" s="2">
        <v>505</v>
      </c>
    </row>
    <row r="1003" spans="2:13" ht="12.75">
      <c r="B1003" s="9">
        <v>5000</v>
      </c>
      <c r="C1003" s="1" t="s">
        <v>24</v>
      </c>
      <c r="D1003" s="1" t="s">
        <v>10</v>
      </c>
      <c r="E1003" s="1" t="s">
        <v>221</v>
      </c>
      <c r="F1003" s="71" t="s">
        <v>410</v>
      </c>
      <c r="G1003" s="29" t="s">
        <v>140</v>
      </c>
      <c r="H1003" s="5">
        <f t="shared" si="73"/>
        <v>-82500</v>
      </c>
      <c r="I1003" s="24">
        <f t="shared" si="74"/>
        <v>9.900990099009901</v>
      </c>
      <c r="K1003" t="s">
        <v>24</v>
      </c>
      <c r="L1003">
        <v>28</v>
      </c>
      <c r="M1003" s="2">
        <v>505</v>
      </c>
    </row>
    <row r="1004" spans="2:13" ht="12.75">
      <c r="B1004" s="9">
        <v>5000</v>
      </c>
      <c r="C1004" s="1" t="s">
        <v>24</v>
      </c>
      <c r="D1004" s="1" t="s">
        <v>10</v>
      </c>
      <c r="E1004" s="1" t="s">
        <v>221</v>
      </c>
      <c r="F1004" s="71" t="s">
        <v>411</v>
      </c>
      <c r="G1004" s="29" t="s">
        <v>141</v>
      </c>
      <c r="H1004" s="5">
        <f t="shared" si="73"/>
        <v>-87500</v>
      </c>
      <c r="I1004" s="24">
        <f t="shared" si="74"/>
        <v>9.900990099009901</v>
      </c>
      <c r="K1004" t="s">
        <v>24</v>
      </c>
      <c r="L1004">
        <v>28</v>
      </c>
      <c r="M1004" s="2">
        <v>505</v>
      </c>
    </row>
    <row r="1005" spans="2:13" ht="12.75">
      <c r="B1005" s="9">
        <v>2500</v>
      </c>
      <c r="C1005" s="1" t="s">
        <v>24</v>
      </c>
      <c r="D1005" s="1" t="s">
        <v>10</v>
      </c>
      <c r="E1005" s="1" t="s">
        <v>221</v>
      </c>
      <c r="F1005" s="71" t="s">
        <v>412</v>
      </c>
      <c r="G1005" s="29" t="s">
        <v>144</v>
      </c>
      <c r="H1005" s="5">
        <f t="shared" si="73"/>
        <v>-90000</v>
      </c>
      <c r="I1005" s="24">
        <f t="shared" si="74"/>
        <v>4.9504950495049505</v>
      </c>
      <c r="K1005" t="s">
        <v>24</v>
      </c>
      <c r="L1005">
        <v>28</v>
      </c>
      <c r="M1005" s="2">
        <v>505</v>
      </c>
    </row>
    <row r="1006" spans="2:13" ht="12.75">
      <c r="B1006" s="9">
        <v>5000</v>
      </c>
      <c r="C1006" s="1" t="s">
        <v>24</v>
      </c>
      <c r="D1006" s="1" t="s">
        <v>10</v>
      </c>
      <c r="E1006" s="1" t="s">
        <v>221</v>
      </c>
      <c r="F1006" s="71" t="s">
        <v>413</v>
      </c>
      <c r="G1006" s="29" t="s">
        <v>379</v>
      </c>
      <c r="H1006" s="5">
        <f t="shared" si="73"/>
        <v>-95000</v>
      </c>
      <c r="I1006" s="24">
        <f t="shared" si="74"/>
        <v>9.900990099009901</v>
      </c>
      <c r="K1006" t="s">
        <v>24</v>
      </c>
      <c r="L1006">
        <v>28</v>
      </c>
      <c r="M1006" s="2">
        <v>505</v>
      </c>
    </row>
    <row r="1007" spans="2:13" ht="12.75">
      <c r="B1007" s="9">
        <v>5000</v>
      </c>
      <c r="C1007" s="1" t="s">
        <v>24</v>
      </c>
      <c r="D1007" s="1" t="s">
        <v>10</v>
      </c>
      <c r="E1007" s="1" t="s">
        <v>221</v>
      </c>
      <c r="F1007" s="71" t="s">
        <v>414</v>
      </c>
      <c r="G1007" s="29" t="s">
        <v>212</v>
      </c>
      <c r="H1007" s="5">
        <f t="shared" si="73"/>
        <v>-100000</v>
      </c>
      <c r="I1007" s="24">
        <f t="shared" si="74"/>
        <v>9.900990099009901</v>
      </c>
      <c r="K1007" t="s">
        <v>24</v>
      </c>
      <c r="L1007">
        <v>28</v>
      </c>
      <c r="M1007" s="2">
        <v>505</v>
      </c>
    </row>
    <row r="1008" spans="2:13" ht="12.75">
      <c r="B1008" s="9">
        <v>5000</v>
      </c>
      <c r="C1008" s="1" t="s">
        <v>24</v>
      </c>
      <c r="D1008" s="1" t="s">
        <v>10</v>
      </c>
      <c r="E1008" s="1" t="s">
        <v>221</v>
      </c>
      <c r="F1008" s="71" t="s">
        <v>415</v>
      </c>
      <c r="G1008" s="29" t="s">
        <v>382</v>
      </c>
      <c r="H1008" s="5">
        <f t="shared" si="73"/>
        <v>-105000</v>
      </c>
      <c r="I1008" s="24">
        <f t="shared" si="74"/>
        <v>9.900990099009901</v>
      </c>
      <c r="K1008" t="s">
        <v>24</v>
      </c>
      <c r="L1008">
        <v>28</v>
      </c>
      <c r="M1008" s="2">
        <v>505</v>
      </c>
    </row>
    <row r="1009" spans="1:13" s="96" customFormat="1" ht="12.75">
      <c r="A1009" s="13"/>
      <c r="B1009" s="410">
        <f>SUM(B987:B1008)</f>
        <v>105000</v>
      </c>
      <c r="C1009" s="13" t="s">
        <v>24</v>
      </c>
      <c r="D1009" s="13"/>
      <c r="E1009" s="13"/>
      <c r="F1009" s="20"/>
      <c r="G1009" s="20"/>
      <c r="H1009" s="94">
        <v>0</v>
      </c>
      <c r="I1009" s="95">
        <f t="shared" si="74"/>
        <v>207.92079207920793</v>
      </c>
      <c r="M1009" s="2">
        <v>505</v>
      </c>
    </row>
    <row r="1010" spans="2:13" ht="12.75">
      <c r="B1010" s="9"/>
      <c r="H1010" s="5">
        <f aca="true" t="shared" si="75" ref="H1010:H1029">H1009-B1010</f>
        <v>0</v>
      </c>
      <c r="I1010" s="24">
        <f t="shared" si="74"/>
        <v>0</v>
      </c>
      <c r="M1010" s="2">
        <v>505</v>
      </c>
    </row>
    <row r="1011" spans="2:13" ht="12.75">
      <c r="B1011" s="9"/>
      <c r="H1011" s="5">
        <f t="shared" si="75"/>
        <v>0</v>
      </c>
      <c r="I1011" s="24">
        <f t="shared" si="74"/>
        <v>0</v>
      </c>
      <c r="M1011" s="2">
        <v>505</v>
      </c>
    </row>
    <row r="1012" spans="2:13" ht="12.75">
      <c r="B1012" s="9">
        <v>900</v>
      </c>
      <c r="C1012" s="81" t="s">
        <v>81</v>
      </c>
      <c r="D1012" s="81" t="s">
        <v>10</v>
      </c>
      <c r="E1012" s="81" t="s">
        <v>131</v>
      </c>
      <c r="F1012" s="109" t="s">
        <v>416</v>
      </c>
      <c r="G1012" s="109" t="s">
        <v>27</v>
      </c>
      <c r="H1012" s="5">
        <f t="shared" si="75"/>
        <v>-900</v>
      </c>
      <c r="I1012" s="24">
        <f t="shared" si="74"/>
        <v>1.7821782178217822</v>
      </c>
      <c r="K1012" s="86" t="s">
        <v>221</v>
      </c>
      <c r="L1012">
        <v>28</v>
      </c>
      <c r="M1012" s="2">
        <v>505</v>
      </c>
    </row>
    <row r="1013" spans="2:13" ht="12.75">
      <c r="B1013" s="9">
        <v>1400</v>
      </c>
      <c r="C1013" s="81" t="s">
        <v>81</v>
      </c>
      <c r="D1013" s="81" t="s">
        <v>10</v>
      </c>
      <c r="E1013" s="81" t="s">
        <v>131</v>
      </c>
      <c r="F1013" s="109" t="s">
        <v>416</v>
      </c>
      <c r="G1013" s="109" t="s">
        <v>29</v>
      </c>
      <c r="H1013" s="5">
        <f t="shared" si="75"/>
        <v>-2300</v>
      </c>
      <c r="I1013" s="24">
        <f t="shared" si="74"/>
        <v>2.772277227722772</v>
      </c>
      <c r="K1013" s="86" t="s">
        <v>221</v>
      </c>
      <c r="L1013">
        <v>28</v>
      </c>
      <c r="M1013" s="2">
        <v>505</v>
      </c>
    </row>
    <row r="1014" spans="2:13" ht="12.75">
      <c r="B1014" s="9">
        <v>1200</v>
      </c>
      <c r="C1014" s="81" t="s">
        <v>81</v>
      </c>
      <c r="D1014" s="81" t="s">
        <v>10</v>
      </c>
      <c r="E1014" s="81" t="s">
        <v>131</v>
      </c>
      <c r="F1014" s="109" t="s">
        <v>416</v>
      </c>
      <c r="G1014" s="109" t="s">
        <v>31</v>
      </c>
      <c r="H1014" s="5">
        <f t="shared" si="75"/>
        <v>-3500</v>
      </c>
      <c r="I1014" s="24">
        <f t="shared" si="74"/>
        <v>2.376237623762376</v>
      </c>
      <c r="K1014" s="86" t="s">
        <v>221</v>
      </c>
      <c r="L1014">
        <v>28</v>
      </c>
      <c r="M1014" s="2">
        <v>505</v>
      </c>
    </row>
    <row r="1015" spans="2:13" ht="12.75">
      <c r="B1015" s="9">
        <v>1700</v>
      </c>
      <c r="C1015" s="81" t="s">
        <v>81</v>
      </c>
      <c r="D1015" s="81" t="s">
        <v>10</v>
      </c>
      <c r="E1015" s="81" t="s">
        <v>131</v>
      </c>
      <c r="F1015" s="109" t="s">
        <v>416</v>
      </c>
      <c r="G1015" s="109" t="s">
        <v>53</v>
      </c>
      <c r="H1015" s="5">
        <f t="shared" si="75"/>
        <v>-5200</v>
      </c>
      <c r="I1015" s="24">
        <f t="shared" si="74"/>
        <v>3.366336633663366</v>
      </c>
      <c r="K1015" s="86" t="s">
        <v>221</v>
      </c>
      <c r="L1015">
        <v>28</v>
      </c>
      <c r="M1015" s="2">
        <v>505</v>
      </c>
    </row>
    <row r="1016" spans="2:13" ht="12.75">
      <c r="B1016" s="9">
        <v>1000</v>
      </c>
      <c r="C1016" s="81" t="s">
        <v>81</v>
      </c>
      <c r="D1016" s="81" t="s">
        <v>10</v>
      </c>
      <c r="E1016" s="81" t="s">
        <v>131</v>
      </c>
      <c r="F1016" s="109" t="s">
        <v>416</v>
      </c>
      <c r="G1016" s="109" t="s">
        <v>55</v>
      </c>
      <c r="H1016" s="5">
        <f t="shared" si="75"/>
        <v>-6200</v>
      </c>
      <c r="I1016" s="24">
        <f t="shared" si="74"/>
        <v>1.9801980198019802</v>
      </c>
      <c r="K1016" s="86" t="s">
        <v>221</v>
      </c>
      <c r="L1016">
        <v>28</v>
      </c>
      <c r="M1016" s="2">
        <v>505</v>
      </c>
    </row>
    <row r="1017" spans="2:13" ht="12.75">
      <c r="B1017" s="9">
        <v>1300</v>
      </c>
      <c r="C1017" s="81" t="s">
        <v>81</v>
      </c>
      <c r="D1017" s="81" t="s">
        <v>10</v>
      </c>
      <c r="E1017" s="81" t="s">
        <v>131</v>
      </c>
      <c r="F1017" s="109" t="s">
        <v>416</v>
      </c>
      <c r="G1017" s="109" t="s">
        <v>75</v>
      </c>
      <c r="H1017" s="5">
        <f t="shared" si="75"/>
        <v>-7500</v>
      </c>
      <c r="I1017" s="24">
        <f t="shared" si="74"/>
        <v>2.5742574257425743</v>
      </c>
      <c r="K1017" s="86" t="s">
        <v>221</v>
      </c>
      <c r="L1017">
        <v>28</v>
      </c>
      <c r="M1017" s="2">
        <v>505</v>
      </c>
    </row>
    <row r="1018" spans="2:13" ht="12.75">
      <c r="B1018" s="9">
        <v>1500</v>
      </c>
      <c r="C1018" s="81" t="s">
        <v>81</v>
      </c>
      <c r="D1018" s="81" t="s">
        <v>10</v>
      </c>
      <c r="E1018" s="81" t="s">
        <v>131</v>
      </c>
      <c r="F1018" s="109" t="s">
        <v>416</v>
      </c>
      <c r="G1018" s="109" t="s">
        <v>123</v>
      </c>
      <c r="H1018" s="5">
        <f t="shared" si="75"/>
        <v>-9000</v>
      </c>
      <c r="I1018" s="24">
        <f t="shared" si="74"/>
        <v>2.9702970297029703</v>
      </c>
      <c r="K1018" s="86" t="s">
        <v>221</v>
      </c>
      <c r="L1018">
        <v>28</v>
      </c>
      <c r="M1018" s="2">
        <v>505</v>
      </c>
    </row>
    <row r="1019" spans="2:13" ht="12.75">
      <c r="B1019" s="9">
        <v>1000</v>
      </c>
      <c r="C1019" s="81" t="s">
        <v>81</v>
      </c>
      <c r="D1019" s="81" t="s">
        <v>10</v>
      </c>
      <c r="E1019" s="81" t="s">
        <v>131</v>
      </c>
      <c r="F1019" s="109" t="s">
        <v>416</v>
      </c>
      <c r="G1019" s="109" t="s">
        <v>126</v>
      </c>
      <c r="H1019" s="5">
        <f t="shared" si="75"/>
        <v>-10000</v>
      </c>
      <c r="I1019" s="24">
        <f t="shared" si="74"/>
        <v>1.9801980198019802</v>
      </c>
      <c r="K1019" s="86" t="s">
        <v>221</v>
      </c>
      <c r="L1019">
        <v>28</v>
      </c>
      <c r="M1019" s="2">
        <v>505</v>
      </c>
    </row>
    <row r="1020" spans="2:13" ht="12.75">
      <c r="B1020" s="9">
        <v>1100</v>
      </c>
      <c r="C1020" s="81" t="s">
        <v>81</v>
      </c>
      <c r="D1020" s="81" t="s">
        <v>10</v>
      </c>
      <c r="E1020" s="81" t="s">
        <v>131</v>
      </c>
      <c r="F1020" s="109" t="s">
        <v>416</v>
      </c>
      <c r="G1020" s="109" t="s">
        <v>161</v>
      </c>
      <c r="H1020" s="5">
        <f t="shared" si="75"/>
        <v>-11100</v>
      </c>
      <c r="I1020" s="24">
        <f t="shared" si="74"/>
        <v>2.1782178217821784</v>
      </c>
      <c r="K1020" s="86" t="s">
        <v>221</v>
      </c>
      <c r="L1020">
        <v>28</v>
      </c>
      <c r="M1020" s="2">
        <v>505</v>
      </c>
    </row>
    <row r="1021" spans="2:13" ht="12.75">
      <c r="B1021" s="9">
        <v>1800</v>
      </c>
      <c r="C1021" s="81" t="s">
        <v>81</v>
      </c>
      <c r="D1021" s="81" t="s">
        <v>10</v>
      </c>
      <c r="E1021" s="81" t="s">
        <v>131</v>
      </c>
      <c r="F1021" s="109" t="s">
        <v>416</v>
      </c>
      <c r="G1021" s="109" t="s">
        <v>137</v>
      </c>
      <c r="H1021" s="5">
        <f t="shared" si="75"/>
        <v>-12900</v>
      </c>
      <c r="I1021" s="24">
        <f t="shared" si="74"/>
        <v>3.5643564356435644</v>
      </c>
      <c r="K1021" s="86" t="s">
        <v>221</v>
      </c>
      <c r="L1021">
        <v>28</v>
      </c>
      <c r="M1021" s="2">
        <v>505</v>
      </c>
    </row>
    <row r="1022" spans="2:13" ht="12.75">
      <c r="B1022" s="9">
        <v>900</v>
      </c>
      <c r="C1022" s="81" t="s">
        <v>81</v>
      </c>
      <c r="D1022" s="81" t="s">
        <v>10</v>
      </c>
      <c r="E1022" s="81" t="s">
        <v>131</v>
      </c>
      <c r="F1022" s="109" t="s">
        <v>416</v>
      </c>
      <c r="G1022" s="109" t="s">
        <v>138</v>
      </c>
      <c r="H1022" s="5">
        <f t="shared" si="75"/>
        <v>-13800</v>
      </c>
      <c r="I1022" s="24">
        <f t="shared" si="74"/>
        <v>1.7821782178217822</v>
      </c>
      <c r="K1022" s="86" t="s">
        <v>221</v>
      </c>
      <c r="L1022">
        <v>28</v>
      </c>
      <c r="M1022" s="2">
        <v>505</v>
      </c>
    </row>
    <row r="1023" spans="2:13" ht="12.75">
      <c r="B1023" s="9">
        <v>1200</v>
      </c>
      <c r="C1023" s="81" t="s">
        <v>81</v>
      </c>
      <c r="D1023" s="81" t="s">
        <v>10</v>
      </c>
      <c r="E1023" s="81" t="s">
        <v>131</v>
      </c>
      <c r="F1023" s="109" t="s">
        <v>416</v>
      </c>
      <c r="G1023" s="109" t="s">
        <v>139</v>
      </c>
      <c r="H1023" s="5">
        <f t="shared" si="75"/>
        <v>-15000</v>
      </c>
      <c r="I1023" s="24">
        <f t="shared" si="74"/>
        <v>2.376237623762376</v>
      </c>
      <c r="K1023" s="86" t="s">
        <v>221</v>
      </c>
      <c r="L1023">
        <v>28</v>
      </c>
      <c r="M1023" s="2">
        <v>505</v>
      </c>
    </row>
    <row r="1024" spans="2:13" ht="12.75">
      <c r="B1024" s="9">
        <v>1000</v>
      </c>
      <c r="C1024" s="81" t="s">
        <v>81</v>
      </c>
      <c r="D1024" s="81" t="s">
        <v>10</v>
      </c>
      <c r="E1024" s="81" t="s">
        <v>131</v>
      </c>
      <c r="F1024" s="109" t="s">
        <v>416</v>
      </c>
      <c r="G1024" s="109" t="s">
        <v>140</v>
      </c>
      <c r="H1024" s="5">
        <f t="shared" si="75"/>
        <v>-16000</v>
      </c>
      <c r="I1024" s="24">
        <f t="shared" si="74"/>
        <v>1.9801980198019802</v>
      </c>
      <c r="K1024" s="86" t="s">
        <v>221</v>
      </c>
      <c r="L1024">
        <v>28</v>
      </c>
      <c r="M1024" s="2">
        <v>505</v>
      </c>
    </row>
    <row r="1025" spans="2:13" ht="12.75">
      <c r="B1025" s="9">
        <v>1000</v>
      </c>
      <c r="C1025" s="81" t="s">
        <v>81</v>
      </c>
      <c r="D1025" s="81" t="s">
        <v>10</v>
      </c>
      <c r="E1025" s="81" t="s">
        <v>131</v>
      </c>
      <c r="F1025" s="109" t="s">
        <v>416</v>
      </c>
      <c r="G1025" s="109" t="s">
        <v>141</v>
      </c>
      <c r="H1025" s="5">
        <f t="shared" si="75"/>
        <v>-17000</v>
      </c>
      <c r="I1025" s="24">
        <f t="shared" si="74"/>
        <v>1.9801980198019802</v>
      </c>
      <c r="K1025" s="86" t="s">
        <v>221</v>
      </c>
      <c r="L1025">
        <v>28</v>
      </c>
      <c r="M1025" s="2">
        <v>505</v>
      </c>
    </row>
    <row r="1026" spans="2:13" ht="12.75">
      <c r="B1026" s="9">
        <v>1400</v>
      </c>
      <c r="C1026" s="81" t="s">
        <v>81</v>
      </c>
      <c r="D1026" s="81" t="s">
        <v>10</v>
      </c>
      <c r="E1026" s="81" t="s">
        <v>131</v>
      </c>
      <c r="F1026" s="109" t="s">
        <v>416</v>
      </c>
      <c r="G1026" s="109" t="s">
        <v>144</v>
      </c>
      <c r="H1026" s="5">
        <f t="shared" si="75"/>
        <v>-18400</v>
      </c>
      <c r="I1026" s="24">
        <f t="shared" si="74"/>
        <v>2.772277227722772</v>
      </c>
      <c r="K1026" s="86" t="s">
        <v>221</v>
      </c>
      <c r="L1026">
        <v>28</v>
      </c>
      <c r="M1026" s="2">
        <v>505</v>
      </c>
    </row>
    <row r="1027" spans="2:13" ht="12.75">
      <c r="B1027" s="9">
        <v>1600</v>
      </c>
      <c r="C1027" s="81" t="s">
        <v>81</v>
      </c>
      <c r="D1027" s="81" t="s">
        <v>10</v>
      </c>
      <c r="E1027" s="81" t="s">
        <v>131</v>
      </c>
      <c r="F1027" s="109" t="s">
        <v>416</v>
      </c>
      <c r="G1027" s="109" t="s">
        <v>379</v>
      </c>
      <c r="H1027" s="5">
        <f t="shared" si="75"/>
        <v>-20000</v>
      </c>
      <c r="I1027" s="24">
        <f t="shared" si="74"/>
        <v>3.1683168316831685</v>
      </c>
      <c r="K1027" s="86" t="s">
        <v>221</v>
      </c>
      <c r="L1027">
        <v>28</v>
      </c>
      <c r="M1027" s="2">
        <v>505</v>
      </c>
    </row>
    <row r="1028" spans="2:13" ht="12.75">
      <c r="B1028" s="9">
        <v>1300</v>
      </c>
      <c r="C1028" s="81" t="s">
        <v>81</v>
      </c>
      <c r="D1028" s="81" t="s">
        <v>10</v>
      </c>
      <c r="E1028" s="81" t="s">
        <v>131</v>
      </c>
      <c r="F1028" s="109" t="s">
        <v>416</v>
      </c>
      <c r="G1028" s="109" t="s">
        <v>212</v>
      </c>
      <c r="H1028" s="5">
        <f t="shared" si="75"/>
        <v>-21300</v>
      </c>
      <c r="I1028" s="24">
        <f t="shared" si="74"/>
        <v>2.5742574257425743</v>
      </c>
      <c r="K1028" s="86" t="s">
        <v>221</v>
      </c>
      <c r="L1028">
        <v>28</v>
      </c>
      <c r="M1028" s="2">
        <v>505</v>
      </c>
    </row>
    <row r="1029" spans="2:13" ht="12.75">
      <c r="B1029" s="9">
        <v>1100</v>
      </c>
      <c r="C1029" s="81" t="s">
        <v>81</v>
      </c>
      <c r="D1029" s="81" t="s">
        <v>10</v>
      </c>
      <c r="E1029" s="81" t="s">
        <v>131</v>
      </c>
      <c r="F1029" s="109" t="s">
        <v>416</v>
      </c>
      <c r="G1029" s="109" t="s">
        <v>382</v>
      </c>
      <c r="H1029" s="5">
        <f t="shared" si="75"/>
        <v>-22400</v>
      </c>
      <c r="I1029" s="24">
        <f aca="true" t="shared" si="76" ref="I1029:I1038">+B1029/M1029</f>
        <v>2.1782178217821784</v>
      </c>
      <c r="K1029" s="86" t="s">
        <v>221</v>
      </c>
      <c r="L1029">
        <v>28</v>
      </c>
      <c r="M1029" s="2">
        <v>505</v>
      </c>
    </row>
    <row r="1030" spans="1:13" s="118" customFormat="1" ht="12.75">
      <c r="A1030" s="112"/>
      <c r="B1030" s="426">
        <f>SUM(B1012:B1029)</f>
        <v>22400</v>
      </c>
      <c r="C1030" s="112"/>
      <c r="D1030" s="112"/>
      <c r="E1030" s="114" t="s">
        <v>131</v>
      </c>
      <c r="F1030" s="115"/>
      <c r="G1030" s="115"/>
      <c r="H1030" s="116">
        <v>0</v>
      </c>
      <c r="I1030" s="117">
        <f t="shared" si="76"/>
        <v>44.35643564356435</v>
      </c>
      <c r="M1030" s="2">
        <v>505</v>
      </c>
    </row>
    <row r="1031" spans="2:13" ht="12.75">
      <c r="B1031" s="9"/>
      <c r="H1031" s="5">
        <f>H1030-B1031</f>
        <v>0</v>
      </c>
      <c r="I1031" s="24">
        <f t="shared" si="76"/>
        <v>0</v>
      </c>
      <c r="M1031" s="2">
        <v>505</v>
      </c>
    </row>
    <row r="1032" spans="2:13" ht="12.75">
      <c r="B1032" s="9"/>
      <c r="H1032" s="5">
        <f>H1031-B1032</f>
        <v>0</v>
      </c>
      <c r="I1032" s="24">
        <f t="shared" si="76"/>
        <v>0</v>
      </c>
      <c r="M1032" s="2">
        <v>505</v>
      </c>
    </row>
    <row r="1033" spans="2:13" ht="12.75">
      <c r="B1033" s="9">
        <v>5000</v>
      </c>
      <c r="C1033" s="81" t="s">
        <v>417</v>
      </c>
      <c r="D1033" s="81" t="s">
        <v>10</v>
      </c>
      <c r="E1033" s="81" t="s">
        <v>419</v>
      </c>
      <c r="F1033" s="109" t="s">
        <v>418</v>
      </c>
      <c r="G1033" s="109" t="s">
        <v>137</v>
      </c>
      <c r="H1033" s="5">
        <f>H1032-B1033</f>
        <v>-5000</v>
      </c>
      <c r="I1033" s="24">
        <f t="shared" si="76"/>
        <v>9.900990099009901</v>
      </c>
      <c r="K1033" s="86" t="s">
        <v>221</v>
      </c>
      <c r="L1033">
        <v>28</v>
      </c>
      <c r="M1033" s="2">
        <v>505</v>
      </c>
    </row>
    <row r="1034" spans="1:13" s="118" customFormat="1" ht="12.75">
      <c r="A1034" s="112"/>
      <c r="B1034" s="426">
        <f>SUM(B1033)</f>
        <v>5000</v>
      </c>
      <c r="C1034" s="112"/>
      <c r="D1034" s="112"/>
      <c r="E1034" s="114" t="s">
        <v>419</v>
      </c>
      <c r="F1034" s="115"/>
      <c r="G1034" s="115"/>
      <c r="H1034" s="116">
        <v>0</v>
      </c>
      <c r="I1034" s="117">
        <f t="shared" si="76"/>
        <v>9.900990099009901</v>
      </c>
      <c r="M1034" s="2">
        <v>505</v>
      </c>
    </row>
    <row r="1035" spans="2:13" ht="12.75">
      <c r="B1035" s="9"/>
      <c r="H1035" s="5">
        <f>H1034-B1035</f>
        <v>0</v>
      </c>
      <c r="I1035" s="24">
        <f t="shared" si="76"/>
        <v>0</v>
      </c>
      <c r="M1035" s="2">
        <v>505</v>
      </c>
    </row>
    <row r="1036" spans="2:13" ht="12.75">
      <c r="B1036" s="9"/>
      <c r="H1036" s="5">
        <f>H1035-B1036</f>
        <v>0</v>
      </c>
      <c r="I1036" s="24">
        <f t="shared" si="76"/>
        <v>0</v>
      </c>
      <c r="M1036" s="2">
        <v>505</v>
      </c>
    </row>
    <row r="1037" spans="2:13" ht="12.75">
      <c r="B1037" s="9"/>
      <c r="H1037" s="5">
        <f>H1036-B1037</f>
        <v>0</v>
      </c>
      <c r="I1037" s="24">
        <f t="shared" si="76"/>
        <v>0</v>
      </c>
      <c r="M1037" s="2">
        <v>505</v>
      </c>
    </row>
    <row r="1038" spans="2:13" ht="12.75">
      <c r="B1038" s="9">
        <v>182250</v>
      </c>
      <c r="C1038" s="1" t="s">
        <v>1154</v>
      </c>
      <c r="D1038" s="14" t="s">
        <v>10</v>
      </c>
      <c r="E1038" s="1" t="s">
        <v>1146</v>
      </c>
      <c r="F1038" s="29" t="s">
        <v>1155</v>
      </c>
      <c r="G1038" s="29" t="s">
        <v>149</v>
      </c>
      <c r="H1038" s="5">
        <f>H1037-B1038</f>
        <v>-182250</v>
      </c>
      <c r="I1038" s="24">
        <f t="shared" si="76"/>
        <v>360.8910891089109</v>
      </c>
      <c r="K1038" t="s">
        <v>880</v>
      </c>
      <c r="M1038" s="2">
        <v>505</v>
      </c>
    </row>
    <row r="1039" spans="1:13" s="96" customFormat="1" ht="12.75">
      <c r="A1039" s="13"/>
      <c r="B1039" s="410">
        <f>SUM(B1038)</f>
        <v>182250</v>
      </c>
      <c r="C1039" s="13"/>
      <c r="D1039" s="13"/>
      <c r="E1039" s="13" t="s">
        <v>1146</v>
      </c>
      <c r="F1039" s="20"/>
      <c r="G1039" s="20"/>
      <c r="H1039" s="94"/>
      <c r="I1039" s="95"/>
      <c r="M1039" s="2">
        <v>505</v>
      </c>
    </row>
    <row r="1040" spans="2:13" ht="12.75">
      <c r="B1040" s="9"/>
      <c r="D1040" s="14"/>
      <c r="I1040" s="24"/>
      <c r="M1040" s="2">
        <v>505</v>
      </c>
    </row>
    <row r="1041" spans="2:13" ht="12.75">
      <c r="B1041" s="9"/>
      <c r="D1041" s="14"/>
      <c r="I1041" s="24"/>
      <c r="M1041" s="2">
        <v>505</v>
      </c>
    </row>
    <row r="1042" spans="1:13" s="104" customFormat="1" ht="12.75">
      <c r="A1042" s="35"/>
      <c r="B1042" s="220">
        <v>280000</v>
      </c>
      <c r="C1042" s="35" t="s">
        <v>221</v>
      </c>
      <c r="D1042" s="35" t="s">
        <v>10</v>
      </c>
      <c r="E1042" s="35"/>
      <c r="F1042" s="57" t="s">
        <v>420</v>
      </c>
      <c r="G1042" s="85" t="s">
        <v>53</v>
      </c>
      <c r="H1042" s="31">
        <f>H1037-B1042</f>
        <v>-280000</v>
      </c>
      <c r="I1042" s="59">
        <f aca="true" t="shared" si="77" ref="I1042:I1056">+B1042/M1042</f>
        <v>554.4554455445544</v>
      </c>
      <c r="M1042" s="2">
        <v>505</v>
      </c>
    </row>
    <row r="1043" spans="1:13" s="104" customFormat="1" ht="12.75">
      <c r="A1043" s="35"/>
      <c r="B1043" s="220">
        <v>36260</v>
      </c>
      <c r="C1043" s="35" t="s">
        <v>221</v>
      </c>
      <c r="D1043" s="35" t="s">
        <v>10</v>
      </c>
      <c r="E1043" s="35" t="s">
        <v>421</v>
      </c>
      <c r="F1043" s="57"/>
      <c r="G1043" s="85" t="s">
        <v>53</v>
      </c>
      <c r="H1043" s="31">
        <f aca="true" t="shared" si="78" ref="H1043:H1051">H1042-B1043</f>
        <v>-316260</v>
      </c>
      <c r="I1043" s="59">
        <f t="shared" si="77"/>
        <v>71.8019801980198</v>
      </c>
      <c r="M1043" s="2">
        <v>505</v>
      </c>
    </row>
    <row r="1044" spans="1:13" s="104" customFormat="1" ht="12.75">
      <c r="A1044" s="35"/>
      <c r="B1044" s="220">
        <v>7000</v>
      </c>
      <c r="C1044" s="35" t="s">
        <v>221</v>
      </c>
      <c r="D1044" s="35" t="s">
        <v>10</v>
      </c>
      <c r="E1044" s="35" t="s">
        <v>422</v>
      </c>
      <c r="F1044" s="57"/>
      <c r="G1044" s="85" t="s">
        <v>53</v>
      </c>
      <c r="H1044" s="31">
        <f t="shared" si="78"/>
        <v>-323260</v>
      </c>
      <c r="I1044" s="59">
        <f t="shared" si="77"/>
        <v>13.861386138613861</v>
      </c>
      <c r="M1044" s="2">
        <v>505</v>
      </c>
    </row>
    <row r="1045" spans="1:13" s="104" customFormat="1" ht="12.75">
      <c r="A1045" s="35"/>
      <c r="B1045" s="220">
        <v>30000</v>
      </c>
      <c r="C1045" s="35" t="s">
        <v>221</v>
      </c>
      <c r="D1045" s="35" t="s">
        <v>10</v>
      </c>
      <c r="E1045" s="35" t="s">
        <v>423</v>
      </c>
      <c r="F1045" s="57"/>
      <c r="G1045" s="85" t="s">
        <v>53</v>
      </c>
      <c r="H1045" s="31">
        <f t="shared" si="78"/>
        <v>-353260</v>
      </c>
      <c r="I1045" s="59">
        <f t="shared" si="77"/>
        <v>59.40594059405941</v>
      </c>
      <c r="M1045" s="2">
        <v>505</v>
      </c>
    </row>
    <row r="1046" spans="1:13" s="104" customFormat="1" ht="12.75">
      <c r="A1046" s="35"/>
      <c r="B1046" s="220">
        <v>20000</v>
      </c>
      <c r="C1046" s="35" t="s">
        <v>221</v>
      </c>
      <c r="D1046" s="35" t="s">
        <v>10</v>
      </c>
      <c r="E1046" s="35" t="s">
        <v>423</v>
      </c>
      <c r="F1046" s="57"/>
      <c r="G1046" s="85" t="s">
        <v>53</v>
      </c>
      <c r="H1046" s="31">
        <f t="shared" si="78"/>
        <v>-373260</v>
      </c>
      <c r="I1046" s="59">
        <f t="shared" si="77"/>
        <v>39.603960396039604</v>
      </c>
      <c r="M1046" s="2">
        <v>505</v>
      </c>
    </row>
    <row r="1047" spans="1:13" s="104" customFormat="1" ht="12.75">
      <c r="A1047" s="35"/>
      <c r="B1047" s="220">
        <v>120000</v>
      </c>
      <c r="C1047" s="35" t="s">
        <v>67</v>
      </c>
      <c r="D1047" s="35" t="s">
        <v>10</v>
      </c>
      <c r="E1047" s="35"/>
      <c r="F1047" s="57" t="s">
        <v>420</v>
      </c>
      <c r="G1047" s="85" t="s">
        <v>53</v>
      </c>
      <c r="H1047" s="31">
        <f t="shared" si="78"/>
        <v>-493260</v>
      </c>
      <c r="I1047" s="59">
        <f t="shared" si="77"/>
        <v>237.62376237623764</v>
      </c>
      <c r="M1047" s="2">
        <v>505</v>
      </c>
    </row>
    <row r="1048" spans="1:13" s="104" customFormat="1" ht="12.75">
      <c r="A1048" s="35"/>
      <c r="B1048" s="220">
        <v>15540</v>
      </c>
      <c r="C1048" s="35" t="s">
        <v>67</v>
      </c>
      <c r="D1048" s="35" t="s">
        <v>10</v>
      </c>
      <c r="E1048" s="35" t="s">
        <v>421</v>
      </c>
      <c r="F1048" s="57"/>
      <c r="G1048" s="85" t="s">
        <v>53</v>
      </c>
      <c r="H1048" s="31">
        <f t="shared" si="78"/>
        <v>-508800</v>
      </c>
      <c r="I1048" s="59">
        <f t="shared" si="77"/>
        <v>30.77227722772277</v>
      </c>
      <c r="M1048" s="2">
        <v>505</v>
      </c>
    </row>
    <row r="1049" spans="1:13" s="104" customFormat="1" ht="12.75">
      <c r="A1049" s="35"/>
      <c r="B1049" s="220">
        <v>50000</v>
      </c>
      <c r="C1049" s="35" t="s">
        <v>67</v>
      </c>
      <c r="D1049" s="35" t="s">
        <v>10</v>
      </c>
      <c r="E1049" s="35" t="s">
        <v>423</v>
      </c>
      <c r="F1049" s="57"/>
      <c r="G1049" s="85" t="s">
        <v>53</v>
      </c>
      <c r="H1049" s="31">
        <f t="shared" si="78"/>
        <v>-558800</v>
      </c>
      <c r="I1049" s="59">
        <f t="shared" si="77"/>
        <v>99.00990099009901</v>
      </c>
      <c r="M1049" s="2">
        <v>505</v>
      </c>
    </row>
    <row r="1050" spans="1:13" s="104" customFormat="1" ht="12.75">
      <c r="A1050" s="35"/>
      <c r="B1050" s="220">
        <v>3000</v>
      </c>
      <c r="C1050" s="35" t="s">
        <v>67</v>
      </c>
      <c r="D1050" s="35" t="s">
        <v>10</v>
      </c>
      <c r="E1050" s="35" t="s">
        <v>422</v>
      </c>
      <c r="F1050" s="57"/>
      <c r="G1050" s="85" t="s">
        <v>53</v>
      </c>
      <c r="H1050" s="31">
        <f t="shared" si="78"/>
        <v>-561800</v>
      </c>
      <c r="I1050" s="59">
        <f t="shared" si="77"/>
        <v>5.9405940594059405</v>
      </c>
      <c r="M1050" s="2">
        <v>505</v>
      </c>
    </row>
    <row r="1051" spans="1:13" s="104" customFormat="1" ht="12.75">
      <c r="A1051" s="35"/>
      <c r="B1051" s="220">
        <v>90000</v>
      </c>
      <c r="C1051" s="35" t="s">
        <v>90</v>
      </c>
      <c r="D1051" s="35" t="s">
        <v>10</v>
      </c>
      <c r="E1051" s="35" t="s">
        <v>423</v>
      </c>
      <c r="F1051" s="57"/>
      <c r="G1051" s="85" t="s">
        <v>53</v>
      </c>
      <c r="H1051" s="31">
        <f t="shared" si="78"/>
        <v>-651800</v>
      </c>
      <c r="I1051" s="59">
        <f t="shared" si="77"/>
        <v>178.21782178217822</v>
      </c>
      <c r="M1051" s="2">
        <v>505</v>
      </c>
    </row>
    <row r="1052" spans="1:13" s="108" customFormat="1" ht="12.75">
      <c r="A1052" s="106"/>
      <c r="B1052" s="437">
        <f>SUM(B1042:B1051)</f>
        <v>651800</v>
      </c>
      <c r="C1052" s="106" t="s">
        <v>424</v>
      </c>
      <c r="D1052" s="106"/>
      <c r="E1052" s="106"/>
      <c r="F1052" s="134"/>
      <c r="G1052" s="137"/>
      <c r="H1052" s="94">
        <v>0</v>
      </c>
      <c r="I1052" s="95">
        <f t="shared" si="77"/>
        <v>1290.6930693069307</v>
      </c>
      <c r="M1052" s="2">
        <v>505</v>
      </c>
    </row>
    <row r="1053" spans="8:13" ht="12.75">
      <c r="H1053" s="5">
        <f>H1052-B1053</f>
        <v>0</v>
      </c>
      <c r="I1053" s="24">
        <f t="shared" si="77"/>
        <v>0</v>
      </c>
      <c r="M1053" s="2">
        <v>505</v>
      </c>
    </row>
    <row r="1054" spans="8:13" ht="12.75">
      <c r="H1054" s="5">
        <f>H1053-B1054</f>
        <v>0</v>
      </c>
      <c r="I1054" s="24">
        <f t="shared" si="77"/>
        <v>0</v>
      </c>
      <c r="M1054" s="2">
        <v>505</v>
      </c>
    </row>
    <row r="1055" spans="8:13" ht="12.75">
      <c r="H1055" s="5">
        <f>H1054-B1055</f>
        <v>0</v>
      </c>
      <c r="I1055" s="24">
        <f t="shared" si="77"/>
        <v>0</v>
      </c>
      <c r="M1055" s="2">
        <v>505</v>
      </c>
    </row>
    <row r="1056" spans="8:13" ht="12.75">
      <c r="H1056" s="5">
        <f>H1055-B1056</f>
        <v>0</v>
      </c>
      <c r="I1056" s="24">
        <f t="shared" si="77"/>
        <v>0</v>
      </c>
      <c r="M1056" s="2">
        <v>505</v>
      </c>
    </row>
    <row r="1057" spans="1:13" s="108" customFormat="1" ht="13.5" thickBot="1">
      <c r="A1057" s="75"/>
      <c r="B1057" s="74">
        <f>+B1060+B1117+B1132</f>
        <v>636000</v>
      </c>
      <c r="C1057" s="75"/>
      <c r="D1057" s="76" t="s">
        <v>11</v>
      </c>
      <c r="E1057" s="77"/>
      <c r="F1057" s="65"/>
      <c r="G1057" s="78"/>
      <c r="H1057" s="138"/>
      <c r="I1057" s="80">
        <v>924.468085106383</v>
      </c>
      <c r="J1057" s="139"/>
      <c r="K1057" s="139"/>
      <c r="L1057" s="139"/>
      <c r="M1057" s="2">
        <v>505</v>
      </c>
    </row>
    <row r="1058" spans="2:13" ht="12.75">
      <c r="B1058" s="140"/>
      <c r="D1058" s="14"/>
      <c r="H1058" s="5">
        <f>H1057-B1058</f>
        <v>0</v>
      </c>
      <c r="I1058" s="24">
        <f>+B1058/M1058</f>
        <v>0</v>
      </c>
      <c r="M1058" s="2">
        <v>505</v>
      </c>
    </row>
    <row r="1059" spans="2:13" ht="12.75">
      <c r="B1059" s="140"/>
      <c r="D1059" s="14"/>
      <c r="H1059" s="5">
        <f>H1058-B1059</f>
        <v>0</v>
      </c>
      <c r="I1059" s="24">
        <f>+B1059/M1059</f>
        <v>0</v>
      </c>
      <c r="M1059" s="2">
        <v>505</v>
      </c>
    </row>
    <row r="1060" spans="1:13" s="92" customFormat="1" ht="12.75">
      <c r="A1060" s="88"/>
      <c r="B1060" s="89">
        <f>+B1065+B1078+B1088+B1095+B1104+B1112</f>
        <v>201000</v>
      </c>
      <c r="C1060" s="88" t="s">
        <v>306</v>
      </c>
      <c r="D1060" s="88" t="s">
        <v>307</v>
      </c>
      <c r="E1060" s="88" t="s">
        <v>33</v>
      </c>
      <c r="F1060" s="90" t="s">
        <v>308</v>
      </c>
      <c r="G1060" s="90" t="s">
        <v>252</v>
      </c>
      <c r="K1060" s="93"/>
      <c r="M1060" s="2">
        <v>505</v>
      </c>
    </row>
    <row r="1061" spans="8:13" ht="12.75">
      <c r="H1061" s="5">
        <f>H1060-B1061</f>
        <v>0</v>
      </c>
      <c r="I1061" s="24">
        <f aca="true" t="shared" si="79" ref="I1061:I1124">+B1061/M1061</f>
        <v>0</v>
      </c>
      <c r="M1061" s="2">
        <v>505</v>
      </c>
    </row>
    <row r="1062" spans="2:13" ht="12.75">
      <c r="B1062" s="365">
        <v>5000</v>
      </c>
      <c r="C1062" s="1" t="s">
        <v>24</v>
      </c>
      <c r="D1062" s="1" t="s">
        <v>11</v>
      </c>
      <c r="E1062" s="1" t="s">
        <v>25</v>
      </c>
      <c r="F1062" s="71" t="s">
        <v>425</v>
      </c>
      <c r="G1062" s="29" t="s">
        <v>145</v>
      </c>
      <c r="H1062" s="5">
        <f>H1061-B1062</f>
        <v>-5000</v>
      </c>
      <c r="I1062" s="24">
        <f t="shared" si="79"/>
        <v>9.900990099009901</v>
      </c>
      <c r="K1062" t="s">
        <v>24</v>
      </c>
      <c r="L1062">
        <v>21</v>
      </c>
      <c r="M1062" s="2">
        <v>505</v>
      </c>
    </row>
    <row r="1063" spans="2:13" ht="12.75">
      <c r="B1063" s="365">
        <v>2500</v>
      </c>
      <c r="C1063" s="1" t="s">
        <v>24</v>
      </c>
      <c r="D1063" s="1" t="s">
        <v>11</v>
      </c>
      <c r="E1063" s="1" t="s">
        <v>426</v>
      </c>
      <c r="F1063" s="71" t="s">
        <v>427</v>
      </c>
      <c r="G1063" s="29" t="s">
        <v>145</v>
      </c>
      <c r="H1063" s="5">
        <f>H1062-B1063</f>
        <v>-7500</v>
      </c>
      <c r="I1063" s="24">
        <f t="shared" si="79"/>
        <v>4.9504950495049505</v>
      </c>
      <c r="K1063" t="s">
        <v>24</v>
      </c>
      <c r="L1063">
        <v>21</v>
      </c>
      <c r="M1063" s="2">
        <v>505</v>
      </c>
    </row>
    <row r="1064" spans="2:13" ht="12.75">
      <c r="B1064" s="365">
        <v>2500</v>
      </c>
      <c r="C1064" s="1" t="s">
        <v>24</v>
      </c>
      <c r="D1064" s="1" t="s">
        <v>11</v>
      </c>
      <c r="E1064" s="1" t="s">
        <v>25</v>
      </c>
      <c r="F1064" s="71" t="s">
        <v>428</v>
      </c>
      <c r="G1064" s="29" t="s">
        <v>145</v>
      </c>
      <c r="H1064" s="5">
        <f>H1063-B1064</f>
        <v>-10000</v>
      </c>
      <c r="I1064" s="24">
        <f t="shared" si="79"/>
        <v>4.9504950495049505</v>
      </c>
      <c r="K1064" t="s">
        <v>24</v>
      </c>
      <c r="L1064">
        <v>21</v>
      </c>
      <c r="M1064" s="2">
        <v>505</v>
      </c>
    </row>
    <row r="1065" spans="1:13" s="96" customFormat="1" ht="12.75">
      <c r="A1065" s="13"/>
      <c r="B1065" s="370">
        <f>SUM(B1062:B1064)</f>
        <v>10000</v>
      </c>
      <c r="C1065" s="13" t="s">
        <v>24</v>
      </c>
      <c r="D1065" s="13"/>
      <c r="E1065" s="13"/>
      <c r="F1065" s="20"/>
      <c r="G1065" s="20"/>
      <c r="H1065" s="94">
        <v>0</v>
      </c>
      <c r="I1065" s="95">
        <f t="shared" si="79"/>
        <v>19.801980198019802</v>
      </c>
      <c r="M1065" s="2">
        <v>505</v>
      </c>
    </row>
    <row r="1066" spans="8:13" ht="12.75">
      <c r="H1066" s="5">
        <f aca="true" t="shared" si="80" ref="H1066:H1077">H1065-B1066</f>
        <v>0</v>
      </c>
      <c r="I1066" s="24">
        <f t="shared" si="79"/>
        <v>0</v>
      </c>
      <c r="M1066" s="2">
        <v>505</v>
      </c>
    </row>
    <row r="1067" spans="4:13" ht="12.75">
      <c r="D1067" s="14"/>
      <c r="H1067" s="5">
        <f t="shared" si="80"/>
        <v>0</v>
      </c>
      <c r="I1067" s="24">
        <f t="shared" si="79"/>
        <v>0</v>
      </c>
      <c r="M1067" s="2">
        <v>505</v>
      </c>
    </row>
    <row r="1068" spans="2:13" ht="12.75">
      <c r="B1068" s="365">
        <v>2000</v>
      </c>
      <c r="C1068" s="1" t="s">
        <v>1085</v>
      </c>
      <c r="D1068" s="14" t="s">
        <v>11</v>
      </c>
      <c r="E1068" s="1" t="s">
        <v>1077</v>
      </c>
      <c r="F1068" s="102" t="s">
        <v>429</v>
      </c>
      <c r="G1068" s="102" t="s">
        <v>144</v>
      </c>
      <c r="H1068" s="5">
        <f t="shared" si="80"/>
        <v>-2000</v>
      </c>
      <c r="I1068" s="24">
        <f t="shared" si="79"/>
        <v>3.9603960396039604</v>
      </c>
      <c r="K1068" t="s">
        <v>25</v>
      </c>
      <c r="L1068">
        <v>21</v>
      </c>
      <c r="M1068" s="2">
        <v>505</v>
      </c>
    </row>
    <row r="1069" spans="2:13" ht="12.75">
      <c r="B1069" s="365">
        <v>2000</v>
      </c>
      <c r="C1069" s="14" t="s">
        <v>267</v>
      </c>
      <c r="D1069" s="14" t="s">
        <v>11</v>
      </c>
      <c r="E1069" s="1" t="s">
        <v>1077</v>
      </c>
      <c r="F1069" s="102" t="s">
        <v>430</v>
      </c>
      <c r="G1069" s="29" t="s">
        <v>145</v>
      </c>
      <c r="H1069" s="5">
        <f t="shared" si="80"/>
        <v>-4000</v>
      </c>
      <c r="I1069" s="24">
        <f t="shared" si="79"/>
        <v>3.9603960396039604</v>
      </c>
      <c r="K1069" t="s">
        <v>25</v>
      </c>
      <c r="L1069">
        <v>21</v>
      </c>
      <c r="M1069" s="2">
        <v>505</v>
      </c>
    </row>
    <row r="1070" spans="2:13" ht="12.75">
      <c r="B1070" s="376">
        <v>15000</v>
      </c>
      <c r="C1070" s="14" t="s">
        <v>268</v>
      </c>
      <c r="D1070" s="14" t="s">
        <v>11</v>
      </c>
      <c r="E1070" s="1" t="s">
        <v>1077</v>
      </c>
      <c r="F1070" s="102" t="s">
        <v>431</v>
      </c>
      <c r="G1070" s="29" t="s">
        <v>145</v>
      </c>
      <c r="H1070" s="5">
        <f t="shared" si="80"/>
        <v>-19000</v>
      </c>
      <c r="I1070" s="24">
        <f t="shared" si="79"/>
        <v>29.702970297029704</v>
      </c>
      <c r="K1070" t="s">
        <v>25</v>
      </c>
      <c r="L1070">
        <v>21</v>
      </c>
      <c r="M1070" s="2">
        <v>505</v>
      </c>
    </row>
    <row r="1071" spans="2:13" ht="12.75">
      <c r="B1071" s="365">
        <v>1500</v>
      </c>
      <c r="C1071" s="1" t="s">
        <v>432</v>
      </c>
      <c r="D1071" s="14" t="s">
        <v>11</v>
      </c>
      <c r="E1071" s="1" t="s">
        <v>1077</v>
      </c>
      <c r="F1071" s="102" t="s">
        <v>430</v>
      </c>
      <c r="G1071" s="29" t="s">
        <v>146</v>
      </c>
      <c r="H1071" s="5">
        <f t="shared" si="80"/>
        <v>-20500</v>
      </c>
      <c r="I1071" s="24">
        <f t="shared" si="79"/>
        <v>2.9702970297029703</v>
      </c>
      <c r="K1071" t="s">
        <v>25</v>
      </c>
      <c r="L1071">
        <v>21</v>
      </c>
      <c r="M1071" s="2">
        <v>505</v>
      </c>
    </row>
    <row r="1072" spans="2:13" ht="12.75">
      <c r="B1072" s="376">
        <v>15000</v>
      </c>
      <c r="C1072" s="14" t="s">
        <v>433</v>
      </c>
      <c r="D1072" s="14" t="s">
        <v>11</v>
      </c>
      <c r="E1072" s="1" t="s">
        <v>1077</v>
      </c>
      <c r="F1072" s="102" t="s">
        <v>434</v>
      </c>
      <c r="G1072" s="29" t="s">
        <v>146</v>
      </c>
      <c r="H1072" s="5">
        <f t="shared" si="80"/>
        <v>-35500</v>
      </c>
      <c r="I1072" s="24">
        <f t="shared" si="79"/>
        <v>29.702970297029704</v>
      </c>
      <c r="K1072" t="s">
        <v>25</v>
      </c>
      <c r="L1072">
        <v>21</v>
      </c>
      <c r="M1072" s="2">
        <v>505</v>
      </c>
    </row>
    <row r="1073" spans="2:13" ht="12.75">
      <c r="B1073" s="365">
        <v>2000</v>
      </c>
      <c r="C1073" s="1" t="s">
        <v>1086</v>
      </c>
      <c r="D1073" s="14" t="s">
        <v>11</v>
      </c>
      <c r="E1073" s="1" t="s">
        <v>1077</v>
      </c>
      <c r="F1073" s="102" t="s">
        <v>435</v>
      </c>
      <c r="G1073" s="29" t="s">
        <v>146</v>
      </c>
      <c r="H1073" s="5">
        <f t="shared" si="80"/>
        <v>-37500</v>
      </c>
      <c r="I1073" s="24">
        <f t="shared" si="79"/>
        <v>3.9603960396039604</v>
      </c>
      <c r="K1073" t="s">
        <v>25</v>
      </c>
      <c r="L1073">
        <v>21</v>
      </c>
      <c r="M1073" s="2">
        <v>505</v>
      </c>
    </row>
    <row r="1074" spans="2:13" ht="12.75">
      <c r="B1074" s="365">
        <v>2000</v>
      </c>
      <c r="C1074" s="1" t="s">
        <v>1085</v>
      </c>
      <c r="D1074" s="14" t="s">
        <v>11</v>
      </c>
      <c r="E1074" s="1" t="s">
        <v>1077</v>
      </c>
      <c r="F1074" s="102" t="s">
        <v>437</v>
      </c>
      <c r="G1074" s="102" t="s">
        <v>144</v>
      </c>
      <c r="H1074" s="5">
        <f t="shared" si="80"/>
        <v>-39500</v>
      </c>
      <c r="I1074" s="103">
        <f t="shared" si="79"/>
        <v>3.9603960396039604</v>
      </c>
      <c r="K1074" t="s">
        <v>426</v>
      </c>
      <c r="L1074">
        <v>21</v>
      </c>
      <c r="M1074" s="2">
        <v>505</v>
      </c>
    </row>
    <row r="1075" spans="2:13" ht="12.75">
      <c r="B1075" s="365">
        <v>2000</v>
      </c>
      <c r="C1075" s="14" t="s">
        <v>267</v>
      </c>
      <c r="D1075" s="14" t="s">
        <v>11</v>
      </c>
      <c r="E1075" s="1" t="s">
        <v>1077</v>
      </c>
      <c r="F1075" s="102" t="s">
        <v>438</v>
      </c>
      <c r="G1075" s="29" t="s">
        <v>145</v>
      </c>
      <c r="H1075" s="5">
        <f t="shared" si="80"/>
        <v>-41500</v>
      </c>
      <c r="I1075" s="103">
        <f t="shared" si="79"/>
        <v>3.9603960396039604</v>
      </c>
      <c r="K1075" t="s">
        <v>426</v>
      </c>
      <c r="L1075">
        <v>21</v>
      </c>
      <c r="M1075" s="2">
        <v>505</v>
      </c>
    </row>
    <row r="1076" spans="2:13" ht="12.75">
      <c r="B1076" s="365">
        <v>1500</v>
      </c>
      <c r="C1076" s="1" t="s">
        <v>432</v>
      </c>
      <c r="D1076" s="14" t="s">
        <v>11</v>
      </c>
      <c r="E1076" s="1" t="s">
        <v>1077</v>
      </c>
      <c r="F1076" s="102" t="s">
        <v>438</v>
      </c>
      <c r="G1076" s="29" t="s">
        <v>146</v>
      </c>
      <c r="H1076" s="5">
        <f t="shared" si="80"/>
        <v>-43000</v>
      </c>
      <c r="I1076" s="103">
        <f t="shared" si="79"/>
        <v>2.9702970297029703</v>
      </c>
      <c r="K1076" t="s">
        <v>426</v>
      </c>
      <c r="L1076">
        <v>21</v>
      </c>
      <c r="M1076" s="2">
        <v>505</v>
      </c>
    </row>
    <row r="1077" spans="2:13" ht="12.75">
      <c r="B1077" s="365">
        <v>2000</v>
      </c>
      <c r="C1077" s="1" t="s">
        <v>1086</v>
      </c>
      <c r="D1077" s="14" t="s">
        <v>11</v>
      </c>
      <c r="E1077" s="1" t="s">
        <v>1077</v>
      </c>
      <c r="F1077" s="102" t="s">
        <v>439</v>
      </c>
      <c r="G1077" s="29" t="s">
        <v>146</v>
      </c>
      <c r="H1077" s="5">
        <f t="shared" si="80"/>
        <v>-45000</v>
      </c>
      <c r="I1077" s="103">
        <f t="shared" si="79"/>
        <v>3.9603960396039604</v>
      </c>
      <c r="K1077" t="s">
        <v>426</v>
      </c>
      <c r="L1077">
        <v>21</v>
      </c>
      <c r="M1077" s="2">
        <v>505</v>
      </c>
    </row>
    <row r="1078" spans="1:13" s="96" customFormat="1" ht="12.75">
      <c r="A1078" s="13"/>
      <c r="B1078" s="94">
        <f>SUM(B1068:B1077)</f>
        <v>45000</v>
      </c>
      <c r="C1078" s="13" t="s">
        <v>1097</v>
      </c>
      <c r="D1078" s="13"/>
      <c r="E1078" s="13"/>
      <c r="F1078" s="20"/>
      <c r="G1078" s="20"/>
      <c r="H1078" s="94">
        <v>0</v>
      </c>
      <c r="I1078" s="98">
        <f t="shared" si="79"/>
        <v>89.10891089108911</v>
      </c>
      <c r="M1078" s="2">
        <v>505</v>
      </c>
    </row>
    <row r="1079" spans="4:13" ht="12.75">
      <c r="D1079" s="14"/>
      <c r="H1079" s="5">
        <f aca="true" t="shared" si="81" ref="H1079:H1087">H1078-B1079</f>
        <v>0</v>
      </c>
      <c r="I1079" s="103">
        <f t="shared" si="79"/>
        <v>0</v>
      </c>
      <c r="M1079" s="2">
        <v>505</v>
      </c>
    </row>
    <row r="1080" spans="4:13" ht="12.75">
      <c r="D1080" s="14"/>
      <c r="H1080" s="5">
        <f t="shared" si="81"/>
        <v>0</v>
      </c>
      <c r="I1080" s="103">
        <f t="shared" si="79"/>
        <v>0</v>
      </c>
      <c r="M1080" s="2">
        <v>505</v>
      </c>
    </row>
    <row r="1081" spans="1:13" ht="12.75">
      <c r="A1081" s="81"/>
      <c r="B1081" s="441">
        <v>1400</v>
      </c>
      <c r="C1081" s="81" t="s">
        <v>81</v>
      </c>
      <c r="D1081" s="14" t="s">
        <v>11</v>
      </c>
      <c r="E1081" s="81" t="s">
        <v>131</v>
      </c>
      <c r="F1081" s="102" t="s">
        <v>430</v>
      </c>
      <c r="G1081" s="102" t="s">
        <v>144</v>
      </c>
      <c r="H1081" s="5">
        <f t="shared" si="81"/>
        <v>-1400</v>
      </c>
      <c r="I1081" s="103">
        <f t="shared" si="79"/>
        <v>2.772277227722772</v>
      </c>
      <c r="J1081" s="86"/>
      <c r="K1081" s="86" t="s">
        <v>25</v>
      </c>
      <c r="L1081" s="86">
        <v>21</v>
      </c>
      <c r="M1081" s="2">
        <v>505</v>
      </c>
    </row>
    <row r="1082" spans="1:13" s="45" customFormat="1" ht="12.75">
      <c r="A1082" s="35"/>
      <c r="B1082" s="220">
        <v>1600</v>
      </c>
      <c r="C1082" s="35" t="s">
        <v>81</v>
      </c>
      <c r="D1082" s="14" t="s">
        <v>11</v>
      </c>
      <c r="E1082" s="35" t="s">
        <v>131</v>
      </c>
      <c r="F1082" s="102" t="s">
        <v>430</v>
      </c>
      <c r="G1082" s="29" t="s">
        <v>145</v>
      </c>
      <c r="H1082" s="5">
        <f t="shared" si="81"/>
        <v>-3000</v>
      </c>
      <c r="I1082" s="103">
        <f t="shared" si="79"/>
        <v>3.1683168316831685</v>
      </c>
      <c r="J1082" s="104"/>
      <c r="K1082" s="104" t="s">
        <v>25</v>
      </c>
      <c r="L1082" s="86">
        <v>21</v>
      </c>
      <c r="M1082" s="2">
        <v>505</v>
      </c>
    </row>
    <row r="1083" spans="1:13" s="45" customFormat="1" ht="12.75">
      <c r="A1083" s="35"/>
      <c r="B1083" s="220">
        <v>1500</v>
      </c>
      <c r="C1083" s="35" t="s">
        <v>81</v>
      </c>
      <c r="D1083" s="14" t="s">
        <v>11</v>
      </c>
      <c r="E1083" s="35" t="s">
        <v>131</v>
      </c>
      <c r="F1083" s="102" t="s">
        <v>430</v>
      </c>
      <c r="G1083" s="29" t="s">
        <v>146</v>
      </c>
      <c r="H1083" s="5">
        <f t="shared" si="81"/>
        <v>-4500</v>
      </c>
      <c r="I1083" s="103">
        <f t="shared" si="79"/>
        <v>2.9702970297029703</v>
      </c>
      <c r="J1083" s="104"/>
      <c r="K1083" s="104" t="s">
        <v>25</v>
      </c>
      <c r="L1083" s="86">
        <v>21</v>
      </c>
      <c r="M1083" s="2">
        <v>505</v>
      </c>
    </row>
    <row r="1084" spans="1:13" ht="12.75">
      <c r="A1084" s="81"/>
      <c r="B1084" s="438">
        <v>1400</v>
      </c>
      <c r="C1084" s="81" t="s">
        <v>81</v>
      </c>
      <c r="D1084" s="14" t="s">
        <v>11</v>
      </c>
      <c r="E1084" s="81" t="s">
        <v>131</v>
      </c>
      <c r="F1084" s="102" t="s">
        <v>438</v>
      </c>
      <c r="G1084" s="102" t="s">
        <v>144</v>
      </c>
      <c r="H1084" s="5">
        <f t="shared" si="81"/>
        <v>-5900</v>
      </c>
      <c r="I1084" s="103">
        <f t="shared" si="79"/>
        <v>2.772277227722772</v>
      </c>
      <c r="J1084" s="86"/>
      <c r="K1084" s="86" t="s">
        <v>426</v>
      </c>
      <c r="L1084" s="86">
        <v>21</v>
      </c>
      <c r="M1084" s="2">
        <v>505</v>
      </c>
    </row>
    <row r="1085" spans="1:13" s="45" customFormat="1" ht="12.75">
      <c r="A1085" s="35"/>
      <c r="B1085" s="258">
        <v>1600</v>
      </c>
      <c r="C1085" s="35" t="s">
        <v>81</v>
      </c>
      <c r="D1085" s="14" t="s">
        <v>11</v>
      </c>
      <c r="E1085" s="35" t="s">
        <v>131</v>
      </c>
      <c r="F1085" s="102" t="s">
        <v>438</v>
      </c>
      <c r="G1085" s="29" t="s">
        <v>145</v>
      </c>
      <c r="H1085" s="5">
        <f t="shared" si="81"/>
        <v>-7500</v>
      </c>
      <c r="I1085" s="103">
        <f t="shared" si="79"/>
        <v>3.1683168316831685</v>
      </c>
      <c r="J1085" s="104"/>
      <c r="K1085" s="104" t="s">
        <v>426</v>
      </c>
      <c r="L1085" s="86">
        <v>21</v>
      </c>
      <c r="M1085" s="2">
        <v>505</v>
      </c>
    </row>
    <row r="1086" spans="1:13" s="45" customFormat="1" ht="12.75">
      <c r="A1086" s="35"/>
      <c r="B1086" s="220">
        <v>1500</v>
      </c>
      <c r="C1086" s="35" t="s">
        <v>81</v>
      </c>
      <c r="D1086" s="14" t="s">
        <v>11</v>
      </c>
      <c r="E1086" s="35" t="s">
        <v>131</v>
      </c>
      <c r="F1086" s="102" t="s">
        <v>438</v>
      </c>
      <c r="G1086" s="29" t="s">
        <v>146</v>
      </c>
      <c r="H1086" s="5">
        <f t="shared" si="81"/>
        <v>-9000</v>
      </c>
      <c r="I1086" s="103">
        <f t="shared" si="79"/>
        <v>2.9702970297029703</v>
      </c>
      <c r="J1086" s="104"/>
      <c r="K1086" s="104" t="s">
        <v>426</v>
      </c>
      <c r="L1086" s="86">
        <v>21</v>
      </c>
      <c r="M1086" s="2">
        <v>505</v>
      </c>
    </row>
    <row r="1087" spans="1:13" s="17" customFormat="1" ht="12.75">
      <c r="A1087" s="14"/>
      <c r="B1087" s="220">
        <v>5000</v>
      </c>
      <c r="C1087" s="14" t="s">
        <v>81</v>
      </c>
      <c r="D1087" s="14" t="s">
        <v>11</v>
      </c>
      <c r="E1087" s="14" t="s">
        <v>131</v>
      </c>
      <c r="F1087" s="32" t="s">
        <v>444</v>
      </c>
      <c r="G1087" s="32" t="s">
        <v>145</v>
      </c>
      <c r="H1087" s="5">
        <f t="shared" si="81"/>
        <v>-14000</v>
      </c>
      <c r="I1087" s="103">
        <f t="shared" si="79"/>
        <v>9.900990099009901</v>
      </c>
      <c r="J1087" s="31"/>
      <c r="K1087" s="104" t="s">
        <v>442</v>
      </c>
      <c r="L1087" s="86">
        <v>21</v>
      </c>
      <c r="M1087" s="2">
        <v>505</v>
      </c>
    </row>
    <row r="1088" spans="1:13" s="96" customFormat="1" ht="12.75">
      <c r="A1088" s="106"/>
      <c r="B1088" s="100">
        <f>SUM(B1081:B1087)</f>
        <v>14000</v>
      </c>
      <c r="C1088" s="106"/>
      <c r="D1088" s="106"/>
      <c r="E1088" s="106" t="s">
        <v>131</v>
      </c>
      <c r="F1088" s="107"/>
      <c r="G1088" s="107"/>
      <c r="H1088" s="94">
        <v>0</v>
      </c>
      <c r="I1088" s="98">
        <f t="shared" si="79"/>
        <v>27.722772277227723</v>
      </c>
      <c r="J1088" s="108"/>
      <c r="K1088" s="108"/>
      <c r="L1088" s="108"/>
      <c r="M1088" s="2">
        <v>505</v>
      </c>
    </row>
    <row r="1089" spans="1:13" ht="12.75">
      <c r="A1089" s="81"/>
      <c r="B1089" s="43"/>
      <c r="C1089" s="81"/>
      <c r="D1089" s="35"/>
      <c r="E1089" s="81"/>
      <c r="F1089" s="109"/>
      <c r="G1089" s="109"/>
      <c r="H1089" s="5">
        <f>H1088-B1089</f>
        <v>0</v>
      </c>
      <c r="I1089" s="103">
        <f t="shared" si="79"/>
        <v>0</v>
      </c>
      <c r="J1089" s="86"/>
      <c r="K1089" s="86"/>
      <c r="L1089" s="86"/>
      <c r="M1089" s="2">
        <v>505</v>
      </c>
    </row>
    <row r="1090" spans="1:13" ht="12.75">
      <c r="A1090" s="81"/>
      <c r="B1090" s="43"/>
      <c r="C1090" s="81"/>
      <c r="D1090" s="35"/>
      <c r="E1090" s="81"/>
      <c r="F1090" s="109"/>
      <c r="G1090" s="109"/>
      <c r="H1090" s="5">
        <f>H1089-B1090</f>
        <v>0</v>
      </c>
      <c r="I1090" s="103">
        <f t="shared" si="79"/>
        <v>0</v>
      </c>
      <c r="J1090" s="86"/>
      <c r="K1090" s="86"/>
      <c r="L1090" s="86"/>
      <c r="M1090" s="2">
        <v>505</v>
      </c>
    </row>
    <row r="1091" spans="1:13" ht="12.75">
      <c r="A1091" s="81"/>
      <c r="B1091" s="438">
        <v>5000</v>
      </c>
      <c r="C1091" s="81" t="s">
        <v>82</v>
      </c>
      <c r="D1091" s="14" t="s">
        <v>11</v>
      </c>
      <c r="E1091" s="81" t="s">
        <v>1077</v>
      </c>
      <c r="F1091" s="102" t="s">
        <v>436</v>
      </c>
      <c r="G1091" s="29" t="s">
        <v>144</v>
      </c>
      <c r="H1091" s="5">
        <f>H1089-B1091</f>
        <v>-5000</v>
      </c>
      <c r="I1091" s="103">
        <f t="shared" si="79"/>
        <v>9.900990099009901</v>
      </c>
      <c r="J1091" s="86"/>
      <c r="K1091" s="86" t="s">
        <v>25</v>
      </c>
      <c r="L1091" s="86">
        <v>21</v>
      </c>
      <c r="M1091" s="2">
        <v>505</v>
      </c>
    </row>
    <row r="1092" spans="1:13" ht="12.75">
      <c r="A1092" s="81"/>
      <c r="B1092" s="438">
        <v>5000</v>
      </c>
      <c r="C1092" s="81" t="s">
        <v>82</v>
      </c>
      <c r="D1092" s="14" t="s">
        <v>11</v>
      </c>
      <c r="E1092" s="81" t="s">
        <v>1077</v>
      </c>
      <c r="F1092" s="102" t="s">
        <v>436</v>
      </c>
      <c r="G1092" s="29" t="s">
        <v>145</v>
      </c>
      <c r="H1092" s="5">
        <f>H1090-B1092</f>
        <v>-5000</v>
      </c>
      <c r="I1092" s="103">
        <f t="shared" si="79"/>
        <v>9.900990099009901</v>
      </c>
      <c r="J1092" s="86"/>
      <c r="K1092" s="86" t="s">
        <v>25</v>
      </c>
      <c r="L1092" s="86">
        <v>21</v>
      </c>
      <c r="M1092" s="2">
        <v>505</v>
      </c>
    </row>
    <row r="1093" spans="1:13" ht="12.75">
      <c r="A1093" s="81"/>
      <c r="B1093" s="438">
        <v>5000</v>
      </c>
      <c r="C1093" s="81" t="s">
        <v>82</v>
      </c>
      <c r="D1093" s="14" t="s">
        <v>11</v>
      </c>
      <c r="E1093" s="81" t="s">
        <v>1077</v>
      </c>
      <c r="F1093" s="102" t="s">
        <v>440</v>
      </c>
      <c r="G1093" s="29" t="s">
        <v>144</v>
      </c>
      <c r="H1093" s="5">
        <f>H1091-B1093</f>
        <v>-10000</v>
      </c>
      <c r="I1093" s="103">
        <f t="shared" si="79"/>
        <v>9.900990099009901</v>
      </c>
      <c r="J1093" s="86"/>
      <c r="K1093" s="86" t="s">
        <v>426</v>
      </c>
      <c r="L1093" s="86">
        <v>21</v>
      </c>
      <c r="M1093" s="2">
        <v>505</v>
      </c>
    </row>
    <row r="1094" spans="1:13" ht="12.75">
      <c r="A1094" s="81"/>
      <c r="B1094" s="438">
        <v>5000</v>
      </c>
      <c r="C1094" s="81" t="s">
        <v>82</v>
      </c>
      <c r="D1094" s="14" t="s">
        <v>11</v>
      </c>
      <c r="E1094" s="81" t="s">
        <v>1077</v>
      </c>
      <c r="F1094" s="102" t="s">
        <v>440</v>
      </c>
      <c r="G1094" s="29" t="s">
        <v>145</v>
      </c>
      <c r="H1094" s="5">
        <f>H1092-B1094</f>
        <v>-10000</v>
      </c>
      <c r="I1094" s="103">
        <f t="shared" si="79"/>
        <v>9.900990099009901</v>
      </c>
      <c r="J1094" s="86"/>
      <c r="K1094" s="86" t="s">
        <v>426</v>
      </c>
      <c r="L1094" s="86">
        <v>21</v>
      </c>
      <c r="M1094" s="2">
        <v>505</v>
      </c>
    </row>
    <row r="1095" spans="1:13" s="96" customFormat="1" ht="12.75">
      <c r="A1095" s="106"/>
      <c r="B1095" s="439">
        <f>SUM(B1091:B1094)</f>
        <v>20000</v>
      </c>
      <c r="C1095" s="106" t="s">
        <v>82</v>
      </c>
      <c r="D1095" s="106"/>
      <c r="E1095" s="106"/>
      <c r="F1095" s="107"/>
      <c r="G1095" s="107"/>
      <c r="H1095" s="94">
        <v>0</v>
      </c>
      <c r="I1095" s="98">
        <f t="shared" si="79"/>
        <v>39.603960396039604</v>
      </c>
      <c r="J1095" s="108"/>
      <c r="K1095" s="108"/>
      <c r="L1095" s="108"/>
      <c r="M1095" s="2">
        <v>505</v>
      </c>
    </row>
    <row r="1096" spans="1:13" ht="12.75">
      <c r="A1096" s="81"/>
      <c r="B1096" s="438"/>
      <c r="C1096" s="81"/>
      <c r="D1096" s="35"/>
      <c r="E1096" s="81"/>
      <c r="F1096" s="109"/>
      <c r="G1096" s="109"/>
      <c r="H1096" s="5">
        <f aca="true" t="shared" si="82" ref="H1096:H1103">H1095-B1096</f>
        <v>0</v>
      </c>
      <c r="I1096" s="103">
        <f t="shared" si="79"/>
        <v>0</v>
      </c>
      <c r="J1096" s="86"/>
      <c r="K1096" s="86"/>
      <c r="L1096" s="86"/>
      <c r="M1096" s="2">
        <v>505</v>
      </c>
    </row>
    <row r="1097" spans="1:13" ht="12.75">
      <c r="A1097" s="81"/>
      <c r="B1097" s="438"/>
      <c r="C1097" s="81"/>
      <c r="D1097" s="35"/>
      <c r="E1097" s="81"/>
      <c r="F1097" s="109"/>
      <c r="G1097" s="109"/>
      <c r="H1097" s="5">
        <f t="shared" si="82"/>
        <v>0</v>
      </c>
      <c r="I1097" s="103">
        <f t="shared" si="79"/>
        <v>0</v>
      </c>
      <c r="J1097" s="86"/>
      <c r="K1097" s="86"/>
      <c r="L1097" s="86"/>
      <c r="M1097" s="2">
        <v>505</v>
      </c>
    </row>
    <row r="1098" spans="1:13" ht="12.75">
      <c r="A1098" s="81"/>
      <c r="B1098" s="438">
        <v>2000</v>
      </c>
      <c r="C1098" s="81" t="s">
        <v>84</v>
      </c>
      <c r="D1098" s="14" t="s">
        <v>11</v>
      </c>
      <c r="E1098" s="81" t="s">
        <v>1077</v>
      </c>
      <c r="F1098" s="102" t="s">
        <v>430</v>
      </c>
      <c r="G1098" s="102" t="s">
        <v>144</v>
      </c>
      <c r="H1098" s="5">
        <f t="shared" si="82"/>
        <v>-2000</v>
      </c>
      <c r="I1098" s="103">
        <f t="shared" si="79"/>
        <v>3.9603960396039604</v>
      </c>
      <c r="J1098" s="86"/>
      <c r="K1098" s="86" t="s">
        <v>25</v>
      </c>
      <c r="L1098" s="86">
        <v>21</v>
      </c>
      <c r="M1098" s="2">
        <v>505</v>
      </c>
    </row>
    <row r="1099" spans="1:13" ht="12.75">
      <c r="A1099" s="81"/>
      <c r="B1099" s="438">
        <v>2000</v>
      </c>
      <c r="C1099" s="81" t="s">
        <v>84</v>
      </c>
      <c r="D1099" s="14" t="s">
        <v>11</v>
      </c>
      <c r="E1099" s="81" t="s">
        <v>1077</v>
      </c>
      <c r="F1099" s="102" t="s">
        <v>430</v>
      </c>
      <c r="G1099" s="29" t="s">
        <v>145</v>
      </c>
      <c r="H1099" s="5">
        <f t="shared" si="82"/>
        <v>-4000</v>
      </c>
      <c r="I1099" s="103">
        <f t="shared" si="79"/>
        <v>3.9603960396039604</v>
      </c>
      <c r="J1099" s="86"/>
      <c r="K1099" s="86" t="s">
        <v>25</v>
      </c>
      <c r="L1099" s="86">
        <v>21</v>
      </c>
      <c r="M1099" s="2">
        <v>505</v>
      </c>
    </row>
    <row r="1100" spans="1:13" ht="12.75">
      <c r="A1100" s="81"/>
      <c r="B1100" s="438">
        <v>2000</v>
      </c>
      <c r="C1100" s="81" t="s">
        <v>84</v>
      </c>
      <c r="D1100" s="14" t="s">
        <v>11</v>
      </c>
      <c r="E1100" s="81" t="s">
        <v>1077</v>
      </c>
      <c r="F1100" s="102" t="s">
        <v>430</v>
      </c>
      <c r="G1100" s="29" t="s">
        <v>146</v>
      </c>
      <c r="H1100" s="5">
        <f t="shared" si="82"/>
        <v>-6000</v>
      </c>
      <c r="I1100" s="103">
        <f t="shared" si="79"/>
        <v>3.9603960396039604</v>
      </c>
      <c r="J1100" s="86"/>
      <c r="K1100" s="86" t="s">
        <v>25</v>
      </c>
      <c r="L1100" s="86">
        <v>21</v>
      </c>
      <c r="M1100" s="2">
        <v>505</v>
      </c>
    </row>
    <row r="1101" spans="1:13" ht="12.75">
      <c r="A1101" s="81"/>
      <c r="B1101" s="438">
        <v>2000</v>
      </c>
      <c r="C1101" s="81" t="s">
        <v>84</v>
      </c>
      <c r="D1101" s="14" t="s">
        <v>11</v>
      </c>
      <c r="E1101" s="81" t="s">
        <v>1077</v>
      </c>
      <c r="F1101" s="102" t="s">
        <v>438</v>
      </c>
      <c r="G1101" s="102" t="s">
        <v>144</v>
      </c>
      <c r="H1101" s="5">
        <f t="shared" si="82"/>
        <v>-8000</v>
      </c>
      <c r="I1101" s="103">
        <f t="shared" si="79"/>
        <v>3.9603960396039604</v>
      </c>
      <c r="J1101" s="86"/>
      <c r="K1101" s="86" t="s">
        <v>426</v>
      </c>
      <c r="L1101" s="86">
        <v>21</v>
      </c>
      <c r="M1101" s="2">
        <v>505</v>
      </c>
    </row>
    <row r="1102" spans="1:13" ht="12.75">
      <c r="A1102" s="81"/>
      <c r="B1102" s="438">
        <v>2000</v>
      </c>
      <c r="C1102" s="81" t="s">
        <v>84</v>
      </c>
      <c r="D1102" s="14" t="s">
        <v>11</v>
      </c>
      <c r="E1102" s="81" t="s">
        <v>1077</v>
      </c>
      <c r="F1102" s="102" t="s">
        <v>438</v>
      </c>
      <c r="G1102" s="29" t="s">
        <v>145</v>
      </c>
      <c r="H1102" s="5">
        <f t="shared" si="82"/>
        <v>-10000</v>
      </c>
      <c r="I1102" s="103">
        <f t="shared" si="79"/>
        <v>3.9603960396039604</v>
      </c>
      <c r="J1102" s="86"/>
      <c r="K1102" s="86" t="s">
        <v>426</v>
      </c>
      <c r="L1102" s="86">
        <v>21</v>
      </c>
      <c r="M1102" s="2">
        <v>505</v>
      </c>
    </row>
    <row r="1103" spans="1:13" ht="12.75">
      <c r="A1103" s="81"/>
      <c r="B1103" s="438">
        <v>2000</v>
      </c>
      <c r="C1103" s="81" t="s">
        <v>84</v>
      </c>
      <c r="D1103" s="14" t="s">
        <v>11</v>
      </c>
      <c r="E1103" s="81" t="s">
        <v>1077</v>
      </c>
      <c r="F1103" s="102" t="s">
        <v>438</v>
      </c>
      <c r="G1103" s="29" t="s">
        <v>146</v>
      </c>
      <c r="H1103" s="5">
        <f t="shared" si="82"/>
        <v>-12000</v>
      </c>
      <c r="I1103" s="103">
        <f t="shared" si="79"/>
        <v>3.9603960396039604</v>
      </c>
      <c r="J1103" s="86"/>
      <c r="K1103" s="86" t="s">
        <v>426</v>
      </c>
      <c r="L1103" s="86">
        <v>21</v>
      </c>
      <c r="M1103" s="2">
        <v>505</v>
      </c>
    </row>
    <row r="1104" spans="1:13" s="96" customFormat="1" ht="12.75">
      <c r="A1104" s="106"/>
      <c r="B1104" s="439">
        <f>SUM(B1098:B1103)</f>
        <v>12000</v>
      </c>
      <c r="C1104" s="106" t="s">
        <v>84</v>
      </c>
      <c r="D1104" s="106"/>
      <c r="E1104" s="106"/>
      <c r="F1104" s="107"/>
      <c r="G1104" s="107"/>
      <c r="H1104" s="94">
        <v>0</v>
      </c>
      <c r="I1104" s="98">
        <f t="shared" si="79"/>
        <v>23.762376237623762</v>
      </c>
      <c r="J1104" s="108"/>
      <c r="K1104" s="108"/>
      <c r="L1104" s="108"/>
      <c r="M1104" s="2">
        <v>505</v>
      </c>
    </row>
    <row r="1105" spans="8:13" ht="12.75">
      <c r="H1105" s="5">
        <f aca="true" t="shared" si="83" ref="H1105:H1111">H1104-B1105</f>
        <v>0</v>
      </c>
      <c r="I1105" s="105">
        <f t="shared" si="79"/>
        <v>0</v>
      </c>
      <c r="M1105" s="2">
        <v>505</v>
      </c>
    </row>
    <row r="1106" spans="8:13" ht="12.75">
      <c r="H1106" s="5">
        <f t="shared" si="83"/>
        <v>0</v>
      </c>
      <c r="I1106" s="24">
        <f t="shared" si="79"/>
        <v>0</v>
      </c>
      <c r="M1106" s="2">
        <v>505</v>
      </c>
    </row>
    <row r="1107" spans="1:13" s="17" customFormat="1" ht="12.75">
      <c r="A1107" s="14"/>
      <c r="B1107" s="423">
        <v>20000</v>
      </c>
      <c r="C1107" s="14" t="s">
        <v>1135</v>
      </c>
      <c r="D1107" s="14" t="s">
        <v>11</v>
      </c>
      <c r="E1107" s="14" t="s">
        <v>423</v>
      </c>
      <c r="F1107" s="32" t="s">
        <v>1149</v>
      </c>
      <c r="G1107" s="32" t="s">
        <v>145</v>
      </c>
      <c r="H1107" s="43">
        <f t="shared" si="83"/>
        <v>-20000</v>
      </c>
      <c r="I1107" s="84">
        <f t="shared" si="79"/>
        <v>39.603960396039604</v>
      </c>
      <c r="J1107" s="31"/>
      <c r="K1107" s="104" t="s">
        <v>442</v>
      </c>
      <c r="L1107" s="17">
        <v>21</v>
      </c>
      <c r="M1107" s="2">
        <v>505</v>
      </c>
    </row>
    <row r="1108" spans="1:13" s="17" customFormat="1" ht="12.75">
      <c r="A1108" s="14"/>
      <c r="B1108" s="423">
        <v>20000</v>
      </c>
      <c r="C1108" s="14" t="s">
        <v>1136</v>
      </c>
      <c r="D1108" s="14" t="s">
        <v>11</v>
      </c>
      <c r="E1108" s="14" t="s">
        <v>423</v>
      </c>
      <c r="F1108" s="32" t="s">
        <v>1150</v>
      </c>
      <c r="G1108" s="32" t="s">
        <v>145</v>
      </c>
      <c r="H1108" s="43">
        <f t="shared" si="83"/>
        <v>-40000</v>
      </c>
      <c r="I1108" s="84">
        <f t="shared" si="79"/>
        <v>39.603960396039604</v>
      </c>
      <c r="J1108" s="31"/>
      <c r="K1108" s="104" t="s">
        <v>442</v>
      </c>
      <c r="L1108" s="17">
        <v>21</v>
      </c>
      <c r="M1108" s="2">
        <v>505</v>
      </c>
    </row>
    <row r="1109" spans="1:13" s="17" customFormat="1" ht="12.75">
      <c r="A1109" s="14"/>
      <c r="B1109" s="423">
        <v>20000</v>
      </c>
      <c r="C1109" s="14" t="s">
        <v>1137</v>
      </c>
      <c r="D1109" s="14" t="s">
        <v>11</v>
      </c>
      <c r="E1109" s="14" t="s">
        <v>423</v>
      </c>
      <c r="F1109" s="32" t="s">
        <v>1151</v>
      </c>
      <c r="G1109" s="32" t="s">
        <v>145</v>
      </c>
      <c r="H1109" s="43">
        <f t="shared" si="83"/>
        <v>-60000</v>
      </c>
      <c r="I1109" s="84">
        <f t="shared" si="79"/>
        <v>39.603960396039604</v>
      </c>
      <c r="J1109" s="31"/>
      <c r="K1109" s="104" t="s">
        <v>442</v>
      </c>
      <c r="L1109" s="17">
        <v>21</v>
      </c>
      <c r="M1109" s="2">
        <v>505</v>
      </c>
    </row>
    <row r="1110" spans="1:13" s="17" customFormat="1" ht="12.75">
      <c r="A1110" s="14"/>
      <c r="B1110" s="423">
        <v>20000</v>
      </c>
      <c r="C1110" s="14" t="s">
        <v>1137</v>
      </c>
      <c r="D1110" s="14" t="s">
        <v>11</v>
      </c>
      <c r="E1110" s="14" t="s">
        <v>423</v>
      </c>
      <c r="F1110" s="32" t="s">
        <v>1152</v>
      </c>
      <c r="G1110" s="32" t="s">
        <v>145</v>
      </c>
      <c r="H1110" s="43">
        <f t="shared" si="83"/>
        <v>-80000</v>
      </c>
      <c r="I1110" s="84">
        <f t="shared" si="79"/>
        <v>39.603960396039604</v>
      </c>
      <c r="J1110" s="31"/>
      <c r="K1110" s="104" t="s">
        <v>442</v>
      </c>
      <c r="L1110" s="17">
        <v>21</v>
      </c>
      <c r="M1110" s="2">
        <v>505</v>
      </c>
    </row>
    <row r="1111" spans="1:13" s="17" customFormat="1" ht="12.75">
      <c r="A1111" s="14"/>
      <c r="B1111" s="423">
        <v>20000</v>
      </c>
      <c r="C1111" s="14" t="s">
        <v>1137</v>
      </c>
      <c r="D1111" s="14" t="s">
        <v>11</v>
      </c>
      <c r="E1111" s="14" t="s">
        <v>423</v>
      </c>
      <c r="F1111" s="32" t="s">
        <v>1153</v>
      </c>
      <c r="G1111" s="32" t="s">
        <v>145</v>
      </c>
      <c r="H1111" s="43">
        <f t="shared" si="83"/>
        <v>-100000</v>
      </c>
      <c r="I1111" s="84">
        <f t="shared" si="79"/>
        <v>39.603960396039604</v>
      </c>
      <c r="J1111" s="31"/>
      <c r="K1111" s="104" t="s">
        <v>442</v>
      </c>
      <c r="L1111" s="17">
        <v>21</v>
      </c>
      <c r="M1111" s="2">
        <v>505</v>
      </c>
    </row>
    <row r="1112" spans="1:13" s="118" customFormat="1" ht="12.75">
      <c r="A1112" s="114"/>
      <c r="B1112" s="442">
        <f>SUM(B1107:B1111)</f>
        <v>100000</v>
      </c>
      <c r="C1112" s="114"/>
      <c r="D1112" s="114"/>
      <c r="E1112" s="114" t="s">
        <v>423</v>
      </c>
      <c r="F1112" s="135"/>
      <c r="G1112" s="135"/>
      <c r="H1112" s="113">
        <v>0</v>
      </c>
      <c r="I1112" s="129">
        <f t="shared" si="79"/>
        <v>198.01980198019803</v>
      </c>
      <c r="J1112" s="141"/>
      <c r="K1112" s="141"/>
      <c r="L1112" s="141"/>
      <c r="M1112" s="2">
        <v>505</v>
      </c>
    </row>
    <row r="1113" spans="8:13" ht="12.75">
      <c r="H1113" s="5">
        <f>H1112-B1113</f>
        <v>0</v>
      </c>
      <c r="I1113" s="24">
        <f t="shared" si="79"/>
        <v>0</v>
      </c>
      <c r="M1113" s="2">
        <v>505</v>
      </c>
    </row>
    <row r="1114" spans="8:13" ht="12.75">
      <c r="H1114" s="5">
        <f>H1113-B1114</f>
        <v>0</v>
      </c>
      <c r="I1114" s="24">
        <f t="shared" si="79"/>
        <v>0</v>
      </c>
      <c r="M1114" s="2">
        <v>505</v>
      </c>
    </row>
    <row r="1115" spans="8:13" ht="12.75">
      <c r="H1115" s="5">
        <f>H1114-B1115</f>
        <v>0</v>
      </c>
      <c r="I1115" s="24">
        <f t="shared" si="79"/>
        <v>0</v>
      </c>
      <c r="M1115" s="2">
        <v>505</v>
      </c>
    </row>
    <row r="1116" spans="8:13" ht="12.75">
      <c r="H1116" s="5">
        <f>H1115-B1116</f>
        <v>0</v>
      </c>
      <c r="I1116" s="24">
        <f t="shared" si="79"/>
        <v>0</v>
      </c>
      <c r="M1116" s="2">
        <v>505</v>
      </c>
    </row>
    <row r="1117" spans="1:13" s="132" customFormat="1" ht="12.75">
      <c r="A1117" s="130"/>
      <c r="B1117" s="440">
        <f>+B1121+B1125</f>
        <v>85000</v>
      </c>
      <c r="C1117" s="130" t="s">
        <v>344</v>
      </c>
      <c r="D1117" s="130" t="s">
        <v>1159</v>
      </c>
      <c r="E1117" s="130" t="s">
        <v>1157</v>
      </c>
      <c r="F1117" s="131" t="s">
        <v>1158</v>
      </c>
      <c r="G1117" s="136" t="s">
        <v>1156</v>
      </c>
      <c r="H1117" s="126"/>
      <c r="I1117" s="127">
        <f t="shared" si="79"/>
        <v>168.31683168316832</v>
      </c>
      <c r="M1117" s="2">
        <v>505</v>
      </c>
    </row>
    <row r="1118" spans="2:13" ht="12.75">
      <c r="B1118" s="438"/>
      <c r="H1118" s="5">
        <f>H1117-B1118</f>
        <v>0</v>
      </c>
      <c r="I1118" s="24">
        <f t="shared" si="79"/>
        <v>0</v>
      </c>
      <c r="M1118" s="2">
        <v>505</v>
      </c>
    </row>
    <row r="1119" spans="2:13" ht="12.75">
      <c r="B1119" s="438">
        <v>2500</v>
      </c>
      <c r="C1119" s="1" t="s">
        <v>24</v>
      </c>
      <c r="D1119" s="1" t="s">
        <v>11</v>
      </c>
      <c r="E1119" s="1" t="s">
        <v>25</v>
      </c>
      <c r="F1119" s="71" t="s">
        <v>445</v>
      </c>
      <c r="G1119" s="29" t="s">
        <v>146</v>
      </c>
      <c r="H1119" s="5">
        <f>H1118-B1119</f>
        <v>-2500</v>
      </c>
      <c r="I1119" s="24">
        <f t="shared" si="79"/>
        <v>4.9504950495049505</v>
      </c>
      <c r="K1119" t="s">
        <v>24</v>
      </c>
      <c r="L1119">
        <v>24</v>
      </c>
      <c r="M1119" s="2">
        <v>505</v>
      </c>
    </row>
    <row r="1120" spans="2:13" ht="12.75">
      <c r="B1120" s="438">
        <v>2500</v>
      </c>
      <c r="C1120" s="1" t="s">
        <v>24</v>
      </c>
      <c r="D1120" s="1" t="s">
        <v>11</v>
      </c>
      <c r="E1120" s="1" t="s">
        <v>426</v>
      </c>
      <c r="F1120" s="71" t="s">
        <v>446</v>
      </c>
      <c r="G1120" s="29" t="s">
        <v>146</v>
      </c>
      <c r="H1120" s="5">
        <f>H1119-B1120</f>
        <v>-5000</v>
      </c>
      <c r="I1120" s="24">
        <f t="shared" si="79"/>
        <v>4.9504950495049505</v>
      </c>
      <c r="K1120" t="s">
        <v>24</v>
      </c>
      <c r="L1120">
        <v>24</v>
      </c>
      <c r="M1120" s="2">
        <v>505</v>
      </c>
    </row>
    <row r="1121" spans="1:13" s="96" customFormat="1" ht="12.75">
      <c r="A1121" s="13"/>
      <c r="B1121" s="439">
        <f>SUM(B1119:B1120)</f>
        <v>5000</v>
      </c>
      <c r="C1121" s="13" t="s">
        <v>24</v>
      </c>
      <c r="D1121" s="13"/>
      <c r="E1121" s="13"/>
      <c r="F1121" s="20"/>
      <c r="G1121" s="20"/>
      <c r="H1121" s="94">
        <v>0</v>
      </c>
      <c r="I1121" s="95">
        <f t="shared" si="79"/>
        <v>9.900990099009901</v>
      </c>
      <c r="M1121" s="2">
        <v>505</v>
      </c>
    </row>
    <row r="1122" spans="2:13" ht="12.75">
      <c r="B1122" s="438"/>
      <c r="H1122" s="5">
        <f>H1121-B1122</f>
        <v>0</v>
      </c>
      <c r="I1122" s="24">
        <f t="shared" si="79"/>
        <v>0</v>
      </c>
      <c r="M1122" s="2">
        <v>505</v>
      </c>
    </row>
    <row r="1123" spans="2:13" ht="12.75">
      <c r="B1123" s="438"/>
      <c r="H1123" s="5">
        <f>H1122-B1123</f>
        <v>0</v>
      </c>
      <c r="I1123" s="24">
        <f t="shared" si="79"/>
        <v>0</v>
      </c>
      <c r="M1123" s="2">
        <v>505</v>
      </c>
    </row>
    <row r="1124" spans="2:13" ht="12.75">
      <c r="B1124" s="438">
        <v>80000</v>
      </c>
      <c r="C1124" s="1" t="s">
        <v>450</v>
      </c>
      <c r="D1124" s="1" t="s">
        <v>11</v>
      </c>
      <c r="E1124" s="1" t="s">
        <v>150</v>
      </c>
      <c r="F1124" s="29" t="s">
        <v>447</v>
      </c>
      <c r="G1124" s="29" t="s">
        <v>448</v>
      </c>
      <c r="H1124" s="5">
        <f>H1123-B1124</f>
        <v>-80000</v>
      </c>
      <c r="I1124" s="24">
        <f t="shared" si="79"/>
        <v>158.41584158415841</v>
      </c>
      <c r="K1124" t="s">
        <v>449</v>
      </c>
      <c r="L1124">
        <v>24</v>
      </c>
      <c r="M1124" s="2">
        <v>505</v>
      </c>
    </row>
    <row r="1125" spans="1:13" s="96" customFormat="1" ht="12.75">
      <c r="A1125" s="13"/>
      <c r="B1125" s="439">
        <f>SUM(B1124)</f>
        <v>80000</v>
      </c>
      <c r="C1125" s="13" t="s">
        <v>1097</v>
      </c>
      <c r="D1125" s="13"/>
      <c r="E1125" s="13"/>
      <c r="F1125" s="20"/>
      <c r="G1125" s="20"/>
      <c r="H1125" s="94">
        <v>0</v>
      </c>
      <c r="I1125" s="95">
        <f aca="true" t="shared" si="84" ref="I1125:I1188">+B1125/M1125</f>
        <v>158.41584158415841</v>
      </c>
      <c r="M1125" s="2">
        <v>505</v>
      </c>
    </row>
    <row r="1126" spans="2:13" ht="12.75">
      <c r="B1126" s="438"/>
      <c r="H1126" s="5">
        <f aca="true" t="shared" si="85" ref="H1126:H1131">H1125-B1126</f>
        <v>0</v>
      </c>
      <c r="I1126" s="24">
        <f t="shared" si="84"/>
        <v>0</v>
      </c>
      <c r="M1126" s="2">
        <v>505</v>
      </c>
    </row>
    <row r="1127" spans="2:13" ht="12.75">
      <c r="B1127" s="438"/>
      <c r="H1127" s="5">
        <f t="shared" si="85"/>
        <v>0</v>
      </c>
      <c r="I1127" s="24">
        <f t="shared" si="84"/>
        <v>0</v>
      </c>
      <c r="M1127" s="2">
        <v>505</v>
      </c>
    </row>
    <row r="1128" spans="2:13" ht="12.75">
      <c r="B1128" s="438"/>
      <c r="H1128" s="5">
        <f t="shared" si="85"/>
        <v>0</v>
      </c>
      <c r="I1128" s="24">
        <f t="shared" si="84"/>
        <v>0</v>
      </c>
      <c r="M1128" s="2">
        <v>505</v>
      </c>
    </row>
    <row r="1129" spans="2:13" ht="12.75">
      <c r="B1129" s="438"/>
      <c r="H1129" s="5">
        <f t="shared" si="85"/>
        <v>0</v>
      </c>
      <c r="I1129" s="24">
        <f t="shared" si="84"/>
        <v>0</v>
      </c>
      <c r="M1129" s="2">
        <v>505</v>
      </c>
    </row>
    <row r="1130" spans="1:13" s="86" customFormat="1" ht="12.75">
      <c r="A1130" s="35"/>
      <c r="B1130" s="258">
        <v>180000</v>
      </c>
      <c r="C1130" s="35" t="s">
        <v>73</v>
      </c>
      <c r="D1130" s="35" t="s">
        <v>11</v>
      </c>
      <c r="E1130" s="35"/>
      <c r="F1130" s="57" t="s">
        <v>423</v>
      </c>
      <c r="G1130" s="85" t="s">
        <v>53</v>
      </c>
      <c r="H1130" s="5">
        <f t="shared" si="85"/>
        <v>-180000</v>
      </c>
      <c r="I1130" s="24">
        <f t="shared" si="84"/>
        <v>356.43564356435644</v>
      </c>
      <c r="J1130" s="104"/>
      <c r="K1130" s="104"/>
      <c r="L1130" s="104"/>
      <c r="M1130" s="2">
        <v>505</v>
      </c>
    </row>
    <row r="1131" spans="1:13" s="86" customFormat="1" ht="12.75">
      <c r="A1131" s="35"/>
      <c r="B1131" s="220">
        <v>170000</v>
      </c>
      <c r="C1131" s="35" t="s">
        <v>25</v>
      </c>
      <c r="D1131" s="35" t="s">
        <v>11</v>
      </c>
      <c r="E1131" s="35"/>
      <c r="F1131" s="57" t="s">
        <v>423</v>
      </c>
      <c r="G1131" s="85" t="s">
        <v>53</v>
      </c>
      <c r="H1131" s="5">
        <f t="shared" si="85"/>
        <v>-350000</v>
      </c>
      <c r="I1131" s="24">
        <f t="shared" si="84"/>
        <v>336.63366336633663</v>
      </c>
      <c r="J1131" s="104"/>
      <c r="K1131" s="104"/>
      <c r="L1131" s="104"/>
      <c r="M1131" s="2">
        <v>505</v>
      </c>
    </row>
    <row r="1132" spans="1:13" s="108" customFormat="1" ht="12.75">
      <c r="A1132" s="106"/>
      <c r="B1132" s="100">
        <f>SUM(B1130:B1131)</f>
        <v>350000</v>
      </c>
      <c r="C1132" s="106" t="s">
        <v>424</v>
      </c>
      <c r="D1132" s="106"/>
      <c r="E1132" s="106"/>
      <c r="F1132" s="134"/>
      <c r="G1132" s="137"/>
      <c r="H1132" s="100">
        <v>0</v>
      </c>
      <c r="I1132" s="101">
        <f t="shared" si="84"/>
        <v>693.0693069306931</v>
      </c>
      <c r="M1132" s="2">
        <v>505</v>
      </c>
    </row>
    <row r="1133" spans="8:13" ht="12.75">
      <c r="H1133" s="5">
        <f>H1132-B1133</f>
        <v>0</v>
      </c>
      <c r="I1133" s="24">
        <f t="shared" si="84"/>
        <v>0</v>
      </c>
      <c r="M1133" s="2">
        <v>505</v>
      </c>
    </row>
    <row r="1134" spans="8:13" ht="12.75">
      <c r="H1134" s="5">
        <f>H1133-B1134</f>
        <v>0</v>
      </c>
      <c r="I1134" s="24">
        <f t="shared" si="84"/>
        <v>0</v>
      </c>
      <c r="M1134" s="2">
        <v>505</v>
      </c>
    </row>
    <row r="1135" spans="8:13" ht="12.75">
      <c r="H1135" s="5">
        <f>H1134-B1135</f>
        <v>0</v>
      </c>
      <c r="I1135" s="24">
        <f t="shared" si="84"/>
        <v>0</v>
      </c>
      <c r="M1135" s="2">
        <v>505</v>
      </c>
    </row>
    <row r="1136" spans="8:13" ht="12.75">
      <c r="H1136" s="5">
        <f>H1135-B1136</f>
        <v>0</v>
      </c>
      <c r="I1136" s="24">
        <f t="shared" si="84"/>
        <v>0</v>
      </c>
      <c r="M1136" s="2">
        <v>505</v>
      </c>
    </row>
    <row r="1137" spans="1:13" ht="13.5" thickBot="1">
      <c r="A1137" s="77"/>
      <c r="B1137" s="74">
        <f>+B1251+B1289+B1398+B1418+B1460+B1473+B1478+B1578</f>
        <v>2392310</v>
      </c>
      <c r="C1137" s="77"/>
      <c r="D1137" s="76" t="s">
        <v>12</v>
      </c>
      <c r="E1137" s="142"/>
      <c r="F1137" s="142"/>
      <c r="G1137" s="78"/>
      <c r="H1137" s="143"/>
      <c r="I1137" s="144">
        <f t="shared" si="84"/>
        <v>4737.247524752475</v>
      </c>
      <c r="J1137" s="139"/>
      <c r="K1137" s="139"/>
      <c r="L1137" s="139"/>
      <c r="M1137" s="2">
        <v>505</v>
      </c>
    </row>
    <row r="1138" spans="8:13" ht="12.75">
      <c r="H1138" s="5">
        <f aca="true" t="shared" si="86" ref="H1138:H1169">H1137-B1138</f>
        <v>0</v>
      </c>
      <c r="I1138" s="24">
        <f t="shared" si="84"/>
        <v>0</v>
      </c>
      <c r="M1138" s="2">
        <v>505</v>
      </c>
    </row>
    <row r="1139" spans="8:13" ht="12.75">
      <c r="H1139" s="5">
        <f t="shared" si="86"/>
        <v>0</v>
      </c>
      <c r="I1139" s="24">
        <f t="shared" si="84"/>
        <v>0</v>
      </c>
      <c r="M1139" s="2">
        <v>505</v>
      </c>
    </row>
    <row r="1140" spans="2:13" ht="12.75">
      <c r="B1140" s="328">
        <v>5000</v>
      </c>
      <c r="C1140" s="1" t="s">
        <v>24</v>
      </c>
      <c r="D1140" s="14" t="s">
        <v>12</v>
      </c>
      <c r="E1140" s="37" t="s">
        <v>451</v>
      </c>
      <c r="F1140" s="71" t="s">
        <v>452</v>
      </c>
      <c r="G1140" s="33" t="s">
        <v>27</v>
      </c>
      <c r="H1140" s="5">
        <f t="shared" si="86"/>
        <v>-5000</v>
      </c>
      <c r="I1140" s="24">
        <f t="shared" si="84"/>
        <v>9.900990099009901</v>
      </c>
      <c r="K1140" t="s">
        <v>24</v>
      </c>
      <c r="M1140" s="2">
        <v>505</v>
      </c>
    </row>
    <row r="1141" spans="2:13" ht="12.75">
      <c r="B1141" s="402">
        <v>5000</v>
      </c>
      <c r="C1141" s="1" t="s">
        <v>24</v>
      </c>
      <c r="D1141" s="14" t="s">
        <v>12</v>
      </c>
      <c r="E1141" s="1" t="s">
        <v>451</v>
      </c>
      <c r="F1141" s="71" t="s">
        <v>453</v>
      </c>
      <c r="G1141" s="29" t="s">
        <v>29</v>
      </c>
      <c r="H1141" s="5">
        <f t="shared" si="86"/>
        <v>-10000</v>
      </c>
      <c r="I1141" s="24">
        <f t="shared" si="84"/>
        <v>9.900990099009901</v>
      </c>
      <c r="K1141" t="s">
        <v>24</v>
      </c>
      <c r="M1141" s="2">
        <v>505</v>
      </c>
    </row>
    <row r="1142" spans="2:13" ht="12.75">
      <c r="B1142" s="402">
        <v>5000</v>
      </c>
      <c r="C1142" s="1" t="s">
        <v>24</v>
      </c>
      <c r="D1142" s="14" t="s">
        <v>12</v>
      </c>
      <c r="E1142" s="1" t="s">
        <v>451</v>
      </c>
      <c r="F1142" s="71" t="s">
        <v>454</v>
      </c>
      <c r="G1142" s="29" t="s">
        <v>31</v>
      </c>
      <c r="H1142" s="5">
        <f t="shared" si="86"/>
        <v>-15000</v>
      </c>
      <c r="I1142" s="24">
        <f t="shared" si="84"/>
        <v>9.900990099009901</v>
      </c>
      <c r="K1142" t="s">
        <v>24</v>
      </c>
      <c r="M1142" s="2">
        <v>505</v>
      </c>
    </row>
    <row r="1143" spans="2:13" ht="12.75">
      <c r="B1143" s="402">
        <v>5000</v>
      </c>
      <c r="C1143" s="1" t="s">
        <v>24</v>
      </c>
      <c r="D1143" s="14" t="s">
        <v>12</v>
      </c>
      <c r="E1143" s="1" t="s">
        <v>451</v>
      </c>
      <c r="F1143" s="71" t="s">
        <v>455</v>
      </c>
      <c r="G1143" s="29" t="s">
        <v>53</v>
      </c>
      <c r="H1143" s="5">
        <f t="shared" si="86"/>
        <v>-20000</v>
      </c>
      <c r="I1143" s="24">
        <f t="shared" si="84"/>
        <v>9.900990099009901</v>
      </c>
      <c r="K1143" t="s">
        <v>24</v>
      </c>
      <c r="M1143" s="2">
        <v>505</v>
      </c>
    </row>
    <row r="1144" spans="2:13" ht="12.75">
      <c r="B1144" s="402">
        <v>5000</v>
      </c>
      <c r="C1144" s="1" t="s">
        <v>24</v>
      </c>
      <c r="D1144" s="14" t="s">
        <v>12</v>
      </c>
      <c r="E1144" s="1" t="s">
        <v>451</v>
      </c>
      <c r="F1144" s="71" t="s">
        <v>456</v>
      </c>
      <c r="G1144" s="29" t="s">
        <v>55</v>
      </c>
      <c r="H1144" s="5">
        <f t="shared" si="86"/>
        <v>-25000</v>
      </c>
      <c r="I1144" s="24">
        <f t="shared" si="84"/>
        <v>9.900990099009901</v>
      </c>
      <c r="K1144" t="s">
        <v>24</v>
      </c>
      <c r="M1144" s="2">
        <v>505</v>
      </c>
    </row>
    <row r="1145" spans="2:13" ht="12.75">
      <c r="B1145" s="402">
        <v>5000</v>
      </c>
      <c r="C1145" s="1" t="s">
        <v>24</v>
      </c>
      <c r="D1145" s="1" t="s">
        <v>12</v>
      </c>
      <c r="E1145" s="1" t="s">
        <v>451</v>
      </c>
      <c r="F1145" s="71" t="s">
        <v>457</v>
      </c>
      <c r="G1145" s="29" t="s">
        <v>75</v>
      </c>
      <c r="H1145" s="5">
        <f t="shared" si="86"/>
        <v>-30000</v>
      </c>
      <c r="I1145" s="24">
        <f t="shared" si="84"/>
        <v>9.900990099009901</v>
      </c>
      <c r="K1145" t="s">
        <v>24</v>
      </c>
      <c r="M1145" s="2">
        <v>505</v>
      </c>
    </row>
    <row r="1146" spans="2:13" ht="12.75">
      <c r="B1146" s="402">
        <v>2500</v>
      </c>
      <c r="C1146" s="1" t="s">
        <v>24</v>
      </c>
      <c r="D1146" s="1" t="s">
        <v>12</v>
      </c>
      <c r="E1146" s="1" t="s">
        <v>451</v>
      </c>
      <c r="F1146" s="71" t="s">
        <v>458</v>
      </c>
      <c r="G1146" s="29" t="s">
        <v>75</v>
      </c>
      <c r="H1146" s="5">
        <f t="shared" si="86"/>
        <v>-32500</v>
      </c>
      <c r="I1146" s="24">
        <f t="shared" si="84"/>
        <v>4.9504950495049505</v>
      </c>
      <c r="K1146" t="s">
        <v>24</v>
      </c>
      <c r="M1146" s="2">
        <v>505</v>
      </c>
    </row>
    <row r="1147" spans="2:13" ht="12.75">
      <c r="B1147" s="402">
        <v>3000</v>
      </c>
      <c r="C1147" s="1" t="s">
        <v>24</v>
      </c>
      <c r="D1147" s="1" t="s">
        <v>12</v>
      </c>
      <c r="E1147" s="1" t="s">
        <v>451</v>
      </c>
      <c r="F1147" s="71" t="s">
        <v>459</v>
      </c>
      <c r="G1147" s="29" t="s">
        <v>134</v>
      </c>
      <c r="H1147" s="5">
        <f t="shared" si="86"/>
        <v>-35500</v>
      </c>
      <c r="I1147" s="24">
        <f t="shared" si="84"/>
        <v>5.9405940594059405</v>
      </c>
      <c r="K1147" t="s">
        <v>24</v>
      </c>
      <c r="M1147" s="2">
        <v>505</v>
      </c>
    </row>
    <row r="1148" spans="2:13" ht="12.75">
      <c r="B1148" s="402">
        <v>6000</v>
      </c>
      <c r="C1148" s="1" t="s">
        <v>24</v>
      </c>
      <c r="D1148" s="1" t="s">
        <v>12</v>
      </c>
      <c r="E1148" s="1" t="s">
        <v>451</v>
      </c>
      <c r="F1148" s="71" t="s">
        <v>460</v>
      </c>
      <c r="G1148" s="29" t="s">
        <v>123</v>
      </c>
      <c r="H1148" s="5">
        <f t="shared" si="86"/>
        <v>-41500</v>
      </c>
      <c r="I1148" s="24">
        <f t="shared" si="84"/>
        <v>11.881188118811881</v>
      </c>
      <c r="K1148" t="s">
        <v>24</v>
      </c>
      <c r="M1148" s="2">
        <v>505</v>
      </c>
    </row>
    <row r="1149" spans="2:13" ht="12.75">
      <c r="B1149" s="402">
        <v>5000</v>
      </c>
      <c r="C1149" s="1" t="s">
        <v>24</v>
      </c>
      <c r="D1149" s="1" t="s">
        <v>12</v>
      </c>
      <c r="E1149" s="1" t="s">
        <v>451</v>
      </c>
      <c r="F1149" s="71" t="s">
        <v>461</v>
      </c>
      <c r="G1149" s="29" t="s">
        <v>126</v>
      </c>
      <c r="H1149" s="5">
        <f t="shared" si="86"/>
        <v>-46500</v>
      </c>
      <c r="I1149" s="24">
        <f t="shared" si="84"/>
        <v>9.900990099009901</v>
      </c>
      <c r="K1149" t="s">
        <v>24</v>
      </c>
      <c r="M1149" s="2">
        <v>505</v>
      </c>
    </row>
    <row r="1150" spans="2:13" ht="12.75">
      <c r="B1150" s="402">
        <v>5000</v>
      </c>
      <c r="C1150" s="1" t="s">
        <v>24</v>
      </c>
      <c r="D1150" s="1" t="s">
        <v>12</v>
      </c>
      <c r="E1150" s="1" t="s">
        <v>451</v>
      </c>
      <c r="F1150" s="145" t="s">
        <v>462</v>
      </c>
      <c r="G1150" s="29" t="s">
        <v>161</v>
      </c>
      <c r="H1150" s="5">
        <f t="shared" si="86"/>
        <v>-51500</v>
      </c>
      <c r="I1150" s="24">
        <f t="shared" si="84"/>
        <v>9.900990099009901</v>
      </c>
      <c r="K1150" t="s">
        <v>24</v>
      </c>
      <c r="M1150" s="2">
        <v>505</v>
      </c>
    </row>
    <row r="1151" spans="2:13" ht="12.75">
      <c r="B1151" s="402">
        <v>5000</v>
      </c>
      <c r="C1151" s="1" t="s">
        <v>24</v>
      </c>
      <c r="D1151" s="1" t="s">
        <v>12</v>
      </c>
      <c r="E1151" s="1" t="s">
        <v>451</v>
      </c>
      <c r="F1151" s="145" t="s">
        <v>463</v>
      </c>
      <c r="G1151" s="29" t="s">
        <v>163</v>
      </c>
      <c r="H1151" s="5">
        <f t="shared" si="86"/>
        <v>-56500</v>
      </c>
      <c r="I1151" s="24">
        <f t="shared" si="84"/>
        <v>9.900990099009901</v>
      </c>
      <c r="K1151" t="s">
        <v>24</v>
      </c>
      <c r="M1151" s="2">
        <v>505</v>
      </c>
    </row>
    <row r="1152" spans="2:13" ht="12.75">
      <c r="B1152" s="402">
        <v>5000</v>
      </c>
      <c r="C1152" s="1" t="s">
        <v>24</v>
      </c>
      <c r="D1152" s="1" t="s">
        <v>12</v>
      </c>
      <c r="E1152" s="1" t="s">
        <v>451</v>
      </c>
      <c r="F1152" s="71" t="s">
        <v>464</v>
      </c>
      <c r="G1152" s="29" t="s">
        <v>165</v>
      </c>
      <c r="H1152" s="5">
        <f t="shared" si="86"/>
        <v>-61500</v>
      </c>
      <c r="I1152" s="24">
        <f t="shared" si="84"/>
        <v>9.900990099009901</v>
      </c>
      <c r="K1152" t="s">
        <v>24</v>
      </c>
      <c r="M1152" s="2">
        <v>505</v>
      </c>
    </row>
    <row r="1153" spans="2:13" ht="12.75">
      <c r="B1153" s="402">
        <v>4000</v>
      </c>
      <c r="C1153" s="1" t="s">
        <v>24</v>
      </c>
      <c r="D1153" s="1" t="s">
        <v>12</v>
      </c>
      <c r="E1153" s="1" t="s">
        <v>451</v>
      </c>
      <c r="F1153" s="71" t="s">
        <v>465</v>
      </c>
      <c r="G1153" s="29" t="s">
        <v>135</v>
      </c>
      <c r="H1153" s="5">
        <f t="shared" si="86"/>
        <v>-65500</v>
      </c>
      <c r="I1153" s="24">
        <f t="shared" si="84"/>
        <v>7.920792079207921</v>
      </c>
      <c r="K1153" t="s">
        <v>24</v>
      </c>
      <c r="M1153" s="2">
        <v>505</v>
      </c>
    </row>
    <row r="1154" spans="2:13" ht="12.75">
      <c r="B1154" s="402">
        <v>8000</v>
      </c>
      <c r="C1154" s="1" t="s">
        <v>24</v>
      </c>
      <c r="D1154" s="1" t="s">
        <v>12</v>
      </c>
      <c r="E1154" s="1" t="s">
        <v>451</v>
      </c>
      <c r="F1154" s="71" t="s">
        <v>466</v>
      </c>
      <c r="G1154" s="29" t="s">
        <v>137</v>
      </c>
      <c r="H1154" s="5">
        <f t="shared" si="86"/>
        <v>-73500</v>
      </c>
      <c r="I1154" s="24">
        <f t="shared" si="84"/>
        <v>15.841584158415841</v>
      </c>
      <c r="K1154" t="s">
        <v>24</v>
      </c>
      <c r="M1154" s="2">
        <v>505</v>
      </c>
    </row>
    <row r="1155" spans="2:13" ht="12.75">
      <c r="B1155" s="402">
        <v>5000</v>
      </c>
      <c r="C1155" s="1" t="s">
        <v>24</v>
      </c>
      <c r="D1155" s="1" t="s">
        <v>12</v>
      </c>
      <c r="E1155" s="1" t="s">
        <v>451</v>
      </c>
      <c r="F1155" s="71" t="s">
        <v>467</v>
      </c>
      <c r="G1155" s="29" t="s">
        <v>138</v>
      </c>
      <c r="H1155" s="5">
        <f t="shared" si="86"/>
        <v>-78500</v>
      </c>
      <c r="I1155" s="24">
        <f t="shared" si="84"/>
        <v>9.900990099009901</v>
      </c>
      <c r="K1155" t="s">
        <v>24</v>
      </c>
      <c r="M1155" s="2">
        <v>505</v>
      </c>
    </row>
    <row r="1156" spans="2:13" ht="12.75">
      <c r="B1156" s="402">
        <v>5000</v>
      </c>
      <c r="C1156" s="1" t="s">
        <v>24</v>
      </c>
      <c r="D1156" s="1" t="s">
        <v>12</v>
      </c>
      <c r="E1156" s="1" t="s">
        <v>451</v>
      </c>
      <c r="F1156" s="71" t="s">
        <v>468</v>
      </c>
      <c r="G1156" s="29" t="s">
        <v>139</v>
      </c>
      <c r="H1156" s="5">
        <f t="shared" si="86"/>
        <v>-83500</v>
      </c>
      <c r="I1156" s="24">
        <f t="shared" si="84"/>
        <v>9.900990099009901</v>
      </c>
      <c r="K1156" t="s">
        <v>24</v>
      </c>
      <c r="M1156" s="2">
        <v>505</v>
      </c>
    </row>
    <row r="1157" spans="2:13" ht="12.75">
      <c r="B1157" s="402">
        <v>5000</v>
      </c>
      <c r="C1157" s="1" t="s">
        <v>24</v>
      </c>
      <c r="D1157" s="1" t="s">
        <v>12</v>
      </c>
      <c r="E1157" s="1" t="s">
        <v>451</v>
      </c>
      <c r="F1157" s="71" t="s">
        <v>469</v>
      </c>
      <c r="G1157" s="29" t="s">
        <v>140</v>
      </c>
      <c r="H1157" s="5">
        <f t="shared" si="86"/>
        <v>-88500</v>
      </c>
      <c r="I1157" s="24">
        <f t="shared" si="84"/>
        <v>9.900990099009901</v>
      </c>
      <c r="K1157" t="s">
        <v>24</v>
      </c>
      <c r="M1157" s="2">
        <v>505</v>
      </c>
    </row>
    <row r="1158" spans="2:13" ht="12.75">
      <c r="B1158" s="402">
        <v>5000</v>
      </c>
      <c r="C1158" s="1" t="s">
        <v>24</v>
      </c>
      <c r="D1158" s="1" t="s">
        <v>12</v>
      </c>
      <c r="E1158" s="1" t="s">
        <v>451</v>
      </c>
      <c r="F1158" s="71" t="s">
        <v>470</v>
      </c>
      <c r="G1158" s="29" t="s">
        <v>141</v>
      </c>
      <c r="H1158" s="5">
        <f t="shared" si="86"/>
        <v>-93500</v>
      </c>
      <c r="I1158" s="24">
        <f t="shared" si="84"/>
        <v>9.900990099009901</v>
      </c>
      <c r="K1158" t="s">
        <v>24</v>
      </c>
      <c r="M1158" s="2">
        <v>505</v>
      </c>
    </row>
    <row r="1159" spans="2:13" ht="12.75">
      <c r="B1159" s="402">
        <v>5000</v>
      </c>
      <c r="C1159" s="1" t="s">
        <v>24</v>
      </c>
      <c r="D1159" s="1" t="s">
        <v>12</v>
      </c>
      <c r="E1159" s="1" t="s">
        <v>451</v>
      </c>
      <c r="F1159" s="145" t="s">
        <v>1177</v>
      </c>
      <c r="G1159" s="29" t="s">
        <v>142</v>
      </c>
      <c r="H1159" s="5">
        <f t="shared" si="86"/>
        <v>-98500</v>
      </c>
      <c r="I1159" s="24">
        <f t="shared" si="84"/>
        <v>9.900990099009901</v>
      </c>
      <c r="K1159" t="s">
        <v>24</v>
      </c>
      <c r="M1159" s="2">
        <v>505</v>
      </c>
    </row>
    <row r="1160" spans="2:13" ht="12.75">
      <c r="B1160" s="402">
        <v>5000</v>
      </c>
      <c r="C1160" s="1" t="s">
        <v>24</v>
      </c>
      <c r="D1160" s="1" t="s">
        <v>12</v>
      </c>
      <c r="E1160" s="1" t="s">
        <v>451</v>
      </c>
      <c r="F1160" s="71" t="s">
        <v>471</v>
      </c>
      <c r="G1160" s="29" t="s">
        <v>144</v>
      </c>
      <c r="H1160" s="5">
        <f t="shared" si="86"/>
        <v>-103500</v>
      </c>
      <c r="I1160" s="24">
        <f t="shared" si="84"/>
        <v>9.900990099009901</v>
      </c>
      <c r="K1160" t="s">
        <v>24</v>
      </c>
      <c r="M1160" s="2">
        <v>505</v>
      </c>
    </row>
    <row r="1161" spans="2:13" ht="12.75">
      <c r="B1161" s="402">
        <v>6000</v>
      </c>
      <c r="C1161" s="1" t="s">
        <v>24</v>
      </c>
      <c r="D1161" s="1" t="s">
        <v>12</v>
      </c>
      <c r="E1161" s="1" t="s">
        <v>451</v>
      </c>
      <c r="F1161" s="71" t="s">
        <v>472</v>
      </c>
      <c r="G1161" s="29" t="s">
        <v>145</v>
      </c>
      <c r="H1161" s="5">
        <f t="shared" si="86"/>
        <v>-109500</v>
      </c>
      <c r="I1161" s="24">
        <f t="shared" si="84"/>
        <v>11.881188118811881</v>
      </c>
      <c r="K1161" t="s">
        <v>24</v>
      </c>
      <c r="M1161" s="2">
        <v>505</v>
      </c>
    </row>
    <row r="1162" spans="2:13" ht="12.75">
      <c r="B1162" s="402">
        <v>5000</v>
      </c>
      <c r="C1162" s="1" t="s">
        <v>24</v>
      </c>
      <c r="D1162" s="1" t="s">
        <v>12</v>
      </c>
      <c r="E1162" s="1" t="s">
        <v>451</v>
      </c>
      <c r="F1162" s="71" t="s">
        <v>473</v>
      </c>
      <c r="G1162" s="29" t="s">
        <v>146</v>
      </c>
      <c r="H1162" s="5">
        <f t="shared" si="86"/>
        <v>-114500</v>
      </c>
      <c r="I1162" s="24">
        <f t="shared" si="84"/>
        <v>9.900990099009901</v>
      </c>
      <c r="K1162" t="s">
        <v>24</v>
      </c>
      <c r="M1162" s="2">
        <v>505</v>
      </c>
    </row>
    <row r="1163" spans="2:13" ht="12.75">
      <c r="B1163" s="402">
        <v>5000</v>
      </c>
      <c r="C1163" s="1" t="s">
        <v>24</v>
      </c>
      <c r="D1163" s="1" t="s">
        <v>12</v>
      </c>
      <c r="E1163" s="1" t="s">
        <v>451</v>
      </c>
      <c r="F1163" s="71" t="s">
        <v>474</v>
      </c>
      <c r="G1163" s="29" t="s">
        <v>147</v>
      </c>
      <c r="H1163" s="5">
        <f t="shared" si="86"/>
        <v>-119500</v>
      </c>
      <c r="I1163" s="24">
        <f t="shared" si="84"/>
        <v>9.900990099009901</v>
      </c>
      <c r="K1163" t="s">
        <v>24</v>
      </c>
      <c r="M1163" s="2">
        <v>505</v>
      </c>
    </row>
    <row r="1164" spans="2:13" ht="12.75">
      <c r="B1164" s="402">
        <v>3000</v>
      </c>
      <c r="C1164" s="1" t="s">
        <v>24</v>
      </c>
      <c r="D1164" s="1" t="s">
        <v>12</v>
      </c>
      <c r="E1164" s="1" t="s">
        <v>451</v>
      </c>
      <c r="F1164" s="71" t="s">
        <v>475</v>
      </c>
      <c r="G1164" s="29" t="s">
        <v>148</v>
      </c>
      <c r="H1164" s="5">
        <f t="shared" si="86"/>
        <v>-122500</v>
      </c>
      <c r="I1164" s="24">
        <f t="shared" si="84"/>
        <v>5.9405940594059405</v>
      </c>
      <c r="K1164" t="s">
        <v>24</v>
      </c>
      <c r="M1164" s="2">
        <v>505</v>
      </c>
    </row>
    <row r="1165" spans="2:13" ht="12.75">
      <c r="B1165" s="402">
        <v>5000</v>
      </c>
      <c r="C1165" s="1" t="s">
        <v>24</v>
      </c>
      <c r="D1165" s="1" t="s">
        <v>12</v>
      </c>
      <c r="E1165" s="1" t="s">
        <v>451</v>
      </c>
      <c r="F1165" s="71" t="s">
        <v>476</v>
      </c>
      <c r="G1165" s="29" t="s">
        <v>379</v>
      </c>
      <c r="H1165" s="5">
        <f t="shared" si="86"/>
        <v>-127500</v>
      </c>
      <c r="I1165" s="24">
        <f t="shared" si="84"/>
        <v>9.900990099009901</v>
      </c>
      <c r="K1165" t="s">
        <v>24</v>
      </c>
      <c r="M1165" s="2">
        <v>505</v>
      </c>
    </row>
    <row r="1166" spans="2:13" ht="12.75">
      <c r="B1166" s="402">
        <v>5000</v>
      </c>
      <c r="C1166" s="1" t="s">
        <v>24</v>
      </c>
      <c r="D1166" s="1" t="s">
        <v>12</v>
      </c>
      <c r="E1166" s="1" t="s">
        <v>451</v>
      </c>
      <c r="F1166" s="71" t="s">
        <v>477</v>
      </c>
      <c r="G1166" s="29" t="s">
        <v>212</v>
      </c>
      <c r="H1166" s="5">
        <f t="shared" si="86"/>
        <v>-132500</v>
      </c>
      <c r="I1166" s="24">
        <f t="shared" si="84"/>
        <v>9.900990099009901</v>
      </c>
      <c r="K1166" t="s">
        <v>24</v>
      </c>
      <c r="M1166" s="2">
        <v>505</v>
      </c>
    </row>
    <row r="1167" spans="2:13" ht="12.75">
      <c r="B1167" s="402">
        <v>5000</v>
      </c>
      <c r="C1167" s="1" t="s">
        <v>24</v>
      </c>
      <c r="D1167" s="1" t="s">
        <v>12</v>
      </c>
      <c r="E1167" s="1" t="s">
        <v>451</v>
      </c>
      <c r="F1167" s="71" t="s">
        <v>478</v>
      </c>
      <c r="G1167" s="29" t="s">
        <v>382</v>
      </c>
      <c r="H1167" s="5">
        <f t="shared" si="86"/>
        <v>-137500</v>
      </c>
      <c r="I1167" s="24">
        <f t="shared" si="84"/>
        <v>9.900990099009901</v>
      </c>
      <c r="K1167" t="s">
        <v>24</v>
      </c>
      <c r="M1167" s="2">
        <v>505</v>
      </c>
    </row>
    <row r="1168" spans="2:13" ht="12.75">
      <c r="B1168" s="328">
        <v>2500</v>
      </c>
      <c r="C1168" s="1" t="s">
        <v>24</v>
      </c>
      <c r="D1168" s="14" t="s">
        <v>12</v>
      </c>
      <c r="E1168" s="1" t="s">
        <v>479</v>
      </c>
      <c r="F1168" s="71" t="s">
        <v>480</v>
      </c>
      <c r="G1168" s="33" t="s">
        <v>27</v>
      </c>
      <c r="H1168" s="5">
        <f t="shared" si="86"/>
        <v>-140000</v>
      </c>
      <c r="I1168" s="24">
        <f t="shared" si="84"/>
        <v>4.9504950495049505</v>
      </c>
      <c r="K1168" t="s">
        <v>24</v>
      </c>
      <c r="M1168" s="2">
        <v>505</v>
      </c>
    </row>
    <row r="1169" spans="2:13" ht="12.75">
      <c r="B1169" s="402">
        <v>2500</v>
      </c>
      <c r="C1169" s="1" t="s">
        <v>24</v>
      </c>
      <c r="D1169" s="14" t="s">
        <v>12</v>
      </c>
      <c r="E1169" s="1" t="s">
        <v>479</v>
      </c>
      <c r="F1169" s="71" t="s">
        <v>481</v>
      </c>
      <c r="G1169" s="29" t="s">
        <v>29</v>
      </c>
      <c r="H1169" s="5">
        <f t="shared" si="86"/>
        <v>-142500</v>
      </c>
      <c r="I1169" s="24">
        <f t="shared" si="84"/>
        <v>4.9504950495049505</v>
      </c>
      <c r="K1169" t="s">
        <v>24</v>
      </c>
      <c r="M1169" s="2">
        <v>505</v>
      </c>
    </row>
    <row r="1170" spans="2:13" ht="12.75">
      <c r="B1170" s="402">
        <v>2500</v>
      </c>
      <c r="C1170" s="1" t="s">
        <v>24</v>
      </c>
      <c r="D1170" s="14" t="s">
        <v>12</v>
      </c>
      <c r="E1170" s="1" t="s">
        <v>479</v>
      </c>
      <c r="F1170" s="71" t="s">
        <v>482</v>
      </c>
      <c r="G1170" s="29" t="s">
        <v>31</v>
      </c>
      <c r="H1170" s="5">
        <f aca="true" t="shared" si="87" ref="H1170:H1201">H1169-B1170</f>
        <v>-145000</v>
      </c>
      <c r="I1170" s="24">
        <f t="shared" si="84"/>
        <v>4.9504950495049505</v>
      </c>
      <c r="K1170" t="s">
        <v>24</v>
      </c>
      <c r="M1170" s="2">
        <v>505</v>
      </c>
    </row>
    <row r="1171" spans="2:13" ht="12.75">
      <c r="B1171" s="402">
        <v>2500</v>
      </c>
      <c r="C1171" s="1" t="s">
        <v>24</v>
      </c>
      <c r="D1171" s="1" t="s">
        <v>12</v>
      </c>
      <c r="E1171" s="1" t="s">
        <v>479</v>
      </c>
      <c r="F1171" s="71" t="s">
        <v>483</v>
      </c>
      <c r="G1171" s="29" t="s">
        <v>55</v>
      </c>
      <c r="H1171" s="5">
        <f t="shared" si="87"/>
        <v>-147500</v>
      </c>
      <c r="I1171" s="24">
        <f t="shared" si="84"/>
        <v>4.9504950495049505</v>
      </c>
      <c r="K1171" t="s">
        <v>24</v>
      </c>
      <c r="M1171" s="2">
        <v>505</v>
      </c>
    </row>
    <row r="1172" spans="2:13" ht="12.75">
      <c r="B1172" s="402">
        <v>2500</v>
      </c>
      <c r="C1172" s="1" t="s">
        <v>24</v>
      </c>
      <c r="D1172" s="1" t="s">
        <v>12</v>
      </c>
      <c r="E1172" s="1" t="s">
        <v>479</v>
      </c>
      <c r="F1172" s="71" t="s">
        <v>484</v>
      </c>
      <c r="G1172" s="29" t="s">
        <v>75</v>
      </c>
      <c r="H1172" s="5">
        <f t="shared" si="87"/>
        <v>-150000</v>
      </c>
      <c r="I1172" s="24">
        <f t="shared" si="84"/>
        <v>4.9504950495049505</v>
      </c>
      <c r="K1172" t="s">
        <v>24</v>
      </c>
      <c r="M1172" s="2">
        <v>505</v>
      </c>
    </row>
    <row r="1173" spans="2:13" ht="12.75">
      <c r="B1173" s="402">
        <v>2500</v>
      </c>
      <c r="C1173" s="1" t="s">
        <v>24</v>
      </c>
      <c r="D1173" s="1" t="s">
        <v>12</v>
      </c>
      <c r="E1173" s="1" t="s">
        <v>479</v>
      </c>
      <c r="F1173" s="71" t="s">
        <v>485</v>
      </c>
      <c r="G1173" s="29" t="s">
        <v>123</v>
      </c>
      <c r="H1173" s="5">
        <f t="shared" si="87"/>
        <v>-152500</v>
      </c>
      <c r="I1173" s="24">
        <f t="shared" si="84"/>
        <v>4.9504950495049505</v>
      </c>
      <c r="K1173" t="s">
        <v>24</v>
      </c>
      <c r="M1173" s="2">
        <v>505</v>
      </c>
    </row>
    <row r="1174" spans="2:13" ht="12.75">
      <c r="B1174" s="402">
        <v>2500</v>
      </c>
      <c r="C1174" s="1" t="s">
        <v>24</v>
      </c>
      <c r="D1174" s="1" t="s">
        <v>12</v>
      </c>
      <c r="E1174" s="1" t="s">
        <v>479</v>
      </c>
      <c r="F1174" s="71" t="s">
        <v>486</v>
      </c>
      <c r="G1174" s="29" t="s">
        <v>126</v>
      </c>
      <c r="H1174" s="5">
        <f t="shared" si="87"/>
        <v>-155000</v>
      </c>
      <c r="I1174" s="24">
        <f t="shared" si="84"/>
        <v>4.9504950495049505</v>
      </c>
      <c r="K1174" t="s">
        <v>24</v>
      </c>
      <c r="M1174" s="2">
        <v>505</v>
      </c>
    </row>
    <row r="1175" spans="2:13" ht="12.75">
      <c r="B1175" s="402">
        <v>2500</v>
      </c>
      <c r="C1175" s="1" t="s">
        <v>24</v>
      </c>
      <c r="D1175" s="1" t="s">
        <v>12</v>
      </c>
      <c r="E1175" s="1" t="s">
        <v>479</v>
      </c>
      <c r="F1175" s="71" t="s">
        <v>487</v>
      </c>
      <c r="G1175" s="29" t="s">
        <v>161</v>
      </c>
      <c r="H1175" s="5">
        <f t="shared" si="87"/>
        <v>-157500</v>
      </c>
      <c r="I1175" s="24">
        <f t="shared" si="84"/>
        <v>4.9504950495049505</v>
      </c>
      <c r="K1175" t="s">
        <v>24</v>
      </c>
      <c r="M1175" s="2">
        <v>505</v>
      </c>
    </row>
    <row r="1176" spans="2:13" ht="12.75">
      <c r="B1176" s="402">
        <v>2500</v>
      </c>
      <c r="C1176" s="1" t="s">
        <v>24</v>
      </c>
      <c r="D1176" s="1" t="s">
        <v>12</v>
      </c>
      <c r="E1176" s="1" t="s">
        <v>479</v>
      </c>
      <c r="F1176" s="71" t="s">
        <v>488</v>
      </c>
      <c r="G1176" s="29" t="s">
        <v>163</v>
      </c>
      <c r="H1176" s="5">
        <f t="shared" si="87"/>
        <v>-160000</v>
      </c>
      <c r="I1176" s="24">
        <f t="shared" si="84"/>
        <v>4.9504950495049505</v>
      </c>
      <c r="K1176" t="s">
        <v>24</v>
      </c>
      <c r="M1176" s="2">
        <v>505</v>
      </c>
    </row>
    <row r="1177" spans="2:13" ht="12.75">
      <c r="B1177" s="402">
        <v>2500</v>
      </c>
      <c r="C1177" s="1" t="s">
        <v>24</v>
      </c>
      <c r="D1177" s="1" t="s">
        <v>12</v>
      </c>
      <c r="E1177" s="1" t="s">
        <v>479</v>
      </c>
      <c r="F1177" s="71" t="s">
        <v>489</v>
      </c>
      <c r="G1177" s="29" t="s">
        <v>165</v>
      </c>
      <c r="H1177" s="5">
        <f t="shared" si="87"/>
        <v>-162500</v>
      </c>
      <c r="I1177" s="24">
        <f t="shared" si="84"/>
        <v>4.9504950495049505</v>
      </c>
      <c r="K1177" t="s">
        <v>24</v>
      </c>
      <c r="M1177" s="2">
        <v>505</v>
      </c>
    </row>
    <row r="1178" spans="2:13" ht="12.75">
      <c r="B1178" s="402">
        <v>2500</v>
      </c>
      <c r="C1178" s="1" t="s">
        <v>24</v>
      </c>
      <c r="D1178" s="1" t="s">
        <v>12</v>
      </c>
      <c r="E1178" s="1" t="s">
        <v>479</v>
      </c>
      <c r="F1178" s="71" t="s">
        <v>490</v>
      </c>
      <c r="G1178" s="29" t="s">
        <v>135</v>
      </c>
      <c r="H1178" s="5">
        <f t="shared" si="87"/>
        <v>-165000</v>
      </c>
      <c r="I1178" s="24">
        <f t="shared" si="84"/>
        <v>4.9504950495049505</v>
      </c>
      <c r="K1178" t="s">
        <v>24</v>
      </c>
      <c r="M1178" s="2">
        <v>505</v>
      </c>
    </row>
    <row r="1179" spans="2:13" ht="12.75">
      <c r="B1179" s="402">
        <v>2500</v>
      </c>
      <c r="C1179" s="1" t="s">
        <v>24</v>
      </c>
      <c r="D1179" s="1" t="s">
        <v>12</v>
      </c>
      <c r="E1179" s="1" t="s">
        <v>479</v>
      </c>
      <c r="F1179" s="71" t="s">
        <v>491</v>
      </c>
      <c r="G1179" s="29" t="s">
        <v>137</v>
      </c>
      <c r="H1179" s="5">
        <f t="shared" si="87"/>
        <v>-167500</v>
      </c>
      <c r="I1179" s="24">
        <f t="shared" si="84"/>
        <v>4.9504950495049505</v>
      </c>
      <c r="K1179" t="s">
        <v>24</v>
      </c>
      <c r="M1179" s="2">
        <v>505</v>
      </c>
    </row>
    <row r="1180" spans="2:13" ht="12.75">
      <c r="B1180" s="402">
        <v>2500</v>
      </c>
      <c r="C1180" s="1" t="s">
        <v>24</v>
      </c>
      <c r="D1180" s="1" t="s">
        <v>12</v>
      </c>
      <c r="E1180" s="1" t="s">
        <v>479</v>
      </c>
      <c r="F1180" s="71" t="s">
        <v>492</v>
      </c>
      <c r="G1180" s="29" t="s">
        <v>138</v>
      </c>
      <c r="H1180" s="5">
        <f t="shared" si="87"/>
        <v>-170000</v>
      </c>
      <c r="I1180" s="24">
        <f t="shared" si="84"/>
        <v>4.9504950495049505</v>
      </c>
      <c r="K1180" t="s">
        <v>24</v>
      </c>
      <c r="M1180" s="2">
        <v>505</v>
      </c>
    </row>
    <row r="1181" spans="2:13" ht="12.75">
      <c r="B1181" s="402">
        <v>2500</v>
      </c>
      <c r="C1181" s="1" t="s">
        <v>24</v>
      </c>
      <c r="D1181" s="1" t="s">
        <v>12</v>
      </c>
      <c r="E1181" s="1" t="s">
        <v>479</v>
      </c>
      <c r="F1181" s="71" t="s">
        <v>493</v>
      </c>
      <c r="G1181" s="29" t="s">
        <v>139</v>
      </c>
      <c r="H1181" s="5">
        <f t="shared" si="87"/>
        <v>-172500</v>
      </c>
      <c r="I1181" s="24">
        <f t="shared" si="84"/>
        <v>4.9504950495049505</v>
      </c>
      <c r="K1181" t="s">
        <v>24</v>
      </c>
      <c r="M1181" s="2">
        <v>505</v>
      </c>
    </row>
    <row r="1182" spans="2:13" ht="12.75">
      <c r="B1182" s="402">
        <v>2500</v>
      </c>
      <c r="C1182" s="1" t="s">
        <v>24</v>
      </c>
      <c r="D1182" s="1" t="s">
        <v>12</v>
      </c>
      <c r="E1182" s="1" t="s">
        <v>479</v>
      </c>
      <c r="F1182" s="71" t="s">
        <v>494</v>
      </c>
      <c r="G1182" s="29" t="s">
        <v>140</v>
      </c>
      <c r="H1182" s="5">
        <f t="shared" si="87"/>
        <v>-175000</v>
      </c>
      <c r="I1182" s="24">
        <f t="shared" si="84"/>
        <v>4.9504950495049505</v>
      </c>
      <c r="K1182" t="s">
        <v>24</v>
      </c>
      <c r="M1182" s="2">
        <v>505</v>
      </c>
    </row>
    <row r="1183" spans="2:13" ht="12.75">
      <c r="B1183" s="402">
        <v>2500</v>
      </c>
      <c r="C1183" s="1" t="s">
        <v>24</v>
      </c>
      <c r="D1183" s="1" t="s">
        <v>12</v>
      </c>
      <c r="E1183" s="1" t="s">
        <v>479</v>
      </c>
      <c r="F1183" s="71" t="s">
        <v>495</v>
      </c>
      <c r="G1183" s="29" t="s">
        <v>141</v>
      </c>
      <c r="H1183" s="5">
        <f t="shared" si="87"/>
        <v>-177500</v>
      </c>
      <c r="I1183" s="24">
        <f t="shared" si="84"/>
        <v>4.9504950495049505</v>
      </c>
      <c r="K1183" t="s">
        <v>24</v>
      </c>
      <c r="M1183" s="2">
        <v>505</v>
      </c>
    </row>
    <row r="1184" spans="2:13" ht="12.75">
      <c r="B1184" s="402">
        <v>2500</v>
      </c>
      <c r="C1184" s="1" t="s">
        <v>24</v>
      </c>
      <c r="D1184" s="1" t="s">
        <v>12</v>
      </c>
      <c r="E1184" s="1" t="s">
        <v>479</v>
      </c>
      <c r="F1184" s="71" t="s">
        <v>496</v>
      </c>
      <c r="G1184" s="29" t="s">
        <v>142</v>
      </c>
      <c r="H1184" s="5">
        <f t="shared" si="87"/>
        <v>-180000</v>
      </c>
      <c r="I1184" s="24">
        <f t="shared" si="84"/>
        <v>4.9504950495049505</v>
      </c>
      <c r="K1184" t="s">
        <v>24</v>
      </c>
      <c r="M1184" s="2">
        <v>505</v>
      </c>
    </row>
    <row r="1185" spans="2:13" ht="12.75">
      <c r="B1185" s="402">
        <v>2500</v>
      </c>
      <c r="C1185" s="1" t="s">
        <v>24</v>
      </c>
      <c r="D1185" s="1" t="s">
        <v>12</v>
      </c>
      <c r="E1185" s="1" t="s">
        <v>479</v>
      </c>
      <c r="F1185" s="71" t="s">
        <v>497</v>
      </c>
      <c r="G1185" s="29" t="s">
        <v>143</v>
      </c>
      <c r="H1185" s="5">
        <f t="shared" si="87"/>
        <v>-182500</v>
      </c>
      <c r="I1185" s="24">
        <f t="shared" si="84"/>
        <v>4.9504950495049505</v>
      </c>
      <c r="K1185" t="s">
        <v>24</v>
      </c>
      <c r="M1185" s="2">
        <v>505</v>
      </c>
    </row>
    <row r="1186" spans="2:13" ht="12.75">
      <c r="B1186" s="402">
        <v>2500</v>
      </c>
      <c r="C1186" s="1" t="s">
        <v>24</v>
      </c>
      <c r="D1186" s="1" t="s">
        <v>12</v>
      </c>
      <c r="E1186" s="1" t="s">
        <v>479</v>
      </c>
      <c r="F1186" s="128" t="s">
        <v>498</v>
      </c>
      <c r="G1186" s="29" t="s">
        <v>144</v>
      </c>
      <c r="H1186" s="5">
        <f t="shared" si="87"/>
        <v>-185000</v>
      </c>
      <c r="I1186" s="24">
        <f t="shared" si="84"/>
        <v>4.9504950495049505</v>
      </c>
      <c r="K1186" t="s">
        <v>24</v>
      </c>
      <c r="M1186" s="2">
        <v>505</v>
      </c>
    </row>
    <row r="1187" spans="2:13" ht="12.75">
      <c r="B1187" s="402">
        <v>2500</v>
      </c>
      <c r="C1187" s="1" t="s">
        <v>24</v>
      </c>
      <c r="D1187" s="1" t="s">
        <v>12</v>
      </c>
      <c r="E1187" s="1" t="s">
        <v>479</v>
      </c>
      <c r="F1187" s="71" t="s">
        <v>499</v>
      </c>
      <c r="G1187" s="29" t="s">
        <v>145</v>
      </c>
      <c r="H1187" s="5">
        <f t="shared" si="87"/>
        <v>-187500</v>
      </c>
      <c r="I1187" s="24">
        <f t="shared" si="84"/>
        <v>4.9504950495049505</v>
      </c>
      <c r="K1187" t="s">
        <v>24</v>
      </c>
      <c r="M1187" s="2">
        <v>505</v>
      </c>
    </row>
    <row r="1188" spans="2:13" ht="12.75">
      <c r="B1188" s="402">
        <v>2500</v>
      </c>
      <c r="C1188" s="1" t="s">
        <v>24</v>
      </c>
      <c r="D1188" s="1" t="s">
        <v>12</v>
      </c>
      <c r="E1188" s="1" t="s">
        <v>479</v>
      </c>
      <c r="F1188" s="71" t="s">
        <v>500</v>
      </c>
      <c r="G1188" s="29" t="s">
        <v>146</v>
      </c>
      <c r="H1188" s="5">
        <f t="shared" si="87"/>
        <v>-190000</v>
      </c>
      <c r="I1188" s="24">
        <f t="shared" si="84"/>
        <v>4.9504950495049505</v>
      </c>
      <c r="K1188" t="s">
        <v>24</v>
      </c>
      <c r="M1188" s="2">
        <v>505</v>
      </c>
    </row>
    <row r="1189" spans="2:13" ht="12.75">
      <c r="B1189" s="402">
        <v>2500</v>
      </c>
      <c r="C1189" s="1" t="s">
        <v>24</v>
      </c>
      <c r="D1189" s="1" t="s">
        <v>12</v>
      </c>
      <c r="E1189" s="1" t="s">
        <v>479</v>
      </c>
      <c r="F1189" s="71" t="s">
        <v>501</v>
      </c>
      <c r="G1189" s="29" t="s">
        <v>147</v>
      </c>
      <c r="H1189" s="5">
        <f t="shared" si="87"/>
        <v>-192500</v>
      </c>
      <c r="I1189" s="24">
        <f aca="true" t="shared" si="88" ref="I1189:I1252">+B1189/M1189</f>
        <v>4.9504950495049505</v>
      </c>
      <c r="K1189" t="s">
        <v>24</v>
      </c>
      <c r="M1189" s="2">
        <v>505</v>
      </c>
    </row>
    <row r="1190" spans="2:13" ht="12.75">
      <c r="B1190" s="402">
        <v>2500</v>
      </c>
      <c r="C1190" s="1" t="s">
        <v>24</v>
      </c>
      <c r="D1190" s="1" t="s">
        <v>12</v>
      </c>
      <c r="E1190" s="1" t="s">
        <v>479</v>
      </c>
      <c r="F1190" s="71" t="s">
        <v>502</v>
      </c>
      <c r="G1190" s="29" t="s">
        <v>148</v>
      </c>
      <c r="H1190" s="5">
        <f t="shared" si="87"/>
        <v>-195000</v>
      </c>
      <c r="I1190" s="24">
        <f t="shared" si="88"/>
        <v>4.9504950495049505</v>
      </c>
      <c r="K1190" t="s">
        <v>24</v>
      </c>
      <c r="M1190" s="2">
        <v>505</v>
      </c>
    </row>
    <row r="1191" spans="2:13" ht="12.75">
      <c r="B1191" s="402">
        <v>2500</v>
      </c>
      <c r="C1191" s="1" t="s">
        <v>24</v>
      </c>
      <c r="D1191" s="1" t="s">
        <v>12</v>
      </c>
      <c r="E1191" s="1" t="s">
        <v>479</v>
      </c>
      <c r="F1191" s="71" t="s">
        <v>503</v>
      </c>
      <c r="G1191" s="29" t="s">
        <v>379</v>
      </c>
      <c r="H1191" s="5">
        <f t="shared" si="87"/>
        <v>-197500</v>
      </c>
      <c r="I1191" s="24">
        <f t="shared" si="88"/>
        <v>4.9504950495049505</v>
      </c>
      <c r="K1191" t="s">
        <v>24</v>
      </c>
      <c r="M1191" s="2">
        <v>505</v>
      </c>
    </row>
    <row r="1192" spans="2:13" ht="12.75">
      <c r="B1192" s="402">
        <v>2500</v>
      </c>
      <c r="C1192" s="1" t="s">
        <v>24</v>
      </c>
      <c r="D1192" s="1" t="s">
        <v>12</v>
      </c>
      <c r="E1192" s="1" t="s">
        <v>479</v>
      </c>
      <c r="F1192" s="71" t="s">
        <v>504</v>
      </c>
      <c r="G1192" s="29" t="s">
        <v>212</v>
      </c>
      <c r="H1192" s="5">
        <f t="shared" si="87"/>
        <v>-200000</v>
      </c>
      <c r="I1192" s="24">
        <f t="shared" si="88"/>
        <v>4.9504950495049505</v>
      </c>
      <c r="K1192" t="s">
        <v>24</v>
      </c>
      <c r="M1192" s="2">
        <v>505</v>
      </c>
    </row>
    <row r="1193" spans="2:13" ht="12.75">
      <c r="B1193" s="402">
        <v>2500</v>
      </c>
      <c r="C1193" s="1" t="s">
        <v>24</v>
      </c>
      <c r="D1193" s="1" t="s">
        <v>12</v>
      </c>
      <c r="E1193" s="1" t="s">
        <v>479</v>
      </c>
      <c r="F1193" s="71" t="s">
        <v>505</v>
      </c>
      <c r="G1193" s="29" t="s">
        <v>382</v>
      </c>
      <c r="H1193" s="5">
        <f t="shared" si="87"/>
        <v>-202500</v>
      </c>
      <c r="I1193" s="24">
        <f t="shared" si="88"/>
        <v>4.9504950495049505</v>
      </c>
      <c r="K1193" t="s">
        <v>24</v>
      </c>
      <c r="M1193" s="2">
        <v>505</v>
      </c>
    </row>
    <row r="1194" spans="2:13" ht="12.75">
      <c r="B1194" s="402">
        <v>2500</v>
      </c>
      <c r="C1194" s="1" t="s">
        <v>24</v>
      </c>
      <c r="D1194" s="14" t="s">
        <v>12</v>
      </c>
      <c r="E1194" s="1" t="s">
        <v>506</v>
      </c>
      <c r="F1194" s="71" t="s">
        <v>507</v>
      </c>
      <c r="G1194" s="29" t="s">
        <v>29</v>
      </c>
      <c r="H1194" s="5">
        <f t="shared" si="87"/>
        <v>-205000</v>
      </c>
      <c r="I1194" s="24">
        <f t="shared" si="88"/>
        <v>4.9504950495049505</v>
      </c>
      <c r="K1194" t="s">
        <v>24</v>
      </c>
      <c r="M1194" s="2">
        <v>505</v>
      </c>
    </row>
    <row r="1195" spans="2:13" ht="12.75">
      <c r="B1195" s="402">
        <v>2500</v>
      </c>
      <c r="C1195" s="1" t="s">
        <v>24</v>
      </c>
      <c r="D1195" s="14" t="s">
        <v>12</v>
      </c>
      <c r="E1195" s="1" t="s">
        <v>506</v>
      </c>
      <c r="F1195" s="71" t="s">
        <v>508</v>
      </c>
      <c r="G1195" s="29" t="s">
        <v>31</v>
      </c>
      <c r="H1195" s="5">
        <f t="shared" si="87"/>
        <v>-207500</v>
      </c>
      <c r="I1195" s="24">
        <f t="shared" si="88"/>
        <v>4.9504950495049505</v>
      </c>
      <c r="K1195" t="s">
        <v>24</v>
      </c>
      <c r="M1195" s="2">
        <v>505</v>
      </c>
    </row>
    <row r="1196" spans="2:13" ht="12.75">
      <c r="B1196" s="402">
        <v>2500</v>
      </c>
      <c r="C1196" s="1" t="s">
        <v>24</v>
      </c>
      <c r="D1196" s="1" t="s">
        <v>12</v>
      </c>
      <c r="E1196" s="1" t="s">
        <v>506</v>
      </c>
      <c r="F1196" s="71" t="s">
        <v>509</v>
      </c>
      <c r="G1196" s="29" t="s">
        <v>123</v>
      </c>
      <c r="H1196" s="5">
        <f t="shared" si="87"/>
        <v>-210000</v>
      </c>
      <c r="I1196" s="24">
        <f t="shared" si="88"/>
        <v>4.9504950495049505</v>
      </c>
      <c r="K1196" t="s">
        <v>24</v>
      </c>
      <c r="M1196" s="2">
        <v>505</v>
      </c>
    </row>
    <row r="1197" spans="2:13" ht="12.75">
      <c r="B1197" s="402">
        <v>2500</v>
      </c>
      <c r="C1197" s="1" t="s">
        <v>24</v>
      </c>
      <c r="D1197" s="1" t="s">
        <v>12</v>
      </c>
      <c r="E1197" s="1" t="s">
        <v>506</v>
      </c>
      <c r="F1197" s="71" t="s">
        <v>510</v>
      </c>
      <c r="G1197" s="29" t="s">
        <v>126</v>
      </c>
      <c r="H1197" s="5">
        <f t="shared" si="87"/>
        <v>-212500</v>
      </c>
      <c r="I1197" s="24">
        <f t="shared" si="88"/>
        <v>4.9504950495049505</v>
      </c>
      <c r="K1197" t="s">
        <v>24</v>
      </c>
      <c r="M1197" s="2">
        <v>505</v>
      </c>
    </row>
    <row r="1198" spans="2:13" ht="12.75">
      <c r="B1198" s="402">
        <v>2500</v>
      </c>
      <c r="C1198" s="1" t="s">
        <v>24</v>
      </c>
      <c r="D1198" s="1" t="s">
        <v>12</v>
      </c>
      <c r="E1198" s="1" t="s">
        <v>506</v>
      </c>
      <c r="F1198" s="71" t="s">
        <v>511</v>
      </c>
      <c r="G1198" s="29" t="s">
        <v>161</v>
      </c>
      <c r="H1198" s="5">
        <f t="shared" si="87"/>
        <v>-215000</v>
      </c>
      <c r="I1198" s="24">
        <f t="shared" si="88"/>
        <v>4.9504950495049505</v>
      </c>
      <c r="K1198" t="s">
        <v>24</v>
      </c>
      <c r="M1198" s="2">
        <v>505</v>
      </c>
    </row>
    <row r="1199" spans="2:13" ht="12.75">
      <c r="B1199" s="402">
        <v>2500</v>
      </c>
      <c r="C1199" s="1" t="s">
        <v>24</v>
      </c>
      <c r="D1199" s="1" t="s">
        <v>12</v>
      </c>
      <c r="E1199" s="1" t="s">
        <v>506</v>
      </c>
      <c r="F1199" s="71" t="s">
        <v>512</v>
      </c>
      <c r="G1199" s="29" t="s">
        <v>163</v>
      </c>
      <c r="H1199" s="5">
        <f t="shared" si="87"/>
        <v>-217500</v>
      </c>
      <c r="I1199" s="24">
        <f t="shared" si="88"/>
        <v>4.9504950495049505</v>
      </c>
      <c r="K1199" t="s">
        <v>24</v>
      </c>
      <c r="M1199" s="2">
        <v>505</v>
      </c>
    </row>
    <row r="1200" spans="2:13" ht="12.75">
      <c r="B1200" s="402">
        <v>2500</v>
      </c>
      <c r="C1200" s="1" t="s">
        <v>24</v>
      </c>
      <c r="D1200" s="1" t="s">
        <v>12</v>
      </c>
      <c r="E1200" s="1" t="s">
        <v>506</v>
      </c>
      <c r="F1200" s="71" t="s">
        <v>513</v>
      </c>
      <c r="G1200" s="29" t="s">
        <v>165</v>
      </c>
      <c r="H1200" s="5">
        <f t="shared" si="87"/>
        <v>-220000</v>
      </c>
      <c r="I1200" s="24">
        <f t="shared" si="88"/>
        <v>4.9504950495049505</v>
      </c>
      <c r="K1200" t="s">
        <v>24</v>
      </c>
      <c r="M1200" s="2">
        <v>505</v>
      </c>
    </row>
    <row r="1201" spans="2:13" ht="12.75">
      <c r="B1201" s="402">
        <v>2500</v>
      </c>
      <c r="C1201" s="1" t="s">
        <v>24</v>
      </c>
      <c r="D1201" s="1" t="s">
        <v>12</v>
      </c>
      <c r="E1201" s="1" t="s">
        <v>506</v>
      </c>
      <c r="F1201" s="71" t="s">
        <v>514</v>
      </c>
      <c r="G1201" s="29" t="s">
        <v>137</v>
      </c>
      <c r="H1201" s="5">
        <f t="shared" si="87"/>
        <v>-222500</v>
      </c>
      <c r="I1201" s="24">
        <f t="shared" si="88"/>
        <v>4.9504950495049505</v>
      </c>
      <c r="K1201" t="s">
        <v>24</v>
      </c>
      <c r="M1201" s="2">
        <v>505</v>
      </c>
    </row>
    <row r="1202" spans="2:13" ht="12.75">
      <c r="B1202" s="402">
        <v>2500</v>
      </c>
      <c r="C1202" s="1" t="s">
        <v>24</v>
      </c>
      <c r="D1202" s="1" t="s">
        <v>12</v>
      </c>
      <c r="E1202" s="1" t="s">
        <v>506</v>
      </c>
      <c r="F1202" s="71" t="s">
        <v>515</v>
      </c>
      <c r="G1202" s="29" t="s">
        <v>138</v>
      </c>
      <c r="H1202" s="5">
        <f aca="true" t="shared" si="89" ref="H1202:H1233">H1201-B1202</f>
        <v>-225000</v>
      </c>
      <c r="I1202" s="24">
        <f t="shared" si="88"/>
        <v>4.9504950495049505</v>
      </c>
      <c r="K1202" t="s">
        <v>24</v>
      </c>
      <c r="M1202" s="2">
        <v>505</v>
      </c>
    </row>
    <row r="1203" spans="2:13" ht="12.75">
      <c r="B1203" s="402">
        <v>2500</v>
      </c>
      <c r="C1203" s="1" t="s">
        <v>24</v>
      </c>
      <c r="D1203" s="1" t="s">
        <v>12</v>
      </c>
      <c r="E1203" s="1" t="s">
        <v>506</v>
      </c>
      <c r="F1203" s="71" t="s">
        <v>516</v>
      </c>
      <c r="G1203" s="29" t="s">
        <v>139</v>
      </c>
      <c r="H1203" s="5">
        <f t="shared" si="89"/>
        <v>-227500</v>
      </c>
      <c r="I1203" s="24">
        <f t="shared" si="88"/>
        <v>4.9504950495049505</v>
      </c>
      <c r="K1203" t="s">
        <v>24</v>
      </c>
      <c r="M1203" s="2">
        <v>505</v>
      </c>
    </row>
    <row r="1204" spans="2:13" ht="12.75">
      <c r="B1204" s="402">
        <v>2500</v>
      </c>
      <c r="C1204" s="1" t="s">
        <v>24</v>
      </c>
      <c r="D1204" s="1" t="s">
        <v>12</v>
      </c>
      <c r="E1204" s="1" t="s">
        <v>506</v>
      </c>
      <c r="F1204" s="71" t="s">
        <v>517</v>
      </c>
      <c r="G1204" s="29" t="s">
        <v>140</v>
      </c>
      <c r="H1204" s="5">
        <f t="shared" si="89"/>
        <v>-230000</v>
      </c>
      <c r="I1204" s="24">
        <f t="shared" si="88"/>
        <v>4.9504950495049505</v>
      </c>
      <c r="K1204" t="s">
        <v>24</v>
      </c>
      <c r="M1204" s="2">
        <v>505</v>
      </c>
    </row>
    <row r="1205" spans="2:13" ht="12.75">
      <c r="B1205" s="402">
        <v>2500</v>
      </c>
      <c r="C1205" s="1" t="s">
        <v>24</v>
      </c>
      <c r="D1205" s="1" t="s">
        <v>12</v>
      </c>
      <c r="E1205" s="1" t="s">
        <v>506</v>
      </c>
      <c r="F1205" s="71" t="s">
        <v>518</v>
      </c>
      <c r="G1205" s="29" t="s">
        <v>141</v>
      </c>
      <c r="H1205" s="5">
        <f t="shared" si="89"/>
        <v>-232500</v>
      </c>
      <c r="I1205" s="24">
        <f t="shared" si="88"/>
        <v>4.9504950495049505</v>
      </c>
      <c r="K1205" t="s">
        <v>24</v>
      </c>
      <c r="M1205" s="2">
        <v>505</v>
      </c>
    </row>
    <row r="1206" spans="2:13" ht="12.75">
      <c r="B1206" s="402">
        <v>2500</v>
      </c>
      <c r="C1206" s="1" t="s">
        <v>24</v>
      </c>
      <c r="D1206" s="1" t="s">
        <v>12</v>
      </c>
      <c r="E1206" s="1" t="s">
        <v>506</v>
      </c>
      <c r="F1206" s="71" t="s">
        <v>519</v>
      </c>
      <c r="G1206" s="29" t="s">
        <v>142</v>
      </c>
      <c r="H1206" s="5">
        <f t="shared" si="89"/>
        <v>-235000</v>
      </c>
      <c r="I1206" s="24">
        <f t="shared" si="88"/>
        <v>4.9504950495049505</v>
      </c>
      <c r="K1206" t="s">
        <v>24</v>
      </c>
      <c r="M1206" s="2">
        <v>505</v>
      </c>
    </row>
    <row r="1207" spans="2:13" ht="12.75">
      <c r="B1207" s="402">
        <v>2500</v>
      </c>
      <c r="C1207" s="1" t="s">
        <v>24</v>
      </c>
      <c r="D1207" s="1" t="s">
        <v>12</v>
      </c>
      <c r="E1207" s="1" t="s">
        <v>506</v>
      </c>
      <c r="F1207" s="71" t="s">
        <v>520</v>
      </c>
      <c r="G1207" s="29" t="s">
        <v>144</v>
      </c>
      <c r="H1207" s="5">
        <f t="shared" si="89"/>
        <v>-237500</v>
      </c>
      <c r="I1207" s="24">
        <f t="shared" si="88"/>
        <v>4.9504950495049505</v>
      </c>
      <c r="K1207" t="s">
        <v>24</v>
      </c>
      <c r="M1207" s="2">
        <v>505</v>
      </c>
    </row>
    <row r="1208" spans="2:13" ht="12.75">
      <c r="B1208" s="402">
        <v>2500</v>
      </c>
      <c r="C1208" s="1" t="s">
        <v>24</v>
      </c>
      <c r="D1208" s="1" t="s">
        <v>12</v>
      </c>
      <c r="E1208" s="1" t="s">
        <v>506</v>
      </c>
      <c r="F1208" s="71" t="s">
        <v>521</v>
      </c>
      <c r="G1208" s="29" t="s">
        <v>145</v>
      </c>
      <c r="H1208" s="5">
        <f t="shared" si="89"/>
        <v>-240000</v>
      </c>
      <c r="I1208" s="24">
        <f t="shared" si="88"/>
        <v>4.9504950495049505</v>
      </c>
      <c r="K1208" t="s">
        <v>24</v>
      </c>
      <c r="M1208" s="2">
        <v>505</v>
      </c>
    </row>
    <row r="1209" spans="2:13" ht="12.75">
      <c r="B1209" s="402">
        <v>2500</v>
      </c>
      <c r="C1209" s="1" t="s">
        <v>24</v>
      </c>
      <c r="D1209" s="1" t="s">
        <v>12</v>
      </c>
      <c r="E1209" s="1" t="s">
        <v>506</v>
      </c>
      <c r="F1209" s="71" t="s">
        <v>522</v>
      </c>
      <c r="G1209" s="29" t="s">
        <v>146</v>
      </c>
      <c r="H1209" s="5">
        <f t="shared" si="89"/>
        <v>-242500</v>
      </c>
      <c r="I1209" s="24">
        <f t="shared" si="88"/>
        <v>4.9504950495049505</v>
      </c>
      <c r="K1209" t="s">
        <v>24</v>
      </c>
      <c r="M1209" s="2">
        <v>505</v>
      </c>
    </row>
    <row r="1210" spans="2:13" ht="12.75">
      <c r="B1210" s="402">
        <v>2500</v>
      </c>
      <c r="C1210" s="1" t="s">
        <v>24</v>
      </c>
      <c r="D1210" s="1" t="s">
        <v>12</v>
      </c>
      <c r="E1210" s="1" t="s">
        <v>506</v>
      </c>
      <c r="F1210" s="71" t="s">
        <v>501</v>
      </c>
      <c r="G1210" s="29" t="s">
        <v>147</v>
      </c>
      <c r="H1210" s="5">
        <f t="shared" si="89"/>
        <v>-245000</v>
      </c>
      <c r="I1210" s="24">
        <f t="shared" si="88"/>
        <v>4.9504950495049505</v>
      </c>
      <c r="K1210" t="s">
        <v>24</v>
      </c>
      <c r="M1210" s="2">
        <v>505</v>
      </c>
    </row>
    <row r="1211" spans="2:13" ht="12.75">
      <c r="B1211" s="402">
        <v>2500</v>
      </c>
      <c r="C1211" s="1" t="s">
        <v>24</v>
      </c>
      <c r="D1211" s="1" t="s">
        <v>12</v>
      </c>
      <c r="E1211" s="1" t="s">
        <v>506</v>
      </c>
      <c r="F1211" s="71" t="s">
        <v>523</v>
      </c>
      <c r="G1211" s="29" t="s">
        <v>379</v>
      </c>
      <c r="H1211" s="5">
        <f t="shared" si="89"/>
        <v>-247500</v>
      </c>
      <c r="I1211" s="24">
        <f t="shared" si="88"/>
        <v>4.9504950495049505</v>
      </c>
      <c r="K1211" t="s">
        <v>24</v>
      </c>
      <c r="M1211" s="2">
        <v>505</v>
      </c>
    </row>
    <row r="1212" spans="2:13" ht="12.75">
      <c r="B1212" s="402">
        <v>2500</v>
      </c>
      <c r="C1212" s="1" t="s">
        <v>24</v>
      </c>
      <c r="D1212" s="1" t="s">
        <v>12</v>
      </c>
      <c r="E1212" s="1" t="s">
        <v>524</v>
      </c>
      <c r="F1212" s="71" t="s">
        <v>525</v>
      </c>
      <c r="G1212" s="29" t="s">
        <v>212</v>
      </c>
      <c r="H1212" s="5">
        <f t="shared" si="89"/>
        <v>-250000</v>
      </c>
      <c r="I1212" s="24">
        <f t="shared" si="88"/>
        <v>4.9504950495049505</v>
      </c>
      <c r="K1212" t="s">
        <v>24</v>
      </c>
      <c r="M1212" s="2">
        <v>505</v>
      </c>
    </row>
    <row r="1213" spans="2:13" ht="12.75">
      <c r="B1213" s="402">
        <v>2500</v>
      </c>
      <c r="C1213" s="1" t="s">
        <v>24</v>
      </c>
      <c r="D1213" s="1" t="s">
        <v>12</v>
      </c>
      <c r="E1213" s="1" t="s">
        <v>506</v>
      </c>
      <c r="F1213" s="71" t="s">
        <v>526</v>
      </c>
      <c r="G1213" s="29" t="s">
        <v>382</v>
      </c>
      <c r="H1213" s="5">
        <f t="shared" si="89"/>
        <v>-252500</v>
      </c>
      <c r="I1213" s="24">
        <f t="shared" si="88"/>
        <v>4.9504950495049505</v>
      </c>
      <c r="K1213" t="s">
        <v>24</v>
      </c>
      <c r="M1213" s="2">
        <v>505</v>
      </c>
    </row>
    <row r="1214" spans="2:13" ht="12.75">
      <c r="B1214" s="402">
        <v>2500</v>
      </c>
      <c r="C1214" s="1" t="s">
        <v>24</v>
      </c>
      <c r="D1214" s="14" t="s">
        <v>12</v>
      </c>
      <c r="E1214" s="1" t="s">
        <v>524</v>
      </c>
      <c r="F1214" s="71" t="s">
        <v>527</v>
      </c>
      <c r="G1214" s="29" t="s">
        <v>31</v>
      </c>
      <c r="H1214" s="5">
        <f t="shared" si="89"/>
        <v>-255000</v>
      </c>
      <c r="I1214" s="24">
        <f t="shared" si="88"/>
        <v>4.9504950495049505</v>
      </c>
      <c r="K1214" t="s">
        <v>24</v>
      </c>
      <c r="M1214" s="2">
        <v>505</v>
      </c>
    </row>
    <row r="1215" spans="1:13" ht="12.75">
      <c r="A1215" s="44"/>
      <c r="B1215" s="402">
        <v>2500</v>
      </c>
      <c r="C1215" s="1" t="s">
        <v>24</v>
      </c>
      <c r="D1215" s="37" t="s">
        <v>12</v>
      </c>
      <c r="E1215" s="37" t="s">
        <v>524</v>
      </c>
      <c r="F1215" s="71" t="s">
        <v>528</v>
      </c>
      <c r="G1215" s="29" t="s">
        <v>53</v>
      </c>
      <c r="H1215" s="5">
        <f t="shared" si="89"/>
        <v>-257500</v>
      </c>
      <c r="I1215" s="24">
        <f t="shared" si="88"/>
        <v>4.9504950495049505</v>
      </c>
      <c r="J1215" s="45"/>
      <c r="K1215" t="s">
        <v>24</v>
      </c>
      <c r="L1215" s="45"/>
      <c r="M1215" s="2">
        <v>505</v>
      </c>
    </row>
    <row r="1216" spans="2:13" ht="12.75">
      <c r="B1216" s="402">
        <v>2500</v>
      </c>
      <c r="C1216" s="1" t="s">
        <v>24</v>
      </c>
      <c r="D1216" s="1" t="s">
        <v>12</v>
      </c>
      <c r="E1216" s="1" t="s">
        <v>524</v>
      </c>
      <c r="F1216" s="71" t="s">
        <v>529</v>
      </c>
      <c r="G1216" s="29" t="s">
        <v>55</v>
      </c>
      <c r="H1216" s="5">
        <f t="shared" si="89"/>
        <v>-260000</v>
      </c>
      <c r="I1216" s="24">
        <f t="shared" si="88"/>
        <v>4.9504950495049505</v>
      </c>
      <c r="K1216" t="s">
        <v>24</v>
      </c>
      <c r="M1216" s="2">
        <v>505</v>
      </c>
    </row>
    <row r="1217" spans="2:13" ht="12.75">
      <c r="B1217" s="402">
        <v>2500</v>
      </c>
      <c r="C1217" s="1" t="s">
        <v>24</v>
      </c>
      <c r="D1217" s="1" t="s">
        <v>12</v>
      </c>
      <c r="E1217" s="1" t="s">
        <v>524</v>
      </c>
      <c r="F1217" s="71" t="s">
        <v>530</v>
      </c>
      <c r="G1217" s="29" t="s">
        <v>75</v>
      </c>
      <c r="H1217" s="5">
        <f t="shared" si="89"/>
        <v>-262500</v>
      </c>
      <c r="I1217" s="24">
        <f t="shared" si="88"/>
        <v>4.9504950495049505</v>
      </c>
      <c r="K1217" t="s">
        <v>24</v>
      </c>
      <c r="M1217" s="2">
        <v>505</v>
      </c>
    </row>
    <row r="1218" spans="2:13" ht="12.75">
      <c r="B1218" s="402">
        <v>2500</v>
      </c>
      <c r="C1218" s="1" t="s">
        <v>24</v>
      </c>
      <c r="D1218" s="1" t="s">
        <v>12</v>
      </c>
      <c r="E1218" s="1" t="s">
        <v>524</v>
      </c>
      <c r="F1218" s="71" t="s">
        <v>531</v>
      </c>
      <c r="G1218" s="29" t="s">
        <v>123</v>
      </c>
      <c r="H1218" s="5">
        <f t="shared" si="89"/>
        <v>-265000</v>
      </c>
      <c r="I1218" s="24">
        <f t="shared" si="88"/>
        <v>4.9504950495049505</v>
      </c>
      <c r="K1218" t="s">
        <v>24</v>
      </c>
      <c r="M1218" s="2">
        <v>505</v>
      </c>
    </row>
    <row r="1219" spans="2:13" ht="12.75">
      <c r="B1219" s="402">
        <v>2500</v>
      </c>
      <c r="C1219" s="1" t="s">
        <v>24</v>
      </c>
      <c r="D1219" s="1" t="s">
        <v>12</v>
      </c>
      <c r="E1219" s="1" t="s">
        <v>524</v>
      </c>
      <c r="F1219" s="71" t="s">
        <v>532</v>
      </c>
      <c r="G1219" s="29" t="s">
        <v>126</v>
      </c>
      <c r="H1219" s="5">
        <f t="shared" si="89"/>
        <v>-267500</v>
      </c>
      <c r="I1219" s="24">
        <f t="shared" si="88"/>
        <v>4.9504950495049505</v>
      </c>
      <c r="K1219" t="s">
        <v>24</v>
      </c>
      <c r="M1219" s="2">
        <v>505</v>
      </c>
    </row>
    <row r="1220" spans="2:13" ht="12.75">
      <c r="B1220" s="402">
        <v>2500</v>
      </c>
      <c r="C1220" s="1" t="s">
        <v>24</v>
      </c>
      <c r="D1220" s="1" t="s">
        <v>12</v>
      </c>
      <c r="E1220" s="1" t="s">
        <v>524</v>
      </c>
      <c r="F1220" s="71" t="s">
        <v>533</v>
      </c>
      <c r="G1220" s="29" t="s">
        <v>161</v>
      </c>
      <c r="H1220" s="5">
        <f t="shared" si="89"/>
        <v>-270000</v>
      </c>
      <c r="I1220" s="24">
        <f t="shared" si="88"/>
        <v>4.9504950495049505</v>
      </c>
      <c r="K1220" t="s">
        <v>24</v>
      </c>
      <c r="M1220" s="2">
        <v>505</v>
      </c>
    </row>
    <row r="1221" spans="2:13" ht="12.75">
      <c r="B1221" s="402">
        <v>2500</v>
      </c>
      <c r="C1221" s="1" t="s">
        <v>24</v>
      </c>
      <c r="D1221" s="1" t="s">
        <v>12</v>
      </c>
      <c r="E1221" s="1" t="s">
        <v>524</v>
      </c>
      <c r="F1221" s="71" t="s">
        <v>534</v>
      </c>
      <c r="G1221" s="29" t="s">
        <v>163</v>
      </c>
      <c r="H1221" s="5">
        <f t="shared" si="89"/>
        <v>-272500</v>
      </c>
      <c r="I1221" s="24">
        <f t="shared" si="88"/>
        <v>4.9504950495049505</v>
      </c>
      <c r="K1221" t="s">
        <v>24</v>
      </c>
      <c r="M1221" s="2">
        <v>505</v>
      </c>
    </row>
    <row r="1222" spans="2:13" ht="12.75">
      <c r="B1222" s="402">
        <v>2500</v>
      </c>
      <c r="C1222" s="1" t="s">
        <v>24</v>
      </c>
      <c r="D1222" s="1" t="s">
        <v>12</v>
      </c>
      <c r="E1222" s="1" t="s">
        <v>524</v>
      </c>
      <c r="F1222" s="71" t="s">
        <v>535</v>
      </c>
      <c r="G1222" s="29" t="s">
        <v>165</v>
      </c>
      <c r="H1222" s="5">
        <f t="shared" si="89"/>
        <v>-275000</v>
      </c>
      <c r="I1222" s="24">
        <f t="shared" si="88"/>
        <v>4.9504950495049505</v>
      </c>
      <c r="K1222" t="s">
        <v>24</v>
      </c>
      <c r="M1222" s="2">
        <v>505</v>
      </c>
    </row>
    <row r="1223" spans="2:13" ht="12.75">
      <c r="B1223" s="402">
        <v>2500</v>
      </c>
      <c r="C1223" s="1" t="s">
        <v>24</v>
      </c>
      <c r="D1223" s="1" t="s">
        <v>12</v>
      </c>
      <c r="E1223" s="1" t="s">
        <v>524</v>
      </c>
      <c r="F1223" s="71" t="s">
        <v>536</v>
      </c>
      <c r="G1223" s="29" t="s">
        <v>137</v>
      </c>
      <c r="H1223" s="5">
        <f t="shared" si="89"/>
        <v>-277500</v>
      </c>
      <c r="I1223" s="24">
        <f t="shared" si="88"/>
        <v>4.9504950495049505</v>
      </c>
      <c r="K1223" t="s">
        <v>24</v>
      </c>
      <c r="M1223" s="2">
        <v>505</v>
      </c>
    </row>
    <row r="1224" spans="2:13" ht="12.75">
      <c r="B1224" s="402">
        <v>2500</v>
      </c>
      <c r="C1224" s="1" t="s">
        <v>24</v>
      </c>
      <c r="D1224" s="1" t="s">
        <v>12</v>
      </c>
      <c r="E1224" s="1" t="s">
        <v>524</v>
      </c>
      <c r="F1224" s="71" t="s">
        <v>537</v>
      </c>
      <c r="G1224" s="29" t="s">
        <v>138</v>
      </c>
      <c r="H1224" s="5">
        <f t="shared" si="89"/>
        <v>-280000</v>
      </c>
      <c r="I1224" s="24">
        <f t="shared" si="88"/>
        <v>4.9504950495049505</v>
      </c>
      <c r="K1224" t="s">
        <v>24</v>
      </c>
      <c r="M1224" s="2">
        <v>505</v>
      </c>
    </row>
    <row r="1225" spans="2:13" ht="12.75">
      <c r="B1225" s="402">
        <v>2500</v>
      </c>
      <c r="C1225" s="1" t="s">
        <v>24</v>
      </c>
      <c r="D1225" s="1" t="s">
        <v>12</v>
      </c>
      <c r="E1225" s="1" t="s">
        <v>524</v>
      </c>
      <c r="F1225" s="71" t="s">
        <v>538</v>
      </c>
      <c r="G1225" s="29" t="s">
        <v>139</v>
      </c>
      <c r="H1225" s="5">
        <f t="shared" si="89"/>
        <v>-282500</v>
      </c>
      <c r="I1225" s="24">
        <f t="shared" si="88"/>
        <v>4.9504950495049505</v>
      </c>
      <c r="K1225" t="s">
        <v>24</v>
      </c>
      <c r="M1225" s="2">
        <v>505</v>
      </c>
    </row>
    <row r="1226" spans="2:13" ht="12.75">
      <c r="B1226" s="402">
        <v>2500</v>
      </c>
      <c r="C1226" s="1" t="s">
        <v>24</v>
      </c>
      <c r="D1226" s="1" t="s">
        <v>12</v>
      </c>
      <c r="E1226" s="1" t="s">
        <v>524</v>
      </c>
      <c r="F1226" s="71" t="s">
        <v>539</v>
      </c>
      <c r="G1226" s="29" t="s">
        <v>140</v>
      </c>
      <c r="H1226" s="5">
        <f t="shared" si="89"/>
        <v>-285000</v>
      </c>
      <c r="I1226" s="24">
        <f t="shared" si="88"/>
        <v>4.9504950495049505</v>
      </c>
      <c r="K1226" t="s">
        <v>24</v>
      </c>
      <c r="M1226" s="2">
        <v>505</v>
      </c>
    </row>
    <row r="1227" spans="2:13" ht="12.75">
      <c r="B1227" s="402">
        <v>2500</v>
      </c>
      <c r="C1227" s="1" t="s">
        <v>24</v>
      </c>
      <c r="D1227" s="1" t="s">
        <v>12</v>
      </c>
      <c r="E1227" s="1" t="s">
        <v>524</v>
      </c>
      <c r="F1227" s="71" t="s">
        <v>540</v>
      </c>
      <c r="G1227" s="29" t="s">
        <v>141</v>
      </c>
      <c r="H1227" s="5">
        <f t="shared" si="89"/>
        <v>-287500</v>
      </c>
      <c r="I1227" s="24">
        <f t="shared" si="88"/>
        <v>4.9504950495049505</v>
      </c>
      <c r="K1227" t="s">
        <v>24</v>
      </c>
      <c r="M1227" s="2">
        <v>505</v>
      </c>
    </row>
    <row r="1228" spans="2:13" ht="12.75">
      <c r="B1228" s="402">
        <v>2500</v>
      </c>
      <c r="C1228" s="1" t="s">
        <v>24</v>
      </c>
      <c r="D1228" s="1" t="s">
        <v>12</v>
      </c>
      <c r="E1228" s="1" t="s">
        <v>524</v>
      </c>
      <c r="F1228" s="128" t="s">
        <v>541</v>
      </c>
      <c r="G1228" s="29" t="s">
        <v>142</v>
      </c>
      <c r="H1228" s="5">
        <f t="shared" si="89"/>
        <v>-290000</v>
      </c>
      <c r="I1228" s="24">
        <f t="shared" si="88"/>
        <v>4.9504950495049505</v>
      </c>
      <c r="K1228" t="s">
        <v>24</v>
      </c>
      <c r="M1228" s="2">
        <v>505</v>
      </c>
    </row>
    <row r="1229" spans="2:13" ht="12.75">
      <c r="B1229" s="402">
        <v>2500</v>
      </c>
      <c r="C1229" s="1" t="s">
        <v>24</v>
      </c>
      <c r="D1229" s="1" t="s">
        <v>12</v>
      </c>
      <c r="E1229" s="1" t="s">
        <v>524</v>
      </c>
      <c r="F1229" s="71" t="s">
        <v>542</v>
      </c>
      <c r="G1229" s="29" t="s">
        <v>144</v>
      </c>
      <c r="H1229" s="5">
        <f t="shared" si="89"/>
        <v>-292500</v>
      </c>
      <c r="I1229" s="24">
        <f t="shared" si="88"/>
        <v>4.9504950495049505</v>
      </c>
      <c r="K1229" t="s">
        <v>24</v>
      </c>
      <c r="M1229" s="2">
        <v>505</v>
      </c>
    </row>
    <row r="1230" spans="2:13" ht="12.75">
      <c r="B1230" s="402">
        <v>2500</v>
      </c>
      <c r="C1230" s="1" t="s">
        <v>24</v>
      </c>
      <c r="D1230" s="1" t="s">
        <v>12</v>
      </c>
      <c r="E1230" s="1" t="s">
        <v>524</v>
      </c>
      <c r="F1230" s="71" t="s">
        <v>543</v>
      </c>
      <c r="G1230" s="29" t="s">
        <v>145</v>
      </c>
      <c r="H1230" s="5">
        <f t="shared" si="89"/>
        <v>-295000</v>
      </c>
      <c r="I1230" s="24">
        <f t="shared" si="88"/>
        <v>4.9504950495049505</v>
      </c>
      <c r="K1230" t="s">
        <v>24</v>
      </c>
      <c r="M1230" s="2">
        <v>505</v>
      </c>
    </row>
    <row r="1231" spans="2:13" ht="12.75">
      <c r="B1231" s="402">
        <v>2500</v>
      </c>
      <c r="C1231" s="1" t="s">
        <v>24</v>
      </c>
      <c r="D1231" s="1" t="s">
        <v>12</v>
      </c>
      <c r="E1231" s="1" t="s">
        <v>524</v>
      </c>
      <c r="F1231" s="71" t="s">
        <v>544</v>
      </c>
      <c r="G1231" s="29" t="s">
        <v>147</v>
      </c>
      <c r="H1231" s="5">
        <f t="shared" si="89"/>
        <v>-297500</v>
      </c>
      <c r="I1231" s="24">
        <f t="shared" si="88"/>
        <v>4.9504950495049505</v>
      </c>
      <c r="K1231" t="s">
        <v>24</v>
      </c>
      <c r="M1231" s="2">
        <v>505</v>
      </c>
    </row>
    <row r="1232" spans="2:13" ht="12.75">
      <c r="B1232" s="402">
        <v>2500</v>
      </c>
      <c r="C1232" s="1" t="s">
        <v>24</v>
      </c>
      <c r="D1232" s="1" t="s">
        <v>12</v>
      </c>
      <c r="E1232" s="1" t="s">
        <v>524</v>
      </c>
      <c r="F1232" s="71" t="s">
        <v>545</v>
      </c>
      <c r="G1232" s="29" t="s">
        <v>379</v>
      </c>
      <c r="H1232" s="5">
        <f t="shared" si="89"/>
        <v>-300000</v>
      </c>
      <c r="I1232" s="24">
        <f t="shared" si="88"/>
        <v>4.9504950495049505</v>
      </c>
      <c r="K1232" t="s">
        <v>24</v>
      </c>
      <c r="M1232" s="2">
        <v>505</v>
      </c>
    </row>
    <row r="1233" spans="2:13" ht="12.75">
      <c r="B1233" s="402">
        <v>2500</v>
      </c>
      <c r="C1233" s="1" t="s">
        <v>24</v>
      </c>
      <c r="D1233" s="1" t="s">
        <v>12</v>
      </c>
      <c r="E1233" s="1" t="s">
        <v>524</v>
      </c>
      <c r="F1233" s="71" t="s">
        <v>546</v>
      </c>
      <c r="G1233" s="29" t="s">
        <v>212</v>
      </c>
      <c r="H1233" s="5">
        <f t="shared" si="89"/>
        <v>-302500</v>
      </c>
      <c r="I1233" s="24">
        <f t="shared" si="88"/>
        <v>4.9504950495049505</v>
      </c>
      <c r="K1233" t="s">
        <v>24</v>
      </c>
      <c r="M1233" s="2">
        <v>505</v>
      </c>
    </row>
    <row r="1234" spans="2:13" ht="12.75">
      <c r="B1234" s="402">
        <v>2500</v>
      </c>
      <c r="C1234" s="1" t="s">
        <v>24</v>
      </c>
      <c r="D1234" s="1" t="s">
        <v>12</v>
      </c>
      <c r="E1234" s="1" t="s">
        <v>524</v>
      </c>
      <c r="F1234" s="71" t="s">
        <v>525</v>
      </c>
      <c r="G1234" s="29" t="s">
        <v>212</v>
      </c>
      <c r="H1234" s="5">
        <f aca="true" t="shared" si="90" ref="H1234:H1250">H1233-B1234</f>
        <v>-305000</v>
      </c>
      <c r="I1234" s="24">
        <f t="shared" si="88"/>
        <v>4.9504950495049505</v>
      </c>
      <c r="K1234" t="s">
        <v>24</v>
      </c>
      <c r="M1234" s="2">
        <v>505</v>
      </c>
    </row>
    <row r="1235" spans="2:13" ht="12.75">
      <c r="B1235" s="402">
        <v>2500</v>
      </c>
      <c r="C1235" s="1" t="s">
        <v>24</v>
      </c>
      <c r="D1235" s="1" t="s">
        <v>12</v>
      </c>
      <c r="E1235" s="1" t="s">
        <v>524</v>
      </c>
      <c r="F1235" s="71" t="s">
        <v>547</v>
      </c>
      <c r="G1235" s="29" t="s">
        <v>382</v>
      </c>
      <c r="H1235" s="5">
        <f t="shared" si="90"/>
        <v>-307500</v>
      </c>
      <c r="I1235" s="24">
        <f t="shared" si="88"/>
        <v>4.9504950495049505</v>
      </c>
      <c r="K1235" t="s">
        <v>24</v>
      </c>
      <c r="M1235" s="2">
        <v>505</v>
      </c>
    </row>
    <row r="1236" spans="2:13" ht="12.75">
      <c r="B1236" s="328">
        <v>2500</v>
      </c>
      <c r="C1236" s="1" t="s">
        <v>24</v>
      </c>
      <c r="D1236" s="14" t="s">
        <v>12</v>
      </c>
      <c r="E1236" s="1" t="s">
        <v>548</v>
      </c>
      <c r="F1236" s="71" t="s">
        <v>549</v>
      </c>
      <c r="G1236" s="33" t="s">
        <v>27</v>
      </c>
      <c r="H1236" s="5">
        <f t="shared" si="90"/>
        <v>-310000</v>
      </c>
      <c r="I1236" s="24">
        <f t="shared" si="88"/>
        <v>4.9504950495049505</v>
      </c>
      <c r="K1236" t="s">
        <v>24</v>
      </c>
      <c r="M1236" s="2">
        <v>505</v>
      </c>
    </row>
    <row r="1237" spans="2:13" ht="12.75">
      <c r="B1237" s="402">
        <v>2500</v>
      </c>
      <c r="C1237" s="1" t="s">
        <v>24</v>
      </c>
      <c r="D1237" s="14" t="s">
        <v>12</v>
      </c>
      <c r="E1237" s="1" t="s">
        <v>548</v>
      </c>
      <c r="F1237" s="71" t="s">
        <v>550</v>
      </c>
      <c r="G1237" s="29" t="s">
        <v>29</v>
      </c>
      <c r="H1237" s="5">
        <f t="shared" si="90"/>
        <v>-312500</v>
      </c>
      <c r="I1237" s="24">
        <f t="shared" si="88"/>
        <v>4.9504950495049505</v>
      </c>
      <c r="K1237" t="s">
        <v>24</v>
      </c>
      <c r="M1237" s="2">
        <v>505</v>
      </c>
    </row>
    <row r="1238" spans="2:13" ht="12.75">
      <c r="B1238" s="402">
        <v>2500</v>
      </c>
      <c r="C1238" s="1" t="s">
        <v>24</v>
      </c>
      <c r="D1238" s="14" t="s">
        <v>12</v>
      </c>
      <c r="E1238" s="1" t="s">
        <v>548</v>
      </c>
      <c r="F1238" s="71" t="s">
        <v>551</v>
      </c>
      <c r="G1238" s="29" t="s">
        <v>31</v>
      </c>
      <c r="H1238" s="5">
        <f t="shared" si="90"/>
        <v>-315000</v>
      </c>
      <c r="I1238" s="24">
        <f t="shared" si="88"/>
        <v>4.9504950495049505</v>
      </c>
      <c r="K1238" t="s">
        <v>24</v>
      </c>
      <c r="M1238" s="2">
        <v>505</v>
      </c>
    </row>
    <row r="1239" spans="2:13" ht="12.75">
      <c r="B1239" s="402">
        <v>2500</v>
      </c>
      <c r="C1239" s="1" t="s">
        <v>24</v>
      </c>
      <c r="D1239" s="14" t="s">
        <v>12</v>
      </c>
      <c r="E1239" s="1" t="s">
        <v>548</v>
      </c>
      <c r="F1239" s="71" t="s">
        <v>552</v>
      </c>
      <c r="G1239" s="29" t="s">
        <v>53</v>
      </c>
      <c r="H1239" s="5">
        <f t="shared" si="90"/>
        <v>-317500</v>
      </c>
      <c r="I1239" s="24">
        <f t="shared" si="88"/>
        <v>4.9504950495049505</v>
      </c>
      <c r="K1239" t="s">
        <v>24</v>
      </c>
      <c r="M1239" s="2">
        <v>505</v>
      </c>
    </row>
    <row r="1240" spans="2:13" ht="12.75">
      <c r="B1240" s="402">
        <v>2500</v>
      </c>
      <c r="C1240" s="1" t="s">
        <v>24</v>
      </c>
      <c r="D1240" s="1" t="s">
        <v>12</v>
      </c>
      <c r="E1240" s="1" t="s">
        <v>548</v>
      </c>
      <c r="F1240" s="71" t="s">
        <v>553</v>
      </c>
      <c r="G1240" s="29" t="s">
        <v>55</v>
      </c>
      <c r="H1240" s="5">
        <f t="shared" si="90"/>
        <v>-320000</v>
      </c>
      <c r="I1240" s="24">
        <f t="shared" si="88"/>
        <v>4.9504950495049505</v>
      </c>
      <c r="K1240" t="s">
        <v>24</v>
      </c>
      <c r="M1240" s="2">
        <v>505</v>
      </c>
    </row>
    <row r="1241" spans="2:13" ht="12.75">
      <c r="B1241" s="402">
        <v>2500</v>
      </c>
      <c r="C1241" s="1" t="s">
        <v>24</v>
      </c>
      <c r="D1241" s="1" t="s">
        <v>12</v>
      </c>
      <c r="E1241" s="1" t="s">
        <v>548</v>
      </c>
      <c r="F1241" s="71" t="s">
        <v>554</v>
      </c>
      <c r="G1241" s="29" t="s">
        <v>75</v>
      </c>
      <c r="H1241" s="5">
        <f t="shared" si="90"/>
        <v>-322500</v>
      </c>
      <c r="I1241" s="24">
        <f t="shared" si="88"/>
        <v>4.9504950495049505</v>
      </c>
      <c r="K1241" t="s">
        <v>24</v>
      </c>
      <c r="M1241" s="2">
        <v>505</v>
      </c>
    </row>
    <row r="1242" spans="2:13" ht="12.75">
      <c r="B1242" s="402">
        <v>2500</v>
      </c>
      <c r="C1242" s="1" t="s">
        <v>24</v>
      </c>
      <c r="D1242" s="1" t="s">
        <v>12</v>
      </c>
      <c r="E1242" s="1" t="s">
        <v>548</v>
      </c>
      <c r="F1242" s="71" t="s">
        <v>555</v>
      </c>
      <c r="G1242" s="29" t="s">
        <v>123</v>
      </c>
      <c r="H1242" s="5">
        <f t="shared" si="90"/>
        <v>-325000</v>
      </c>
      <c r="I1242" s="24">
        <f t="shared" si="88"/>
        <v>4.9504950495049505</v>
      </c>
      <c r="K1242" t="s">
        <v>24</v>
      </c>
      <c r="M1242" s="2">
        <v>505</v>
      </c>
    </row>
    <row r="1243" spans="2:13" ht="12.75">
      <c r="B1243" s="402">
        <v>2000</v>
      </c>
      <c r="C1243" s="1" t="s">
        <v>24</v>
      </c>
      <c r="D1243" s="1" t="s">
        <v>12</v>
      </c>
      <c r="E1243" s="1" t="s">
        <v>548</v>
      </c>
      <c r="F1243" s="71" t="s">
        <v>556</v>
      </c>
      <c r="G1243" s="29" t="s">
        <v>165</v>
      </c>
      <c r="H1243" s="5">
        <f t="shared" si="90"/>
        <v>-327000</v>
      </c>
      <c r="I1243" s="24">
        <f t="shared" si="88"/>
        <v>3.9603960396039604</v>
      </c>
      <c r="K1243" t="s">
        <v>24</v>
      </c>
      <c r="M1243" s="2">
        <v>505</v>
      </c>
    </row>
    <row r="1244" spans="2:13" ht="12.75">
      <c r="B1244" s="402">
        <v>2500</v>
      </c>
      <c r="C1244" s="1" t="s">
        <v>24</v>
      </c>
      <c r="D1244" s="1" t="s">
        <v>12</v>
      </c>
      <c r="E1244" s="1" t="s">
        <v>548</v>
      </c>
      <c r="F1244" s="71" t="s">
        <v>557</v>
      </c>
      <c r="G1244" s="29" t="s">
        <v>137</v>
      </c>
      <c r="H1244" s="5">
        <f t="shared" si="90"/>
        <v>-329500</v>
      </c>
      <c r="I1244" s="24">
        <f t="shared" si="88"/>
        <v>4.9504950495049505</v>
      </c>
      <c r="K1244" t="s">
        <v>24</v>
      </c>
      <c r="M1244" s="2">
        <v>505</v>
      </c>
    </row>
    <row r="1245" spans="2:13" ht="12.75">
      <c r="B1245" s="402">
        <v>2500</v>
      </c>
      <c r="C1245" s="1" t="s">
        <v>24</v>
      </c>
      <c r="D1245" s="1" t="s">
        <v>12</v>
      </c>
      <c r="E1245" s="1" t="s">
        <v>548</v>
      </c>
      <c r="F1245" s="71" t="s">
        <v>558</v>
      </c>
      <c r="G1245" s="29" t="s">
        <v>138</v>
      </c>
      <c r="H1245" s="5">
        <f t="shared" si="90"/>
        <v>-332000</v>
      </c>
      <c r="I1245" s="24">
        <f t="shared" si="88"/>
        <v>4.9504950495049505</v>
      </c>
      <c r="K1245" t="s">
        <v>24</v>
      </c>
      <c r="M1245" s="2">
        <v>505</v>
      </c>
    </row>
    <row r="1246" spans="2:13" ht="12.75">
      <c r="B1246" s="402">
        <v>2500</v>
      </c>
      <c r="C1246" s="14" t="s">
        <v>24</v>
      </c>
      <c r="D1246" s="1" t="s">
        <v>12</v>
      </c>
      <c r="E1246" s="1" t="s">
        <v>559</v>
      </c>
      <c r="F1246" s="71" t="s">
        <v>560</v>
      </c>
      <c r="G1246" s="29" t="s">
        <v>55</v>
      </c>
      <c r="H1246" s="5">
        <f t="shared" si="90"/>
        <v>-334500</v>
      </c>
      <c r="I1246" s="24">
        <f t="shared" si="88"/>
        <v>4.9504950495049505</v>
      </c>
      <c r="K1246" t="s">
        <v>24</v>
      </c>
      <c r="M1246" s="2">
        <v>505</v>
      </c>
    </row>
    <row r="1247" spans="2:13" ht="12.75">
      <c r="B1247" s="402">
        <v>2500</v>
      </c>
      <c r="C1247" s="1" t="s">
        <v>24</v>
      </c>
      <c r="D1247" s="1" t="s">
        <v>12</v>
      </c>
      <c r="E1247" s="1" t="s">
        <v>559</v>
      </c>
      <c r="F1247" s="71" t="s">
        <v>561</v>
      </c>
      <c r="G1247" s="29" t="s">
        <v>165</v>
      </c>
      <c r="H1247" s="5">
        <f t="shared" si="90"/>
        <v>-337000</v>
      </c>
      <c r="I1247" s="24">
        <f t="shared" si="88"/>
        <v>4.9504950495049505</v>
      </c>
      <c r="K1247" t="s">
        <v>24</v>
      </c>
      <c r="M1247" s="2">
        <v>505</v>
      </c>
    </row>
    <row r="1248" spans="2:13" ht="12.75">
      <c r="B1248" s="402">
        <v>2500</v>
      </c>
      <c r="C1248" s="1" t="s">
        <v>24</v>
      </c>
      <c r="D1248" s="1" t="s">
        <v>12</v>
      </c>
      <c r="E1248" s="1" t="s">
        <v>559</v>
      </c>
      <c r="F1248" s="128" t="s">
        <v>562</v>
      </c>
      <c r="G1248" s="29" t="s">
        <v>145</v>
      </c>
      <c r="H1248" s="5">
        <f t="shared" si="90"/>
        <v>-339500</v>
      </c>
      <c r="I1248" s="24">
        <f t="shared" si="88"/>
        <v>4.9504950495049505</v>
      </c>
      <c r="K1248" t="s">
        <v>24</v>
      </c>
      <c r="M1248" s="2">
        <v>505</v>
      </c>
    </row>
    <row r="1249" spans="2:13" ht="12.75">
      <c r="B1249" s="402">
        <v>2500</v>
      </c>
      <c r="C1249" s="1" t="s">
        <v>24</v>
      </c>
      <c r="D1249" s="1" t="s">
        <v>12</v>
      </c>
      <c r="E1249" s="1" t="s">
        <v>559</v>
      </c>
      <c r="F1249" s="71" t="s">
        <v>563</v>
      </c>
      <c r="G1249" s="29" t="s">
        <v>389</v>
      </c>
      <c r="H1249" s="5">
        <f t="shared" si="90"/>
        <v>-342000</v>
      </c>
      <c r="I1249" s="24">
        <f t="shared" si="88"/>
        <v>4.9504950495049505</v>
      </c>
      <c r="K1249" t="s">
        <v>24</v>
      </c>
      <c r="M1249" s="2">
        <v>505</v>
      </c>
    </row>
    <row r="1250" spans="2:13" ht="12.75">
      <c r="B1250" s="402">
        <v>2500</v>
      </c>
      <c r="C1250" s="1" t="s">
        <v>24</v>
      </c>
      <c r="D1250" s="1" t="s">
        <v>12</v>
      </c>
      <c r="E1250" s="1" t="s">
        <v>564</v>
      </c>
      <c r="F1250" s="71" t="s">
        <v>565</v>
      </c>
      <c r="G1250" s="29" t="s">
        <v>161</v>
      </c>
      <c r="H1250" s="5">
        <f t="shared" si="90"/>
        <v>-344500</v>
      </c>
      <c r="I1250" s="24">
        <f t="shared" si="88"/>
        <v>4.9504950495049505</v>
      </c>
      <c r="K1250" t="s">
        <v>24</v>
      </c>
      <c r="M1250" s="2">
        <v>505</v>
      </c>
    </row>
    <row r="1251" spans="1:13" s="96" customFormat="1" ht="12.75">
      <c r="A1251" s="13"/>
      <c r="B1251" s="335">
        <f>SUM(B1140:B1250)</f>
        <v>344500</v>
      </c>
      <c r="C1251" s="13"/>
      <c r="D1251" s="13"/>
      <c r="E1251" s="13"/>
      <c r="F1251" s="20"/>
      <c r="G1251" s="20"/>
      <c r="H1251" s="94">
        <v>0</v>
      </c>
      <c r="I1251" s="95">
        <f t="shared" si="88"/>
        <v>682.1782178217821</v>
      </c>
      <c r="M1251" s="2">
        <v>505</v>
      </c>
    </row>
    <row r="1252" spans="8:13" ht="12.75">
      <c r="H1252" s="5">
        <f aca="true" t="shared" si="91" ref="H1252:H1288">H1251-B1252</f>
        <v>0</v>
      </c>
      <c r="I1252" s="24">
        <f t="shared" si="88"/>
        <v>0</v>
      </c>
      <c r="M1252" s="2">
        <v>505</v>
      </c>
    </row>
    <row r="1253" spans="1:13" s="104" customFormat="1" ht="12.75">
      <c r="A1253" s="35"/>
      <c r="B1253" s="34"/>
      <c r="C1253" s="35"/>
      <c r="D1253" s="35"/>
      <c r="E1253" s="35"/>
      <c r="F1253" s="33"/>
      <c r="G1253" s="33"/>
      <c r="H1253" s="5">
        <f t="shared" si="91"/>
        <v>0</v>
      </c>
      <c r="I1253" s="24">
        <f aca="true" t="shared" si="92" ref="I1253:I1316">+B1253/M1253</f>
        <v>0</v>
      </c>
      <c r="M1253" s="2">
        <v>505</v>
      </c>
    </row>
    <row r="1254" spans="1:13" s="86" customFormat="1" ht="12.75">
      <c r="A1254" s="81"/>
      <c r="B1254" s="282">
        <v>4000</v>
      </c>
      <c r="C1254" s="35" t="s">
        <v>1101</v>
      </c>
      <c r="D1254" s="35" t="s">
        <v>12</v>
      </c>
      <c r="E1254" s="35" t="s">
        <v>1077</v>
      </c>
      <c r="F1254" s="33" t="s">
        <v>566</v>
      </c>
      <c r="G1254" s="109" t="s">
        <v>29</v>
      </c>
      <c r="H1254" s="5">
        <f t="shared" si="91"/>
        <v>-4000</v>
      </c>
      <c r="I1254" s="24">
        <f t="shared" si="92"/>
        <v>7.920792079207921</v>
      </c>
      <c r="K1254" s="86" t="s">
        <v>567</v>
      </c>
      <c r="M1254" s="2">
        <v>505</v>
      </c>
    </row>
    <row r="1255" spans="1:13" s="104" customFormat="1" ht="12.75">
      <c r="A1255" s="35"/>
      <c r="B1255" s="282">
        <v>800</v>
      </c>
      <c r="C1255" s="35" t="s">
        <v>568</v>
      </c>
      <c r="D1255" s="35" t="s">
        <v>12</v>
      </c>
      <c r="E1255" s="35" t="s">
        <v>1077</v>
      </c>
      <c r="F1255" s="33" t="s">
        <v>569</v>
      </c>
      <c r="G1255" s="33" t="s">
        <v>29</v>
      </c>
      <c r="H1255" s="5">
        <f t="shared" si="91"/>
        <v>-4800</v>
      </c>
      <c r="I1255" s="24">
        <f t="shared" si="92"/>
        <v>1.5841584158415842</v>
      </c>
      <c r="K1255" s="104" t="s">
        <v>567</v>
      </c>
      <c r="M1255" s="2">
        <v>505</v>
      </c>
    </row>
    <row r="1256" spans="1:13" s="104" customFormat="1" ht="12.75">
      <c r="A1256" s="35"/>
      <c r="B1256" s="282">
        <v>15000</v>
      </c>
      <c r="C1256" s="81" t="s">
        <v>570</v>
      </c>
      <c r="D1256" s="35" t="s">
        <v>12</v>
      </c>
      <c r="E1256" s="35" t="s">
        <v>1077</v>
      </c>
      <c r="F1256" s="33" t="s">
        <v>571</v>
      </c>
      <c r="G1256" s="33" t="s">
        <v>31</v>
      </c>
      <c r="H1256" s="5">
        <f t="shared" si="91"/>
        <v>-19800</v>
      </c>
      <c r="I1256" s="24">
        <f t="shared" si="92"/>
        <v>29.702970297029704</v>
      </c>
      <c r="K1256" s="104" t="s">
        <v>567</v>
      </c>
      <c r="M1256" s="2">
        <v>505</v>
      </c>
    </row>
    <row r="1257" spans="1:13" s="104" customFormat="1" ht="12.75">
      <c r="A1257" s="35"/>
      <c r="B1257" s="282">
        <v>800</v>
      </c>
      <c r="C1257" s="35" t="s">
        <v>572</v>
      </c>
      <c r="D1257" s="35" t="s">
        <v>12</v>
      </c>
      <c r="E1257" s="35" t="s">
        <v>1077</v>
      </c>
      <c r="F1257" s="33" t="s">
        <v>569</v>
      </c>
      <c r="G1257" s="33" t="s">
        <v>31</v>
      </c>
      <c r="H1257" s="5">
        <f t="shared" si="91"/>
        <v>-20600</v>
      </c>
      <c r="I1257" s="24">
        <f t="shared" si="92"/>
        <v>1.5841584158415842</v>
      </c>
      <c r="K1257" s="104" t="s">
        <v>567</v>
      </c>
      <c r="M1257" s="2">
        <v>505</v>
      </c>
    </row>
    <row r="1258" spans="1:13" s="104" customFormat="1" ht="12.75">
      <c r="A1258" s="35"/>
      <c r="B1258" s="282">
        <v>3000</v>
      </c>
      <c r="C1258" s="35" t="s">
        <v>1102</v>
      </c>
      <c r="D1258" s="35" t="s">
        <v>12</v>
      </c>
      <c r="E1258" s="35" t="s">
        <v>1077</v>
      </c>
      <c r="F1258" s="33" t="s">
        <v>573</v>
      </c>
      <c r="G1258" s="33" t="s">
        <v>31</v>
      </c>
      <c r="H1258" s="5">
        <f t="shared" si="91"/>
        <v>-23600</v>
      </c>
      <c r="I1258" s="24">
        <f t="shared" si="92"/>
        <v>5.9405940594059405</v>
      </c>
      <c r="K1258" s="104" t="s">
        <v>567</v>
      </c>
      <c r="M1258" s="2">
        <v>505</v>
      </c>
    </row>
    <row r="1259" spans="1:13" s="104" customFormat="1" ht="12.75">
      <c r="A1259" s="35"/>
      <c r="B1259" s="282">
        <v>6000</v>
      </c>
      <c r="C1259" s="35" t="s">
        <v>1078</v>
      </c>
      <c r="D1259" s="35" t="s">
        <v>12</v>
      </c>
      <c r="E1259" s="35" t="s">
        <v>1077</v>
      </c>
      <c r="F1259" s="33" t="s">
        <v>574</v>
      </c>
      <c r="G1259" s="33" t="s">
        <v>123</v>
      </c>
      <c r="H1259" s="43">
        <f t="shared" si="91"/>
        <v>-29600</v>
      </c>
      <c r="I1259" s="84">
        <f t="shared" si="92"/>
        <v>11.881188118811881</v>
      </c>
      <c r="K1259" s="104" t="s">
        <v>567</v>
      </c>
      <c r="M1259" s="2">
        <v>505</v>
      </c>
    </row>
    <row r="1260" spans="1:13" s="104" customFormat="1" ht="12.75">
      <c r="A1260" s="35"/>
      <c r="B1260" s="282">
        <v>10000</v>
      </c>
      <c r="C1260" s="35" t="s">
        <v>575</v>
      </c>
      <c r="D1260" s="35" t="s">
        <v>12</v>
      </c>
      <c r="E1260" s="35" t="s">
        <v>1077</v>
      </c>
      <c r="F1260" s="33" t="s">
        <v>576</v>
      </c>
      <c r="G1260" s="33" t="s">
        <v>126</v>
      </c>
      <c r="H1260" s="43">
        <f t="shared" si="91"/>
        <v>-39600</v>
      </c>
      <c r="I1260" s="84">
        <f t="shared" si="92"/>
        <v>19.801980198019802</v>
      </c>
      <c r="K1260" s="104" t="s">
        <v>567</v>
      </c>
      <c r="M1260" s="2">
        <v>505</v>
      </c>
    </row>
    <row r="1261" spans="1:13" s="104" customFormat="1" ht="12.75">
      <c r="A1261" s="35"/>
      <c r="B1261" s="282">
        <v>10000</v>
      </c>
      <c r="C1261" s="35" t="s">
        <v>577</v>
      </c>
      <c r="D1261" s="35" t="s">
        <v>12</v>
      </c>
      <c r="E1261" s="35" t="s">
        <v>1077</v>
      </c>
      <c r="F1261" s="33" t="s">
        <v>578</v>
      </c>
      <c r="G1261" s="33" t="s">
        <v>161</v>
      </c>
      <c r="H1261" s="43">
        <f t="shared" si="91"/>
        <v>-49600</v>
      </c>
      <c r="I1261" s="84">
        <f t="shared" si="92"/>
        <v>19.801980198019802</v>
      </c>
      <c r="K1261" s="104" t="s">
        <v>567</v>
      </c>
      <c r="M1261" s="2">
        <v>505</v>
      </c>
    </row>
    <row r="1262" spans="1:13" s="104" customFormat="1" ht="12.75">
      <c r="A1262" s="35"/>
      <c r="B1262" s="282">
        <v>6000</v>
      </c>
      <c r="C1262" s="35" t="s">
        <v>1079</v>
      </c>
      <c r="D1262" s="35" t="s">
        <v>12</v>
      </c>
      <c r="E1262" s="35" t="s">
        <v>1077</v>
      </c>
      <c r="F1262" s="33" t="s">
        <v>579</v>
      </c>
      <c r="G1262" s="33" t="s">
        <v>163</v>
      </c>
      <c r="H1262" s="43">
        <f t="shared" si="91"/>
        <v>-55600</v>
      </c>
      <c r="I1262" s="84">
        <f t="shared" si="92"/>
        <v>11.881188118811881</v>
      </c>
      <c r="K1262" s="104" t="s">
        <v>567</v>
      </c>
      <c r="M1262" s="2">
        <v>505</v>
      </c>
    </row>
    <row r="1263" spans="1:13" s="104" customFormat="1" ht="12.75">
      <c r="A1263" s="35"/>
      <c r="B1263" s="282">
        <v>3000</v>
      </c>
      <c r="C1263" s="35" t="s">
        <v>198</v>
      </c>
      <c r="D1263" s="35" t="s">
        <v>12</v>
      </c>
      <c r="E1263" s="35" t="s">
        <v>1077</v>
      </c>
      <c r="F1263" s="33" t="s">
        <v>580</v>
      </c>
      <c r="G1263" s="33" t="s">
        <v>143</v>
      </c>
      <c r="H1263" s="43">
        <f t="shared" si="91"/>
        <v>-58600</v>
      </c>
      <c r="I1263" s="84">
        <f t="shared" si="92"/>
        <v>5.9405940594059405</v>
      </c>
      <c r="K1263" s="104" t="s">
        <v>567</v>
      </c>
      <c r="M1263" s="2">
        <v>505</v>
      </c>
    </row>
    <row r="1264" spans="1:13" s="104" customFormat="1" ht="12.75">
      <c r="A1264" s="35"/>
      <c r="B1264" s="282">
        <v>3000</v>
      </c>
      <c r="C1264" s="35" t="s">
        <v>200</v>
      </c>
      <c r="D1264" s="35" t="s">
        <v>12</v>
      </c>
      <c r="E1264" s="35" t="s">
        <v>1077</v>
      </c>
      <c r="F1264" s="33" t="s">
        <v>581</v>
      </c>
      <c r="G1264" s="33" t="s">
        <v>144</v>
      </c>
      <c r="H1264" s="43">
        <f t="shared" si="91"/>
        <v>-61600</v>
      </c>
      <c r="I1264" s="84">
        <f t="shared" si="92"/>
        <v>5.9405940594059405</v>
      </c>
      <c r="K1264" s="104" t="s">
        <v>567</v>
      </c>
      <c r="M1264" s="2">
        <v>505</v>
      </c>
    </row>
    <row r="1265" spans="1:13" s="104" customFormat="1" ht="12.75">
      <c r="A1265" s="35"/>
      <c r="B1265" s="282">
        <v>4000</v>
      </c>
      <c r="C1265" s="35" t="s">
        <v>1084</v>
      </c>
      <c r="D1265" s="35" t="s">
        <v>12</v>
      </c>
      <c r="E1265" s="35" t="s">
        <v>1077</v>
      </c>
      <c r="F1265" s="33" t="s">
        <v>582</v>
      </c>
      <c r="G1265" s="33" t="s">
        <v>144</v>
      </c>
      <c r="H1265" s="43">
        <f t="shared" si="91"/>
        <v>-65600</v>
      </c>
      <c r="I1265" s="84">
        <f t="shared" si="92"/>
        <v>7.920792079207921</v>
      </c>
      <c r="K1265" s="104" t="s">
        <v>567</v>
      </c>
      <c r="M1265" s="2">
        <v>505</v>
      </c>
    </row>
    <row r="1266" spans="1:13" s="104" customFormat="1" ht="12.75">
      <c r="A1266" s="35"/>
      <c r="B1266" s="282">
        <v>4000</v>
      </c>
      <c r="C1266" s="35" t="s">
        <v>1103</v>
      </c>
      <c r="D1266" s="35" t="s">
        <v>12</v>
      </c>
      <c r="E1266" s="35" t="s">
        <v>1077</v>
      </c>
      <c r="F1266" s="33" t="s">
        <v>583</v>
      </c>
      <c r="G1266" s="33" t="s">
        <v>145</v>
      </c>
      <c r="H1266" s="43">
        <f t="shared" si="91"/>
        <v>-69600</v>
      </c>
      <c r="I1266" s="84">
        <f t="shared" si="92"/>
        <v>7.920792079207921</v>
      </c>
      <c r="K1266" s="104" t="s">
        <v>567</v>
      </c>
      <c r="M1266" s="2">
        <v>505</v>
      </c>
    </row>
    <row r="1267" spans="1:13" s="17" customFormat="1" ht="12.75">
      <c r="A1267" s="14"/>
      <c r="B1267" s="282">
        <v>3000</v>
      </c>
      <c r="C1267" s="146" t="s">
        <v>1104</v>
      </c>
      <c r="D1267" s="146" t="s">
        <v>12</v>
      </c>
      <c r="E1267" s="146" t="s">
        <v>1077</v>
      </c>
      <c r="F1267" s="147" t="s">
        <v>584</v>
      </c>
      <c r="G1267" s="148" t="s">
        <v>27</v>
      </c>
      <c r="H1267" s="43">
        <f t="shared" si="91"/>
        <v>-72600</v>
      </c>
      <c r="I1267" s="84">
        <f t="shared" si="92"/>
        <v>5.9405940594059405</v>
      </c>
      <c r="J1267" s="31"/>
      <c r="K1267" s="104" t="s">
        <v>442</v>
      </c>
      <c r="M1267" s="2">
        <v>505</v>
      </c>
    </row>
    <row r="1268" spans="1:13" s="17" customFormat="1" ht="12.75">
      <c r="A1268" s="14"/>
      <c r="B1268" s="282">
        <v>3000</v>
      </c>
      <c r="C1268" s="35" t="s">
        <v>1105</v>
      </c>
      <c r="D1268" s="14" t="s">
        <v>12</v>
      </c>
      <c r="E1268" s="35" t="s">
        <v>1077</v>
      </c>
      <c r="F1268" s="32" t="s">
        <v>585</v>
      </c>
      <c r="G1268" s="33" t="s">
        <v>29</v>
      </c>
      <c r="H1268" s="43">
        <f t="shared" si="91"/>
        <v>-75600</v>
      </c>
      <c r="I1268" s="84">
        <f t="shared" si="92"/>
        <v>5.9405940594059405</v>
      </c>
      <c r="J1268" s="31"/>
      <c r="K1268" s="104" t="s">
        <v>442</v>
      </c>
      <c r="M1268" s="2">
        <v>505</v>
      </c>
    </row>
    <row r="1269" spans="1:13" s="17" customFormat="1" ht="12.75">
      <c r="A1269" s="14"/>
      <c r="B1269" s="282">
        <v>3000</v>
      </c>
      <c r="C1269" s="14" t="s">
        <v>198</v>
      </c>
      <c r="D1269" s="14" t="s">
        <v>12</v>
      </c>
      <c r="E1269" s="14" t="s">
        <v>1077</v>
      </c>
      <c r="F1269" s="32" t="s">
        <v>586</v>
      </c>
      <c r="G1269" s="32" t="s">
        <v>134</v>
      </c>
      <c r="H1269" s="43">
        <f t="shared" si="91"/>
        <v>-78600</v>
      </c>
      <c r="I1269" s="84">
        <f t="shared" si="92"/>
        <v>5.9405940594059405</v>
      </c>
      <c r="J1269" s="31"/>
      <c r="K1269" s="104" t="s">
        <v>442</v>
      </c>
      <c r="M1269" s="2">
        <v>505</v>
      </c>
    </row>
    <row r="1270" spans="1:13" s="17" customFormat="1" ht="12.75">
      <c r="A1270" s="14"/>
      <c r="B1270" s="429">
        <v>3000</v>
      </c>
      <c r="C1270" s="40" t="s">
        <v>200</v>
      </c>
      <c r="D1270" s="14" t="s">
        <v>12</v>
      </c>
      <c r="E1270" s="40" t="s">
        <v>1077</v>
      </c>
      <c r="F1270" s="32" t="s">
        <v>587</v>
      </c>
      <c r="G1270" s="32" t="s">
        <v>123</v>
      </c>
      <c r="H1270" s="43">
        <f t="shared" si="91"/>
        <v>-81600</v>
      </c>
      <c r="I1270" s="84">
        <f t="shared" si="92"/>
        <v>5.9405940594059405</v>
      </c>
      <c r="J1270" s="31"/>
      <c r="K1270" s="104" t="s">
        <v>442</v>
      </c>
      <c r="M1270" s="2">
        <v>505</v>
      </c>
    </row>
    <row r="1271" spans="1:13" s="17" customFormat="1" ht="12.75">
      <c r="A1271" s="14"/>
      <c r="B1271" s="282">
        <v>2000</v>
      </c>
      <c r="C1271" s="14" t="s">
        <v>1106</v>
      </c>
      <c r="D1271" s="14" t="s">
        <v>12</v>
      </c>
      <c r="E1271" s="14" t="s">
        <v>1077</v>
      </c>
      <c r="F1271" s="32" t="s">
        <v>588</v>
      </c>
      <c r="G1271" s="32" t="s">
        <v>144</v>
      </c>
      <c r="H1271" s="43">
        <f t="shared" si="91"/>
        <v>-83600</v>
      </c>
      <c r="I1271" s="84">
        <f t="shared" si="92"/>
        <v>3.9603960396039604</v>
      </c>
      <c r="J1271" s="31"/>
      <c r="K1271" s="104" t="s">
        <v>442</v>
      </c>
      <c r="M1271" s="2">
        <v>505</v>
      </c>
    </row>
    <row r="1272" spans="1:13" s="17" customFormat="1" ht="12.75">
      <c r="A1272" s="14"/>
      <c r="B1272" s="282">
        <v>20000</v>
      </c>
      <c r="C1272" s="35" t="s">
        <v>1086</v>
      </c>
      <c r="D1272" s="14" t="s">
        <v>12</v>
      </c>
      <c r="E1272" s="35" t="s">
        <v>1077</v>
      </c>
      <c r="F1272" s="32" t="s">
        <v>589</v>
      </c>
      <c r="G1272" s="32" t="s">
        <v>146</v>
      </c>
      <c r="H1272" s="43">
        <f t="shared" si="91"/>
        <v>-103600</v>
      </c>
      <c r="I1272" s="84">
        <f t="shared" si="92"/>
        <v>39.603960396039604</v>
      </c>
      <c r="J1272" s="31"/>
      <c r="K1272" s="104" t="s">
        <v>442</v>
      </c>
      <c r="M1272" s="2">
        <v>505</v>
      </c>
    </row>
    <row r="1273" spans="1:13" s="17" customFormat="1" ht="12.75">
      <c r="A1273" s="14"/>
      <c r="B1273" s="282">
        <v>3000</v>
      </c>
      <c r="C1273" s="14" t="s">
        <v>198</v>
      </c>
      <c r="D1273" s="14" t="s">
        <v>12</v>
      </c>
      <c r="E1273" s="14" t="s">
        <v>1077</v>
      </c>
      <c r="F1273" s="32" t="s">
        <v>590</v>
      </c>
      <c r="G1273" s="32" t="s">
        <v>147</v>
      </c>
      <c r="H1273" s="43">
        <f t="shared" si="91"/>
        <v>-106600</v>
      </c>
      <c r="I1273" s="84">
        <f t="shared" si="92"/>
        <v>5.9405940594059405</v>
      </c>
      <c r="J1273" s="31"/>
      <c r="K1273" s="104" t="s">
        <v>442</v>
      </c>
      <c r="M1273" s="2">
        <v>505</v>
      </c>
    </row>
    <row r="1274" spans="1:13" s="17" customFormat="1" ht="12.75">
      <c r="A1274" s="14"/>
      <c r="B1274" s="282">
        <v>3000</v>
      </c>
      <c r="C1274" s="35" t="s">
        <v>200</v>
      </c>
      <c r="D1274" s="35" t="s">
        <v>12</v>
      </c>
      <c r="E1274" s="35" t="s">
        <v>1077</v>
      </c>
      <c r="F1274" s="33" t="s">
        <v>591</v>
      </c>
      <c r="G1274" s="32" t="s">
        <v>148</v>
      </c>
      <c r="H1274" s="43">
        <f t="shared" si="91"/>
        <v>-109600</v>
      </c>
      <c r="I1274" s="84">
        <f t="shared" si="92"/>
        <v>5.9405940594059405</v>
      </c>
      <c r="J1274" s="31"/>
      <c r="K1274" s="104" t="s">
        <v>442</v>
      </c>
      <c r="M1274" s="2">
        <v>505</v>
      </c>
    </row>
    <row r="1275" spans="2:13" ht="12.75">
      <c r="B1275" s="276">
        <v>2000</v>
      </c>
      <c r="C1275" s="1" t="s">
        <v>1142</v>
      </c>
      <c r="D1275" s="14" t="s">
        <v>12</v>
      </c>
      <c r="E1275" s="81" t="s">
        <v>1077</v>
      </c>
      <c r="F1275" s="29" t="s">
        <v>592</v>
      </c>
      <c r="G1275" s="29" t="s">
        <v>137</v>
      </c>
      <c r="H1275" s="43">
        <f t="shared" si="91"/>
        <v>-111600</v>
      </c>
      <c r="I1275" s="84">
        <f t="shared" si="92"/>
        <v>3.9603960396039604</v>
      </c>
      <c r="K1275" t="s">
        <v>593</v>
      </c>
      <c r="M1275" s="2">
        <v>505</v>
      </c>
    </row>
    <row r="1276" spans="2:13" ht="12.75">
      <c r="B1276" s="276">
        <v>2500</v>
      </c>
      <c r="C1276" s="1" t="s">
        <v>1143</v>
      </c>
      <c r="D1276" s="14" t="s">
        <v>12</v>
      </c>
      <c r="E1276" s="81" t="s">
        <v>1077</v>
      </c>
      <c r="F1276" s="29" t="s">
        <v>594</v>
      </c>
      <c r="G1276" s="29" t="s">
        <v>137</v>
      </c>
      <c r="H1276" s="43">
        <f t="shared" si="91"/>
        <v>-114100</v>
      </c>
      <c r="I1276" s="84">
        <f t="shared" si="92"/>
        <v>4.9504950495049505</v>
      </c>
      <c r="K1276" t="s">
        <v>593</v>
      </c>
      <c r="M1276" s="2">
        <v>505</v>
      </c>
    </row>
    <row r="1277" spans="2:13" ht="12.75">
      <c r="B1277" s="276">
        <v>2500</v>
      </c>
      <c r="C1277" s="1" t="s">
        <v>1141</v>
      </c>
      <c r="D1277" s="14" t="s">
        <v>12</v>
      </c>
      <c r="E1277" s="81" t="s">
        <v>1077</v>
      </c>
      <c r="F1277" s="29" t="s">
        <v>595</v>
      </c>
      <c r="G1277" s="29" t="s">
        <v>138</v>
      </c>
      <c r="H1277" s="43">
        <f t="shared" si="91"/>
        <v>-116600</v>
      </c>
      <c r="I1277" s="84">
        <f t="shared" si="92"/>
        <v>4.9504950495049505</v>
      </c>
      <c r="K1277" t="s">
        <v>593</v>
      </c>
      <c r="M1277" s="2">
        <v>505</v>
      </c>
    </row>
    <row r="1278" spans="2:13" ht="12.75">
      <c r="B1278" s="276">
        <v>2000</v>
      </c>
      <c r="C1278" s="35" t="s">
        <v>1144</v>
      </c>
      <c r="D1278" s="35" t="s">
        <v>12</v>
      </c>
      <c r="E1278" s="81" t="s">
        <v>1077</v>
      </c>
      <c r="F1278" s="109" t="s">
        <v>596</v>
      </c>
      <c r="G1278" s="29" t="s">
        <v>139</v>
      </c>
      <c r="H1278" s="43">
        <f t="shared" si="91"/>
        <v>-118600</v>
      </c>
      <c r="I1278" s="84">
        <f t="shared" si="92"/>
        <v>3.9603960396039604</v>
      </c>
      <c r="K1278" t="s">
        <v>593</v>
      </c>
      <c r="M1278" s="2">
        <v>505</v>
      </c>
    </row>
    <row r="1279" spans="1:13" s="104" customFormat="1" ht="12.75">
      <c r="A1279" s="35"/>
      <c r="B1279" s="282">
        <v>3000</v>
      </c>
      <c r="C1279" s="35" t="s">
        <v>198</v>
      </c>
      <c r="D1279" s="35" t="s">
        <v>12</v>
      </c>
      <c r="E1279" s="35" t="s">
        <v>1077</v>
      </c>
      <c r="F1279" s="33" t="s">
        <v>597</v>
      </c>
      <c r="G1279" s="33" t="s">
        <v>143</v>
      </c>
      <c r="H1279" s="43">
        <f t="shared" si="91"/>
        <v>-121600</v>
      </c>
      <c r="I1279" s="84">
        <f t="shared" si="92"/>
        <v>5.9405940594059405</v>
      </c>
      <c r="K1279" s="104" t="s">
        <v>598</v>
      </c>
      <c r="M1279" s="2">
        <v>505</v>
      </c>
    </row>
    <row r="1280" spans="1:13" s="104" customFormat="1" ht="12.75">
      <c r="A1280" s="35"/>
      <c r="B1280" s="282">
        <v>3000</v>
      </c>
      <c r="C1280" s="35" t="s">
        <v>200</v>
      </c>
      <c r="D1280" s="35" t="s">
        <v>12</v>
      </c>
      <c r="E1280" s="35" t="s">
        <v>1077</v>
      </c>
      <c r="F1280" s="33" t="s">
        <v>599</v>
      </c>
      <c r="G1280" s="33" t="s">
        <v>144</v>
      </c>
      <c r="H1280" s="43">
        <f t="shared" si="91"/>
        <v>-124600</v>
      </c>
      <c r="I1280" s="84">
        <f t="shared" si="92"/>
        <v>5.9405940594059405</v>
      </c>
      <c r="K1280" s="104" t="s">
        <v>598</v>
      </c>
      <c r="M1280" s="2">
        <v>505</v>
      </c>
    </row>
    <row r="1281" spans="2:13" ht="12.75">
      <c r="B1281" s="276">
        <v>4000</v>
      </c>
      <c r="C1281" s="1" t="s">
        <v>1084</v>
      </c>
      <c r="D1281" s="14" t="s">
        <v>12</v>
      </c>
      <c r="E1281" s="1" t="s">
        <v>1077</v>
      </c>
      <c r="F1281" s="29" t="s">
        <v>600</v>
      </c>
      <c r="G1281" s="29" t="s">
        <v>137</v>
      </c>
      <c r="H1281" s="43">
        <f t="shared" si="91"/>
        <v>-128600</v>
      </c>
      <c r="I1281" s="84">
        <f t="shared" si="92"/>
        <v>7.920792079207921</v>
      </c>
      <c r="K1281" s="86" t="s">
        <v>601</v>
      </c>
      <c r="M1281" s="2">
        <v>505</v>
      </c>
    </row>
    <row r="1282" spans="2:13" ht="12.75">
      <c r="B1282" s="276">
        <v>4000</v>
      </c>
      <c r="C1282" s="1" t="s">
        <v>1111</v>
      </c>
      <c r="D1282" s="14" t="s">
        <v>12</v>
      </c>
      <c r="E1282" s="1" t="s">
        <v>1077</v>
      </c>
      <c r="F1282" s="29" t="s">
        <v>602</v>
      </c>
      <c r="G1282" s="29" t="s">
        <v>138</v>
      </c>
      <c r="H1282" s="43">
        <f t="shared" si="91"/>
        <v>-132600</v>
      </c>
      <c r="I1282" s="84">
        <f t="shared" si="92"/>
        <v>7.920792079207921</v>
      </c>
      <c r="K1282" s="86" t="s">
        <v>601</v>
      </c>
      <c r="M1282" s="2">
        <v>505</v>
      </c>
    </row>
    <row r="1283" spans="1:13" s="104" customFormat="1" ht="12.75">
      <c r="A1283" s="35"/>
      <c r="B1283" s="276">
        <v>2500</v>
      </c>
      <c r="C1283" s="1" t="s">
        <v>1109</v>
      </c>
      <c r="D1283" s="14" t="s">
        <v>12</v>
      </c>
      <c r="E1283" s="1" t="s">
        <v>1077</v>
      </c>
      <c r="F1283" s="29" t="s">
        <v>603</v>
      </c>
      <c r="G1283" s="29" t="s">
        <v>144</v>
      </c>
      <c r="H1283" s="43">
        <f t="shared" si="91"/>
        <v>-135100</v>
      </c>
      <c r="I1283" s="84">
        <f t="shared" si="92"/>
        <v>4.9504950495049505</v>
      </c>
      <c r="K1283" s="86" t="s">
        <v>601</v>
      </c>
      <c r="M1283" s="2">
        <v>505</v>
      </c>
    </row>
    <row r="1284" spans="1:13" s="104" customFormat="1" ht="12.75">
      <c r="A1284" s="35"/>
      <c r="B1284" s="276">
        <v>2500</v>
      </c>
      <c r="C1284" s="1" t="s">
        <v>604</v>
      </c>
      <c r="D1284" s="14" t="s">
        <v>12</v>
      </c>
      <c r="E1284" s="81" t="s">
        <v>1077</v>
      </c>
      <c r="F1284" s="29" t="s">
        <v>603</v>
      </c>
      <c r="G1284" s="29" t="s">
        <v>144</v>
      </c>
      <c r="H1284" s="43">
        <f t="shared" si="91"/>
        <v>-137600</v>
      </c>
      <c r="I1284" s="84">
        <f t="shared" si="92"/>
        <v>4.9504950495049505</v>
      </c>
      <c r="K1284" s="86" t="s">
        <v>601</v>
      </c>
      <c r="M1284" s="2">
        <v>505</v>
      </c>
    </row>
    <row r="1285" spans="1:13" s="104" customFormat="1" ht="12.75">
      <c r="A1285" s="35"/>
      <c r="B1285" s="276">
        <v>2500</v>
      </c>
      <c r="C1285" s="1" t="s">
        <v>1112</v>
      </c>
      <c r="D1285" s="14" t="s">
        <v>12</v>
      </c>
      <c r="E1285" s="1" t="s">
        <v>1077</v>
      </c>
      <c r="F1285" s="109" t="s">
        <v>605</v>
      </c>
      <c r="G1285" s="29" t="s">
        <v>145</v>
      </c>
      <c r="H1285" s="43">
        <f t="shared" si="91"/>
        <v>-140100</v>
      </c>
      <c r="I1285" s="84">
        <f t="shared" si="92"/>
        <v>4.9504950495049505</v>
      </c>
      <c r="K1285" s="86" t="s">
        <v>601</v>
      </c>
      <c r="M1285" s="2">
        <v>505</v>
      </c>
    </row>
    <row r="1286" spans="1:13" s="104" customFormat="1" ht="12.75">
      <c r="A1286" s="35"/>
      <c r="B1286" s="276">
        <v>2500</v>
      </c>
      <c r="C1286" s="1" t="s">
        <v>606</v>
      </c>
      <c r="D1286" s="14" t="s">
        <v>12</v>
      </c>
      <c r="E1286" s="81" t="s">
        <v>1077</v>
      </c>
      <c r="F1286" s="29" t="s">
        <v>603</v>
      </c>
      <c r="G1286" s="29" t="s">
        <v>145</v>
      </c>
      <c r="H1286" s="43">
        <f t="shared" si="91"/>
        <v>-142600</v>
      </c>
      <c r="I1286" s="84">
        <f t="shared" si="92"/>
        <v>4.9504950495049505</v>
      </c>
      <c r="K1286" s="86" t="s">
        <v>601</v>
      </c>
      <c r="M1286" s="2">
        <v>505</v>
      </c>
    </row>
    <row r="1287" spans="1:13" s="104" customFormat="1" ht="12.75">
      <c r="A1287" s="35"/>
      <c r="B1287" s="276">
        <v>1500</v>
      </c>
      <c r="C1287" s="1" t="s">
        <v>1107</v>
      </c>
      <c r="D1287" s="14" t="s">
        <v>12</v>
      </c>
      <c r="E1287" s="1" t="s">
        <v>1077</v>
      </c>
      <c r="F1287" s="109" t="s">
        <v>607</v>
      </c>
      <c r="G1287" s="29" t="s">
        <v>379</v>
      </c>
      <c r="H1287" s="43">
        <f t="shared" si="91"/>
        <v>-144100</v>
      </c>
      <c r="I1287" s="84">
        <f t="shared" si="92"/>
        <v>2.9702970297029703</v>
      </c>
      <c r="K1287" s="86" t="s">
        <v>601</v>
      </c>
      <c r="M1287" s="2">
        <v>505</v>
      </c>
    </row>
    <row r="1288" spans="1:13" s="104" customFormat="1" ht="12.75">
      <c r="A1288" s="35"/>
      <c r="B1288" s="276">
        <v>1500</v>
      </c>
      <c r="C1288" s="1" t="s">
        <v>1113</v>
      </c>
      <c r="D1288" s="14" t="s">
        <v>12</v>
      </c>
      <c r="E1288" s="1" t="s">
        <v>1077</v>
      </c>
      <c r="F1288" s="109" t="s">
        <v>608</v>
      </c>
      <c r="G1288" s="29" t="s">
        <v>379</v>
      </c>
      <c r="H1288" s="43">
        <f t="shared" si="91"/>
        <v>-145600</v>
      </c>
      <c r="I1288" s="84">
        <f t="shared" si="92"/>
        <v>2.9702970297029703</v>
      </c>
      <c r="K1288" s="86" t="s">
        <v>601</v>
      </c>
      <c r="M1288" s="2">
        <v>505</v>
      </c>
    </row>
    <row r="1289" spans="1:13" s="118" customFormat="1" ht="12.75">
      <c r="A1289" s="112"/>
      <c r="B1289" s="430">
        <f>SUM(B1254:B1288)</f>
        <v>145600</v>
      </c>
      <c r="C1289" s="112" t="s">
        <v>1099</v>
      </c>
      <c r="D1289" s="112"/>
      <c r="E1289" s="112"/>
      <c r="F1289" s="149"/>
      <c r="G1289" s="115"/>
      <c r="H1289" s="113">
        <v>0</v>
      </c>
      <c r="I1289" s="129">
        <f t="shared" si="92"/>
        <v>288.3168316831683</v>
      </c>
      <c r="K1289" s="141"/>
      <c r="M1289" s="2">
        <v>505</v>
      </c>
    </row>
    <row r="1290" spans="1:13" s="17" customFormat="1" ht="12.75">
      <c r="A1290" s="14"/>
      <c r="B1290" s="282"/>
      <c r="C1290" s="14"/>
      <c r="D1290" s="14"/>
      <c r="E1290" s="14"/>
      <c r="F1290" s="150"/>
      <c r="G1290" s="32"/>
      <c r="H1290" s="43">
        <f aca="true" t="shared" si="93" ref="H1290:H1321">H1289-B1290</f>
        <v>0</v>
      </c>
      <c r="I1290" s="84">
        <f t="shared" si="92"/>
        <v>0</v>
      </c>
      <c r="K1290" s="104"/>
      <c r="M1290" s="2">
        <v>505</v>
      </c>
    </row>
    <row r="1291" spans="1:13" s="17" customFormat="1" ht="12.75">
      <c r="A1291" s="14"/>
      <c r="B1291" s="282"/>
      <c r="C1291" s="14"/>
      <c r="D1291" s="14"/>
      <c r="E1291" s="14"/>
      <c r="F1291" s="32"/>
      <c r="G1291" s="32"/>
      <c r="H1291" s="43">
        <f t="shared" si="93"/>
        <v>0</v>
      </c>
      <c r="I1291" s="84">
        <f t="shared" si="92"/>
        <v>0</v>
      </c>
      <c r="K1291" s="104"/>
      <c r="M1291" s="2">
        <v>505</v>
      </c>
    </row>
    <row r="1292" spans="1:13" s="17" customFormat="1" ht="12.75">
      <c r="A1292" s="81"/>
      <c r="B1292" s="282">
        <v>1000</v>
      </c>
      <c r="C1292" s="35" t="s">
        <v>81</v>
      </c>
      <c r="D1292" s="35" t="s">
        <v>12</v>
      </c>
      <c r="E1292" s="35" t="s">
        <v>131</v>
      </c>
      <c r="F1292" s="33" t="s">
        <v>569</v>
      </c>
      <c r="G1292" s="109" t="s">
        <v>27</v>
      </c>
      <c r="H1292" s="43">
        <f t="shared" si="93"/>
        <v>-1000</v>
      </c>
      <c r="I1292" s="84">
        <f t="shared" si="92"/>
        <v>1.9801980198019802</v>
      </c>
      <c r="J1292" s="86"/>
      <c r="K1292" s="86" t="s">
        <v>567</v>
      </c>
      <c r="L1292" s="86"/>
      <c r="M1292" s="2">
        <v>505</v>
      </c>
    </row>
    <row r="1293" spans="1:13" s="17" customFormat="1" ht="12.75">
      <c r="A1293" s="35"/>
      <c r="B1293" s="282">
        <v>1500</v>
      </c>
      <c r="C1293" s="35" t="s">
        <v>81</v>
      </c>
      <c r="D1293" s="35" t="s">
        <v>12</v>
      </c>
      <c r="E1293" s="104" t="s">
        <v>131</v>
      </c>
      <c r="F1293" s="33" t="s">
        <v>569</v>
      </c>
      <c r="G1293" s="33" t="s">
        <v>29</v>
      </c>
      <c r="H1293" s="43">
        <f t="shared" si="93"/>
        <v>-2500</v>
      </c>
      <c r="I1293" s="84">
        <f t="shared" si="92"/>
        <v>2.9702970297029703</v>
      </c>
      <c r="J1293" s="104"/>
      <c r="K1293" s="104" t="s">
        <v>567</v>
      </c>
      <c r="L1293" s="104"/>
      <c r="M1293" s="2">
        <v>505</v>
      </c>
    </row>
    <row r="1294" spans="1:13" s="17" customFormat="1" ht="12.75">
      <c r="A1294" s="35"/>
      <c r="B1294" s="282">
        <v>1500</v>
      </c>
      <c r="C1294" s="35" t="s">
        <v>81</v>
      </c>
      <c r="D1294" s="35" t="s">
        <v>12</v>
      </c>
      <c r="E1294" s="35" t="s">
        <v>131</v>
      </c>
      <c r="F1294" s="33" t="s">
        <v>569</v>
      </c>
      <c r="G1294" s="33" t="s">
        <v>31</v>
      </c>
      <c r="H1294" s="43">
        <f t="shared" si="93"/>
        <v>-4000</v>
      </c>
      <c r="I1294" s="84">
        <f t="shared" si="92"/>
        <v>2.9702970297029703</v>
      </c>
      <c r="J1294" s="104"/>
      <c r="K1294" s="104" t="s">
        <v>567</v>
      </c>
      <c r="L1294" s="104"/>
      <c r="M1294" s="2">
        <v>505</v>
      </c>
    </row>
    <row r="1295" spans="1:13" s="17" customFormat="1" ht="12.75">
      <c r="A1295" s="35"/>
      <c r="B1295" s="282">
        <v>1000</v>
      </c>
      <c r="C1295" s="35" t="s">
        <v>81</v>
      </c>
      <c r="D1295" s="35" t="s">
        <v>12</v>
      </c>
      <c r="E1295" s="35" t="s">
        <v>131</v>
      </c>
      <c r="F1295" s="33" t="s">
        <v>569</v>
      </c>
      <c r="G1295" s="33" t="s">
        <v>53</v>
      </c>
      <c r="H1295" s="43">
        <f t="shared" si="93"/>
        <v>-5000</v>
      </c>
      <c r="I1295" s="84">
        <f t="shared" si="92"/>
        <v>1.9801980198019802</v>
      </c>
      <c r="J1295" s="104"/>
      <c r="K1295" s="104" t="s">
        <v>567</v>
      </c>
      <c r="L1295" s="104"/>
      <c r="M1295" s="2">
        <v>505</v>
      </c>
    </row>
    <row r="1296" spans="1:13" s="17" customFormat="1" ht="12.75">
      <c r="A1296" s="35"/>
      <c r="B1296" s="282">
        <v>1400</v>
      </c>
      <c r="C1296" s="35" t="s">
        <v>81</v>
      </c>
      <c r="D1296" s="35" t="s">
        <v>12</v>
      </c>
      <c r="E1296" s="35" t="s">
        <v>131</v>
      </c>
      <c r="F1296" s="33" t="s">
        <v>569</v>
      </c>
      <c r="G1296" s="33" t="s">
        <v>55</v>
      </c>
      <c r="H1296" s="43">
        <f t="shared" si="93"/>
        <v>-6400</v>
      </c>
      <c r="I1296" s="84">
        <f t="shared" si="92"/>
        <v>2.772277227722772</v>
      </c>
      <c r="J1296" s="104"/>
      <c r="K1296" s="104" t="s">
        <v>567</v>
      </c>
      <c r="L1296" s="104"/>
      <c r="M1296" s="2">
        <v>505</v>
      </c>
    </row>
    <row r="1297" spans="1:13" s="17" customFormat="1" ht="12.75">
      <c r="A1297" s="35"/>
      <c r="B1297" s="282">
        <v>1500</v>
      </c>
      <c r="C1297" s="35" t="s">
        <v>81</v>
      </c>
      <c r="D1297" s="35" t="s">
        <v>12</v>
      </c>
      <c r="E1297" s="35" t="s">
        <v>131</v>
      </c>
      <c r="F1297" s="33" t="s">
        <v>569</v>
      </c>
      <c r="G1297" s="33" t="s">
        <v>123</v>
      </c>
      <c r="H1297" s="43">
        <f t="shared" si="93"/>
        <v>-7900</v>
      </c>
      <c r="I1297" s="84">
        <f t="shared" si="92"/>
        <v>2.9702970297029703</v>
      </c>
      <c r="J1297" s="104"/>
      <c r="K1297" s="104" t="s">
        <v>567</v>
      </c>
      <c r="L1297" s="104"/>
      <c r="M1297" s="2">
        <v>505</v>
      </c>
    </row>
    <row r="1298" spans="1:13" s="17" customFormat="1" ht="12.75">
      <c r="A1298" s="35"/>
      <c r="B1298" s="282">
        <v>1500</v>
      </c>
      <c r="C1298" s="35" t="s">
        <v>81</v>
      </c>
      <c r="D1298" s="35" t="s">
        <v>12</v>
      </c>
      <c r="E1298" s="35" t="s">
        <v>131</v>
      </c>
      <c r="F1298" s="33" t="s">
        <v>569</v>
      </c>
      <c r="G1298" s="33" t="s">
        <v>126</v>
      </c>
      <c r="H1298" s="43">
        <f t="shared" si="93"/>
        <v>-9400</v>
      </c>
      <c r="I1298" s="84">
        <f t="shared" si="92"/>
        <v>2.9702970297029703</v>
      </c>
      <c r="J1298" s="104"/>
      <c r="K1298" s="104" t="s">
        <v>567</v>
      </c>
      <c r="L1298" s="104"/>
      <c r="M1298" s="2">
        <v>505</v>
      </c>
    </row>
    <row r="1299" spans="1:13" s="17" customFormat="1" ht="12.75">
      <c r="A1299" s="35"/>
      <c r="B1299" s="282">
        <v>1500</v>
      </c>
      <c r="C1299" s="35" t="s">
        <v>81</v>
      </c>
      <c r="D1299" s="35" t="s">
        <v>12</v>
      </c>
      <c r="E1299" s="35" t="s">
        <v>131</v>
      </c>
      <c r="F1299" s="33" t="s">
        <v>569</v>
      </c>
      <c r="G1299" s="33" t="s">
        <v>161</v>
      </c>
      <c r="H1299" s="43">
        <f t="shared" si="93"/>
        <v>-10900</v>
      </c>
      <c r="I1299" s="84">
        <f t="shared" si="92"/>
        <v>2.9702970297029703</v>
      </c>
      <c r="J1299" s="104"/>
      <c r="K1299" s="104" t="s">
        <v>567</v>
      </c>
      <c r="L1299" s="104"/>
      <c r="M1299" s="2">
        <v>505</v>
      </c>
    </row>
    <row r="1300" spans="1:13" s="17" customFormat="1" ht="12.75">
      <c r="A1300" s="35"/>
      <c r="B1300" s="282">
        <v>1500</v>
      </c>
      <c r="C1300" s="35" t="s">
        <v>81</v>
      </c>
      <c r="D1300" s="35" t="s">
        <v>12</v>
      </c>
      <c r="E1300" s="35" t="s">
        <v>131</v>
      </c>
      <c r="F1300" s="33" t="s">
        <v>569</v>
      </c>
      <c r="G1300" s="33" t="s">
        <v>163</v>
      </c>
      <c r="H1300" s="43">
        <f t="shared" si="93"/>
        <v>-12400</v>
      </c>
      <c r="I1300" s="84">
        <f t="shared" si="92"/>
        <v>2.9702970297029703</v>
      </c>
      <c r="J1300" s="104"/>
      <c r="K1300" s="104" t="s">
        <v>567</v>
      </c>
      <c r="L1300" s="104"/>
      <c r="M1300" s="2">
        <v>505</v>
      </c>
    </row>
    <row r="1301" spans="1:13" s="17" customFormat="1" ht="12.75">
      <c r="A1301" s="35"/>
      <c r="B1301" s="282">
        <v>1500</v>
      </c>
      <c r="C1301" s="35" t="s">
        <v>81</v>
      </c>
      <c r="D1301" s="35" t="s">
        <v>12</v>
      </c>
      <c r="E1301" s="35" t="s">
        <v>131</v>
      </c>
      <c r="F1301" s="33" t="s">
        <v>569</v>
      </c>
      <c r="G1301" s="33" t="s">
        <v>165</v>
      </c>
      <c r="H1301" s="43">
        <f t="shared" si="93"/>
        <v>-13900</v>
      </c>
      <c r="I1301" s="84">
        <f t="shared" si="92"/>
        <v>2.9702970297029703</v>
      </c>
      <c r="J1301" s="104"/>
      <c r="K1301" s="104" t="s">
        <v>567</v>
      </c>
      <c r="L1301" s="104"/>
      <c r="M1301" s="2">
        <v>505</v>
      </c>
    </row>
    <row r="1302" spans="1:13" s="17" customFormat="1" ht="12.75">
      <c r="A1302" s="35"/>
      <c r="B1302" s="282">
        <v>1000</v>
      </c>
      <c r="C1302" s="35" t="s">
        <v>81</v>
      </c>
      <c r="D1302" s="35" t="s">
        <v>12</v>
      </c>
      <c r="E1302" s="35" t="s">
        <v>131</v>
      </c>
      <c r="F1302" s="33" t="s">
        <v>569</v>
      </c>
      <c r="G1302" s="33" t="s">
        <v>135</v>
      </c>
      <c r="H1302" s="43">
        <f t="shared" si="93"/>
        <v>-14900</v>
      </c>
      <c r="I1302" s="84">
        <f t="shared" si="92"/>
        <v>1.9801980198019802</v>
      </c>
      <c r="J1302" s="104"/>
      <c r="K1302" s="104" t="s">
        <v>567</v>
      </c>
      <c r="L1302" s="104"/>
      <c r="M1302" s="2">
        <v>505</v>
      </c>
    </row>
    <row r="1303" spans="1:13" s="17" customFormat="1" ht="12.75">
      <c r="A1303" s="35"/>
      <c r="B1303" s="282">
        <v>1400</v>
      </c>
      <c r="C1303" s="35" t="s">
        <v>81</v>
      </c>
      <c r="D1303" s="35" t="s">
        <v>12</v>
      </c>
      <c r="E1303" s="35" t="s">
        <v>131</v>
      </c>
      <c r="F1303" s="33" t="s">
        <v>569</v>
      </c>
      <c r="G1303" s="33" t="s">
        <v>137</v>
      </c>
      <c r="H1303" s="43">
        <f t="shared" si="93"/>
        <v>-16300</v>
      </c>
      <c r="I1303" s="84">
        <f t="shared" si="92"/>
        <v>2.772277227722772</v>
      </c>
      <c r="J1303" s="104"/>
      <c r="K1303" s="104" t="s">
        <v>567</v>
      </c>
      <c r="L1303" s="104"/>
      <c r="M1303" s="2">
        <v>505</v>
      </c>
    </row>
    <row r="1304" spans="1:13" s="17" customFormat="1" ht="12.75">
      <c r="A1304" s="35"/>
      <c r="B1304" s="282">
        <v>1400</v>
      </c>
      <c r="C1304" s="35" t="s">
        <v>81</v>
      </c>
      <c r="D1304" s="35" t="s">
        <v>12</v>
      </c>
      <c r="E1304" s="35" t="s">
        <v>131</v>
      </c>
      <c r="F1304" s="33" t="s">
        <v>569</v>
      </c>
      <c r="G1304" s="33" t="s">
        <v>138</v>
      </c>
      <c r="H1304" s="43">
        <f t="shared" si="93"/>
        <v>-17700</v>
      </c>
      <c r="I1304" s="84">
        <f t="shared" si="92"/>
        <v>2.772277227722772</v>
      </c>
      <c r="J1304" s="104"/>
      <c r="K1304" s="104" t="s">
        <v>567</v>
      </c>
      <c r="L1304" s="104"/>
      <c r="M1304" s="2">
        <v>505</v>
      </c>
    </row>
    <row r="1305" spans="1:13" s="17" customFormat="1" ht="12.75">
      <c r="A1305" s="35"/>
      <c r="B1305" s="282">
        <v>1400</v>
      </c>
      <c r="C1305" s="35" t="s">
        <v>81</v>
      </c>
      <c r="D1305" s="35" t="s">
        <v>12</v>
      </c>
      <c r="E1305" s="35" t="s">
        <v>131</v>
      </c>
      <c r="F1305" s="33" t="s">
        <v>569</v>
      </c>
      <c r="G1305" s="33" t="s">
        <v>139</v>
      </c>
      <c r="H1305" s="43">
        <f t="shared" si="93"/>
        <v>-19100</v>
      </c>
      <c r="I1305" s="84">
        <f t="shared" si="92"/>
        <v>2.772277227722772</v>
      </c>
      <c r="J1305" s="104"/>
      <c r="K1305" s="104" t="s">
        <v>567</v>
      </c>
      <c r="L1305" s="104"/>
      <c r="M1305" s="2">
        <v>505</v>
      </c>
    </row>
    <row r="1306" spans="1:13" s="17" customFormat="1" ht="12.75">
      <c r="A1306" s="35"/>
      <c r="B1306" s="282">
        <v>1000</v>
      </c>
      <c r="C1306" s="35" t="s">
        <v>81</v>
      </c>
      <c r="D1306" s="35" t="s">
        <v>12</v>
      </c>
      <c r="E1306" s="35" t="s">
        <v>131</v>
      </c>
      <c r="F1306" s="33" t="s">
        <v>569</v>
      </c>
      <c r="G1306" s="33" t="s">
        <v>140</v>
      </c>
      <c r="H1306" s="43">
        <f t="shared" si="93"/>
        <v>-20100</v>
      </c>
      <c r="I1306" s="84">
        <f t="shared" si="92"/>
        <v>1.9801980198019802</v>
      </c>
      <c r="J1306" s="104"/>
      <c r="K1306" s="104" t="s">
        <v>567</v>
      </c>
      <c r="L1306" s="104"/>
      <c r="M1306" s="2">
        <v>505</v>
      </c>
    </row>
    <row r="1307" spans="1:13" s="17" customFormat="1" ht="12.75">
      <c r="A1307" s="35"/>
      <c r="B1307" s="282">
        <v>1000</v>
      </c>
      <c r="C1307" s="35" t="s">
        <v>81</v>
      </c>
      <c r="D1307" s="35" t="s">
        <v>12</v>
      </c>
      <c r="E1307" s="35" t="s">
        <v>131</v>
      </c>
      <c r="F1307" s="33" t="s">
        <v>569</v>
      </c>
      <c r="G1307" s="33" t="s">
        <v>141</v>
      </c>
      <c r="H1307" s="43">
        <f t="shared" si="93"/>
        <v>-21100</v>
      </c>
      <c r="I1307" s="84">
        <f t="shared" si="92"/>
        <v>1.9801980198019802</v>
      </c>
      <c r="J1307" s="104"/>
      <c r="K1307" s="104" t="s">
        <v>567</v>
      </c>
      <c r="L1307" s="104"/>
      <c r="M1307" s="2">
        <v>505</v>
      </c>
    </row>
    <row r="1308" spans="1:13" s="17" customFormat="1" ht="12.75">
      <c r="A1308" s="35"/>
      <c r="B1308" s="282">
        <v>1000</v>
      </c>
      <c r="C1308" s="35" t="s">
        <v>81</v>
      </c>
      <c r="D1308" s="35" t="s">
        <v>12</v>
      </c>
      <c r="E1308" s="35" t="s">
        <v>131</v>
      </c>
      <c r="F1308" s="33" t="s">
        <v>569</v>
      </c>
      <c r="G1308" s="33" t="s">
        <v>142</v>
      </c>
      <c r="H1308" s="43">
        <f t="shared" si="93"/>
        <v>-22100</v>
      </c>
      <c r="I1308" s="84">
        <f t="shared" si="92"/>
        <v>1.9801980198019802</v>
      </c>
      <c r="J1308" s="104"/>
      <c r="K1308" s="104" t="s">
        <v>567</v>
      </c>
      <c r="L1308" s="104"/>
      <c r="M1308" s="2">
        <v>505</v>
      </c>
    </row>
    <row r="1309" spans="1:13" s="17" customFormat="1" ht="12.75">
      <c r="A1309" s="35"/>
      <c r="B1309" s="282">
        <v>1500</v>
      </c>
      <c r="C1309" s="35" t="s">
        <v>81</v>
      </c>
      <c r="D1309" s="35" t="s">
        <v>12</v>
      </c>
      <c r="E1309" s="35" t="s">
        <v>131</v>
      </c>
      <c r="F1309" s="33" t="s">
        <v>569</v>
      </c>
      <c r="G1309" s="33" t="s">
        <v>143</v>
      </c>
      <c r="H1309" s="43">
        <f t="shared" si="93"/>
        <v>-23600</v>
      </c>
      <c r="I1309" s="84">
        <f t="shared" si="92"/>
        <v>2.9702970297029703</v>
      </c>
      <c r="J1309" s="104"/>
      <c r="K1309" s="104" t="s">
        <v>567</v>
      </c>
      <c r="L1309" s="104"/>
      <c r="M1309" s="2">
        <v>505</v>
      </c>
    </row>
    <row r="1310" spans="1:13" s="17" customFormat="1" ht="12.75">
      <c r="A1310" s="35"/>
      <c r="B1310" s="282">
        <v>2400</v>
      </c>
      <c r="C1310" s="35" t="s">
        <v>81</v>
      </c>
      <c r="D1310" s="35" t="s">
        <v>12</v>
      </c>
      <c r="E1310" s="35" t="s">
        <v>131</v>
      </c>
      <c r="F1310" s="33" t="s">
        <v>569</v>
      </c>
      <c r="G1310" s="33" t="s">
        <v>144</v>
      </c>
      <c r="H1310" s="43">
        <f t="shared" si="93"/>
        <v>-26000</v>
      </c>
      <c r="I1310" s="84">
        <f t="shared" si="92"/>
        <v>4.752475247524752</v>
      </c>
      <c r="J1310" s="104"/>
      <c r="K1310" s="104" t="s">
        <v>567</v>
      </c>
      <c r="L1310" s="104"/>
      <c r="M1310" s="2">
        <v>505</v>
      </c>
    </row>
    <row r="1311" spans="1:13" s="17" customFormat="1" ht="12.75">
      <c r="A1311" s="35"/>
      <c r="B1311" s="282">
        <v>1500</v>
      </c>
      <c r="C1311" s="35" t="s">
        <v>81</v>
      </c>
      <c r="D1311" s="35" t="s">
        <v>12</v>
      </c>
      <c r="E1311" s="35" t="s">
        <v>131</v>
      </c>
      <c r="F1311" s="33" t="s">
        <v>569</v>
      </c>
      <c r="G1311" s="33" t="s">
        <v>145</v>
      </c>
      <c r="H1311" s="43">
        <f t="shared" si="93"/>
        <v>-27500</v>
      </c>
      <c r="I1311" s="84">
        <f t="shared" si="92"/>
        <v>2.9702970297029703</v>
      </c>
      <c r="J1311" s="104"/>
      <c r="K1311" s="104" t="s">
        <v>567</v>
      </c>
      <c r="L1311" s="104"/>
      <c r="M1311" s="2">
        <v>505</v>
      </c>
    </row>
    <row r="1312" spans="1:13" s="17" customFormat="1" ht="12.75">
      <c r="A1312" s="35"/>
      <c r="B1312" s="282">
        <v>1700</v>
      </c>
      <c r="C1312" s="35" t="s">
        <v>81</v>
      </c>
      <c r="D1312" s="35" t="s">
        <v>12</v>
      </c>
      <c r="E1312" s="35" t="s">
        <v>131</v>
      </c>
      <c r="F1312" s="33" t="s">
        <v>569</v>
      </c>
      <c r="G1312" s="33" t="s">
        <v>146</v>
      </c>
      <c r="H1312" s="43">
        <f t="shared" si="93"/>
        <v>-29200</v>
      </c>
      <c r="I1312" s="84">
        <f t="shared" si="92"/>
        <v>3.366336633663366</v>
      </c>
      <c r="J1312" s="104"/>
      <c r="K1312" s="104" t="s">
        <v>567</v>
      </c>
      <c r="L1312" s="104"/>
      <c r="M1312" s="2">
        <v>505</v>
      </c>
    </row>
    <row r="1313" spans="1:13" s="17" customFormat="1" ht="12.75">
      <c r="A1313" s="35"/>
      <c r="B1313" s="282">
        <v>1000</v>
      </c>
      <c r="C1313" s="35" t="s">
        <v>81</v>
      </c>
      <c r="D1313" s="35" t="s">
        <v>12</v>
      </c>
      <c r="E1313" s="35" t="s">
        <v>131</v>
      </c>
      <c r="F1313" s="33" t="s">
        <v>569</v>
      </c>
      <c r="G1313" s="33" t="s">
        <v>147</v>
      </c>
      <c r="H1313" s="43">
        <f t="shared" si="93"/>
        <v>-30200</v>
      </c>
      <c r="I1313" s="84">
        <f t="shared" si="92"/>
        <v>1.9801980198019802</v>
      </c>
      <c r="J1313" s="104"/>
      <c r="K1313" s="104" t="s">
        <v>567</v>
      </c>
      <c r="L1313" s="104"/>
      <c r="M1313" s="2">
        <v>505</v>
      </c>
    </row>
    <row r="1314" spans="1:13" s="17" customFormat="1" ht="12.75">
      <c r="A1314" s="35"/>
      <c r="B1314" s="282">
        <v>1000</v>
      </c>
      <c r="C1314" s="35" t="s">
        <v>81</v>
      </c>
      <c r="D1314" s="35" t="s">
        <v>12</v>
      </c>
      <c r="E1314" s="35" t="s">
        <v>131</v>
      </c>
      <c r="F1314" s="33" t="s">
        <v>569</v>
      </c>
      <c r="G1314" s="33" t="s">
        <v>379</v>
      </c>
      <c r="H1314" s="43">
        <f t="shared" si="93"/>
        <v>-31200</v>
      </c>
      <c r="I1314" s="84">
        <f t="shared" si="92"/>
        <v>1.9801980198019802</v>
      </c>
      <c r="J1314" s="104"/>
      <c r="K1314" s="104" t="s">
        <v>567</v>
      </c>
      <c r="L1314" s="104"/>
      <c r="M1314" s="2">
        <v>505</v>
      </c>
    </row>
    <row r="1315" spans="1:13" s="17" customFormat="1" ht="12.75">
      <c r="A1315" s="35"/>
      <c r="B1315" s="282">
        <v>1000</v>
      </c>
      <c r="C1315" s="35" t="s">
        <v>81</v>
      </c>
      <c r="D1315" s="35" t="s">
        <v>12</v>
      </c>
      <c r="E1315" s="35" t="s">
        <v>131</v>
      </c>
      <c r="F1315" s="33" t="s">
        <v>569</v>
      </c>
      <c r="G1315" s="33" t="s">
        <v>212</v>
      </c>
      <c r="H1315" s="43">
        <f t="shared" si="93"/>
        <v>-32200</v>
      </c>
      <c r="I1315" s="84">
        <f t="shared" si="92"/>
        <v>1.9801980198019802</v>
      </c>
      <c r="J1315" s="104"/>
      <c r="K1315" s="104" t="s">
        <v>567</v>
      </c>
      <c r="L1315" s="104"/>
      <c r="M1315" s="2">
        <v>505</v>
      </c>
    </row>
    <row r="1316" spans="1:13" s="17" customFormat="1" ht="12.75">
      <c r="A1316" s="35"/>
      <c r="B1316" s="282">
        <v>1400</v>
      </c>
      <c r="C1316" s="35" t="s">
        <v>81</v>
      </c>
      <c r="D1316" s="35" t="s">
        <v>12</v>
      </c>
      <c r="E1316" s="35" t="s">
        <v>131</v>
      </c>
      <c r="F1316" s="33" t="s">
        <v>569</v>
      </c>
      <c r="G1316" s="33" t="s">
        <v>382</v>
      </c>
      <c r="H1316" s="43">
        <f t="shared" si="93"/>
        <v>-33600</v>
      </c>
      <c r="I1316" s="84">
        <f t="shared" si="92"/>
        <v>2.772277227722772</v>
      </c>
      <c r="J1316" s="104"/>
      <c r="K1316" s="104" t="s">
        <v>567</v>
      </c>
      <c r="L1316" s="104"/>
      <c r="M1316" s="2">
        <v>505</v>
      </c>
    </row>
    <row r="1317" spans="1:14" s="17" customFormat="1" ht="12.75">
      <c r="A1317" s="14"/>
      <c r="B1317" s="282">
        <v>1500</v>
      </c>
      <c r="C1317" s="14" t="s">
        <v>81</v>
      </c>
      <c r="D1317" s="14" t="s">
        <v>12</v>
      </c>
      <c r="E1317" s="14" t="s">
        <v>131</v>
      </c>
      <c r="F1317" s="32" t="s">
        <v>441</v>
      </c>
      <c r="G1317" s="32" t="s">
        <v>27</v>
      </c>
      <c r="H1317" s="43">
        <f t="shared" si="93"/>
        <v>-35100</v>
      </c>
      <c r="I1317" s="84">
        <f aca="true" t="shared" si="94" ref="I1317:I1380">+B1317/M1317</f>
        <v>2.9702970297029703</v>
      </c>
      <c r="J1317" s="31"/>
      <c r="K1317" s="17" t="s">
        <v>442</v>
      </c>
      <c r="M1317" s="2">
        <v>505</v>
      </c>
      <c r="N1317" s="151"/>
    </row>
    <row r="1318" spans="1:13" s="17" customFormat="1" ht="12.75">
      <c r="A1318" s="14"/>
      <c r="B1318" s="282">
        <v>1500</v>
      </c>
      <c r="C1318" s="14" t="s">
        <v>81</v>
      </c>
      <c r="D1318" s="14" t="s">
        <v>12</v>
      </c>
      <c r="E1318" s="14" t="s">
        <v>131</v>
      </c>
      <c r="F1318" s="32" t="s">
        <v>441</v>
      </c>
      <c r="G1318" s="32" t="s">
        <v>29</v>
      </c>
      <c r="H1318" s="43">
        <f t="shared" si="93"/>
        <v>-36600</v>
      </c>
      <c r="I1318" s="84">
        <f t="shared" si="94"/>
        <v>2.9702970297029703</v>
      </c>
      <c r="J1318" s="31"/>
      <c r="K1318" s="104" t="s">
        <v>442</v>
      </c>
      <c r="M1318" s="2">
        <v>505</v>
      </c>
    </row>
    <row r="1319" spans="1:13" s="17" customFormat="1" ht="12.75">
      <c r="A1319" s="14"/>
      <c r="B1319" s="282">
        <v>1450</v>
      </c>
      <c r="C1319" s="14" t="s">
        <v>81</v>
      </c>
      <c r="D1319" s="14" t="s">
        <v>12</v>
      </c>
      <c r="E1319" s="14" t="s">
        <v>131</v>
      </c>
      <c r="F1319" s="32" t="s">
        <v>441</v>
      </c>
      <c r="G1319" s="32" t="s">
        <v>31</v>
      </c>
      <c r="H1319" s="43">
        <f t="shared" si="93"/>
        <v>-38050</v>
      </c>
      <c r="I1319" s="84">
        <f t="shared" si="94"/>
        <v>2.871287128712871</v>
      </c>
      <c r="J1319" s="31"/>
      <c r="K1319" s="104" t="s">
        <v>442</v>
      </c>
      <c r="M1319" s="2">
        <v>505</v>
      </c>
    </row>
    <row r="1320" spans="1:13" s="17" customFormat="1" ht="12.75">
      <c r="A1320" s="14"/>
      <c r="B1320" s="282">
        <v>1400</v>
      </c>
      <c r="C1320" s="14" t="s">
        <v>81</v>
      </c>
      <c r="D1320" s="14" t="s">
        <v>12</v>
      </c>
      <c r="E1320" s="14" t="s">
        <v>131</v>
      </c>
      <c r="F1320" s="32" t="s">
        <v>441</v>
      </c>
      <c r="G1320" s="32" t="s">
        <v>53</v>
      </c>
      <c r="H1320" s="43">
        <f t="shared" si="93"/>
        <v>-39450</v>
      </c>
      <c r="I1320" s="84">
        <f t="shared" si="94"/>
        <v>2.772277227722772</v>
      </c>
      <c r="J1320" s="31"/>
      <c r="K1320" s="104" t="s">
        <v>442</v>
      </c>
      <c r="M1320" s="2">
        <v>505</v>
      </c>
    </row>
    <row r="1321" spans="1:13" s="17" customFormat="1" ht="12.75">
      <c r="A1321" s="14"/>
      <c r="B1321" s="282">
        <v>1400</v>
      </c>
      <c r="C1321" s="35" t="s">
        <v>81</v>
      </c>
      <c r="D1321" s="35" t="s">
        <v>12</v>
      </c>
      <c r="E1321" s="35" t="s">
        <v>131</v>
      </c>
      <c r="F1321" s="33" t="s">
        <v>441</v>
      </c>
      <c r="G1321" s="33" t="s">
        <v>55</v>
      </c>
      <c r="H1321" s="43">
        <f t="shared" si="93"/>
        <v>-40850</v>
      </c>
      <c r="I1321" s="84">
        <f t="shared" si="94"/>
        <v>2.772277227722772</v>
      </c>
      <c r="J1321" s="31"/>
      <c r="K1321" s="104" t="s">
        <v>442</v>
      </c>
      <c r="M1321" s="2">
        <v>505</v>
      </c>
    </row>
    <row r="1322" spans="1:13" s="17" customFormat="1" ht="12.75">
      <c r="A1322" s="14"/>
      <c r="B1322" s="282">
        <v>1200</v>
      </c>
      <c r="C1322" s="35" t="s">
        <v>81</v>
      </c>
      <c r="D1322" s="14" t="s">
        <v>12</v>
      </c>
      <c r="E1322" s="35" t="s">
        <v>131</v>
      </c>
      <c r="F1322" s="32" t="s">
        <v>441</v>
      </c>
      <c r="G1322" s="32" t="s">
        <v>75</v>
      </c>
      <c r="H1322" s="43">
        <f aca="true" t="shared" si="95" ref="H1322:H1353">H1321-B1322</f>
        <v>-42050</v>
      </c>
      <c r="I1322" s="84">
        <f t="shared" si="94"/>
        <v>2.376237623762376</v>
      </c>
      <c r="J1322" s="31"/>
      <c r="K1322" s="104" t="s">
        <v>442</v>
      </c>
      <c r="M1322" s="2">
        <v>505</v>
      </c>
    </row>
    <row r="1323" spans="1:13" s="17" customFormat="1" ht="12.75">
      <c r="A1323" s="14"/>
      <c r="B1323" s="282">
        <v>1500</v>
      </c>
      <c r="C1323" s="14" t="s">
        <v>81</v>
      </c>
      <c r="D1323" s="14" t="s">
        <v>12</v>
      </c>
      <c r="E1323" s="14" t="s">
        <v>131</v>
      </c>
      <c r="F1323" s="32" t="s">
        <v>441</v>
      </c>
      <c r="G1323" s="32" t="s">
        <v>134</v>
      </c>
      <c r="H1323" s="43">
        <f t="shared" si="95"/>
        <v>-43550</v>
      </c>
      <c r="I1323" s="84">
        <f t="shared" si="94"/>
        <v>2.9702970297029703</v>
      </c>
      <c r="J1323" s="40"/>
      <c r="K1323" s="104" t="s">
        <v>442</v>
      </c>
      <c r="L1323" s="40"/>
      <c r="M1323" s="2">
        <v>505</v>
      </c>
    </row>
    <row r="1324" spans="1:13" s="17" customFormat="1" ht="12.75">
      <c r="A1324" s="14"/>
      <c r="B1324" s="282">
        <v>1500</v>
      </c>
      <c r="C1324" s="14" t="s">
        <v>81</v>
      </c>
      <c r="D1324" s="14" t="s">
        <v>12</v>
      </c>
      <c r="E1324" s="14" t="s">
        <v>131</v>
      </c>
      <c r="F1324" s="32" t="s">
        <v>441</v>
      </c>
      <c r="G1324" s="32" t="s">
        <v>123</v>
      </c>
      <c r="H1324" s="43">
        <f t="shared" si="95"/>
        <v>-45050</v>
      </c>
      <c r="I1324" s="84">
        <f t="shared" si="94"/>
        <v>2.9702970297029703</v>
      </c>
      <c r="J1324" s="31"/>
      <c r="K1324" s="104" t="s">
        <v>442</v>
      </c>
      <c r="M1324" s="2">
        <v>505</v>
      </c>
    </row>
    <row r="1325" spans="1:13" s="17" customFormat="1" ht="12.75">
      <c r="A1325" s="14"/>
      <c r="B1325" s="282">
        <v>1450</v>
      </c>
      <c r="C1325" s="14" t="s">
        <v>81</v>
      </c>
      <c r="D1325" s="14" t="s">
        <v>12</v>
      </c>
      <c r="E1325" s="14" t="s">
        <v>131</v>
      </c>
      <c r="F1325" s="32" t="s">
        <v>441</v>
      </c>
      <c r="G1325" s="32" t="s">
        <v>126</v>
      </c>
      <c r="H1325" s="43">
        <f t="shared" si="95"/>
        <v>-46500</v>
      </c>
      <c r="I1325" s="84">
        <f t="shared" si="94"/>
        <v>2.871287128712871</v>
      </c>
      <c r="J1325" s="31"/>
      <c r="K1325" s="104" t="s">
        <v>442</v>
      </c>
      <c r="M1325" s="2">
        <v>505</v>
      </c>
    </row>
    <row r="1326" spans="1:13" s="17" customFormat="1" ht="12.75">
      <c r="A1326" s="14"/>
      <c r="B1326" s="282">
        <v>1450</v>
      </c>
      <c r="C1326" s="14" t="s">
        <v>81</v>
      </c>
      <c r="D1326" s="14" t="s">
        <v>12</v>
      </c>
      <c r="E1326" s="14" t="s">
        <v>131</v>
      </c>
      <c r="F1326" s="32" t="s">
        <v>441</v>
      </c>
      <c r="G1326" s="32" t="s">
        <v>161</v>
      </c>
      <c r="H1326" s="43">
        <f t="shared" si="95"/>
        <v>-47950</v>
      </c>
      <c r="I1326" s="84">
        <f t="shared" si="94"/>
        <v>2.871287128712871</v>
      </c>
      <c r="J1326" s="31"/>
      <c r="K1326" s="104" t="s">
        <v>442</v>
      </c>
      <c r="M1326" s="2">
        <v>505</v>
      </c>
    </row>
    <row r="1327" spans="1:13" s="17" customFormat="1" ht="12.75">
      <c r="A1327" s="14"/>
      <c r="B1327" s="282">
        <v>1400</v>
      </c>
      <c r="C1327" s="14" t="s">
        <v>81</v>
      </c>
      <c r="D1327" s="14" t="s">
        <v>12</v>
      </c>
      <c r="E1327" s="14" t="s">
        <v>131</v>
      </c>
      <c r="F1327" s="32" t="s">
        <v>441</v>
      </c>
      <c r="G1327" s="32" t="s">
        <v>163</v>
      </c>
      <c r="H1327" s="43">
        <f t="shared" si="95"/>
        <v>-49350</v>
      </c>
      <c r="I1327" s="84">
        <f t="shared" si="94"/>
        <v>2.772277227722772</v>
      </c>
      <c r="J1327" s="31"/>
      <c r="K1327" s="104" t="s">
        <v>442</v>
      </c>
      <c r="M1327" s="2">
        <v>505</v>
      </c>
    </row>
    <row r="1328" spans="1:13" s="17" customFormat="1" ht="12.75">
      <c r="A1328" s="14"/>
      <c r="B1328" s="282">
        <v>1500</v>
      </c>
      <c r="C1328" s="14" t="s">
        <v>81</v>
      </c>
      <c r="D1328" s="14" t="s">
        <v>12</v>
      </c>
      <c r="E1328" s="14" t="s">
        <v>131</v>
      </c>
      <c r="F1328" s="32" t="s">
        <v>441</v>
      </c>
      <c r="G1328" s="32" t="s">
        <v>165</v>
      </c>
      <c r="H1328" s="43">
        <f t="shared" si="95"/>
        <v>-50850</v>
      </c>
      <c r="I1328" s="84">
        <f t="shared" si="94"/>
        <v>2.9702970297029703</v>
      </c>
      <c r="J1328" s="31"/>
      <c r="K1328" s="104" t="s">
        <v>442</v>
      </c>
      <c r="M1328" s="2">
        <v>505</v>
      </c>
    </row>
    <row r="1329" spans="1:13" s="17" customFormat="1" ht="12.75">
      <c r="A1329" s="14"/>
      <c r="B1329" s="282">
        <v>1450</v>
      </c>
      <c r="C1329" s="14" t="s">
        <v>81</v>
      </c>
      <c r="D1329" s="14" t="s">
        <v>12</v>
      </c>
      <c r="E1329" s="14" t="s">
        <v>131</v>
      </c>
      <c r="F1329" s="32" t="s">
        <v>441</v>
      </c>
      <c r="G1329" s="32" t="s">
        <v>137</v>
      </c>
      <c r="H1329" s="43">
        <f t="shared" si="95"/>
        <v>-52300</v>
      </c>
      <c r="I1329" s="84">
        <f t="shared" si="94"/>
        <v>2.871287128712871</v>
      </c>
      <c r="J1329" s="31"/>
      <c r="K1329" s="104" t="s">
        <v>442</v>
      </c>
      <c r="M1329" s="2">
        <v>505</v>
      </c>
    </row>
    <row r="1330" spans="1:13" s="17" customFormat="1" ht="12.75">
      <c r="A1330" s="14"/>
      <c r="B1330" s="282">
        <v>1450</v>
      </c>
      <c r="C1330" s="14" t="s">
        <v>81</v>
      </c>
      <c r="D1330" s="14" t="s">
        <v>12</v>
      </c>
      <c r="E1330" s="14" t="s">
        <v>131</v>
      </c>
      <c r="F1330" s="32" t="s">
        <v>441</v>
      </c>
      <c r="G1330" s="32" t="s">
        <v>138</v>
      </c>
      <c r="H1330" s="43">
        <f t="shared" si="95"/>
        <v>-53750</v>
      </c>
      <c r="I1330" s="84">
        <f t="shared" si="94"/>
        <v>2.871287128712871</v>
      </c>
      <c r="J1330" s="31"/>
      <c r="K1330" s="104" t="s">
        <v>442</v>
      </c>
      <c r="M1330" s="2">
        <v>505</v>
      </c>
    </row>
    <row r="1331" spans="1:13" s="17" customFormat="1" ht="12.75">
      <c r="A1331" s="14"/>
      <c r="B1331" s="282">
        <v>1450</v>
      </c>
      <c r="C1331" s="14" t="s">
        <v>81</v>
      </c>
      <c r="D1331" s="14" t="s">
        <v>12</v>
      </c>
      <c r="E1331" s="14" t="s">
        <v>131</v>
      </c>
      <c r="F1331" s="32" t="s">
        <v>441</v>
      </c>
      <c r="G1331" s="32" t="s">
        <v>139</v>
      </c>
      <c r="H1331" s="43">
        <f t="shared" si="95"/>
        <v>-55200</v>
      </c>
      <c r="I1331" s="84">
        <f t="shared" si="94"/>
        <v>2.871287128712871</v>
      </c>
      <c r="J1331" s="31"/>
      <c r="K1331" s="104" t="s">
        <v>442</v>
      </c>
      <c r="M1331" s="2">
        <v>505</v>
      </c>
    </row>
    <row r="1332" spans="1:13" s="104" customFormat="1" ht="12.75">
      <c r="A1332" s="14"/>
      <c r="B1332" s="282">
        <v>1500</v>
      </c>
      <c r="C1332" s="14" t="s">
        <v>81</v>
      </c>
      <c r="D1332" s="14" t="s">
        <v>12</v>
      </c>
      <c r="E1332" s="14" t="s">
        <v>131</v>
      </c>
      <c r="F1332" s="32" t="s">
        <v>441</v>
      </c>
      <c r="G1332" s="32" t="s">
        <v>140</v>
      </c>
      <c r="H1332" s="43">
        <f t="shared" si="95"/>
        <v>-56700</v>
      </c>
      <c r="I1332" s="84">
        <f t="shared" si="94"/>
        <v>2.9702970297029703</v>
      </c>
      <c r="J1332" s="31"/>
      <c r="K1332" s="104" t="s">
        <v>442</v>
      </c>
      <c r="L1332" s="17"/>
      <c r="M1332" s="2">
        <v>505</v>
      </c>
    </row>
    <row r="1333" spans="1:13" s="104" customFormat="1" ht="12.75">
      <c r="A1333" s="14"/>
      <c r="B1333" s="282">
        <v>1400</v>
      </c>
      <c r="C1333" s="14" t="s">
        <v>81</v>
      </c>
      <c r="D1333" s="14" t="s">
        <v>12</v>
      </c>
      <c r="E1333" s="14" t="s">
        <v>131</v>
      </c>
      <c r="F1333" s="32" t="s">
        <v>441</v>
      </c>
      <c r="G1333" s="32" t="s">
        <v>141</v>
      </c>
      <c r="H1333" s="43">
        <f t="shared" si="95"/>
        <v>-58100</v>
      </c>
      <c r="I1333" s="84">
        <f t="shared" si="94"/>
        <v>2.772277227722772</v>
      </c>
      <c r="J1333" s="31"/>
      <c r="K1333" s="104" t="s">
        <v>442</v>
      </c>
      <c r="L1333" s="17"/>
      <c r="M1333" s="2">
        <v>505</v>
      </c>
    </row>
    <row r="1334" spans="1:13" s="17" customFormat="1" ht="12.75">
      <c r="A1334" s="14"/>
      <c r="B1334" s="282">
        <v>1500</v>
      </c>
      <c r="C1334" s="14" t="s">
        <v>81</v>
      </c>
      <c r="D1334" s="14" t="s">
        <v>12</v>
      </c>
      <c r="E1334" s="14" t="s">
        <v>131</v>
      </c>
      <c r="F1334" s="32" t="s">
        <v>441</v>
      </c>
      <c r="G1334" s="32" t="s">
        <v>144</v>
      </c>
      <c r="H1334" s="43">
        <f t="shared" si="95"/>
        <v>-59600</v>
      </c>
      <c r="I1334" s="84">
        <f t="shared" si="94"/>
        <v>2.9702970297029703</v>
      </c>
      <c r="J1334" s="31"/>
      <c r="K1334" s="104" t="s">
        <v>442</v>
      </c>
      <c r="M1334" s="2">
        <v>505</v>
      </c>
    </row>
    <row r="1335" spans="1:13" s="104" customFormat="1" ht="12.75">
      <c r="A1335" s="14"/>
      <c r="B1335" s="282">
        <v>1000</v>
      </c>
      <c r="C1335" s="14" t="s">
        <v>81</v>
      </c>
      <c r="D1335" s="14" t="s">
        <v>12</v>
      </c>
      <c r="E1335" s="14" t="s">
        <v>131</v>
      </c>
      <c r="F1335" s="32" t="s">
        <v>441</v>
      </c>
      <c r="G1335" s="32" t="s">
        <v>145</v>
      </c>
      <c r="H1335" s="43">
        <f t="shared" si="95"/>
        <v>-60600</v>
      </c>
      <c r="I1335" s="84">
        <f t="shared" si="94"/>
        <v>1.9801980198019802</v>
      </c>
      <c r="J1335" s="31"/>
      <c r="K1335" s="104" t="s">
        <v>442</v>
      </c>
      <c r="L1335" s="17"/>
      <c r="M1335" s="2">
        <v>505</v>
      </c>
    </row>
    <row r="1336" spans="1:13" s="104" customFormat="1" ht="12.75">
      <c r="A1336" s="14"/>
      <c r="B1336" s="282">
        <v>2500</v>
      </c>
      <c r="C1336" s="14" t="s">
        <v>81</v>
      </c>
      <c r="D1336" s="14" t="s">
        <v>12</v>
      </c>
      <c r="E1336" s="14" t="s">
        <v>131</v>
      </c>
      <c r="F1336" s="32" t="s">
        <v>441</v>
      </c>
      <c r="G1336" s="32" t="s">
        <v>146</v>
      </c>
      <c r="H1336" s="43">
        <f t="shared" si="95"/>
        <v>-63100</v>
      </c>
      <c r="I1336" s="84">
        <f t="shared" si="94"/>
        <v>4.9504950495049505</v>
      </c>
      <c r="J1336" s="31"/>
      <c r="K1336" s="104" t="s">
        <v>442</v>
      </c>
      <c r="L1336" s="17"/>
      <c r="M1336" s="2">
        <v>505</v>
      </c>
    </row>
    <row r="1337" spans="1:13" s="104" customFormat="1" ht="12.75">
      <c r="A1337" s="14"/>
      <c r="B1337" s="282">
        <v>1200</v>
      </c>
      <c r="C1337" s="14" t="s">
        <v>81</v>
      </c>
      <c r="D1337" s="14" t="s">
        <v>12</v>
      </c>
      <c r="E1337" s="14" t="s">
        <v>131</v>
      </c>
      <c r="F1337" s="32" t="s">
        <v>441</v>
      </c>
      <c r="G1337" s="32" t="s">
        <v>146</v>
      </c>
      <c r="H1337" s="43">
        <f t="shared" si="95"/>
        <v>-64300</v>
      </c>
      <c r="I1337" s="84">
        <f t="shared" si="94"/>
        <v>2.376237623762376</v>
      </c>
      <c r="J1337" s="31"/>
      <c r="K1337" s="104" t="s">
        <v>442</v>
      </c>
      <c r="L1337" s="17"/>
      <c r="M1337" s="2">
        <v>505</v>
      </c>
    </row>
    <row r="1338" spans="1:13" s="17" customFormat="1" ht="12.75">
      <c r="A1338" s="14"/>
      <c r="B1338" s="282">
        <v>1500</v>
      </c>
      <c r="C1338" s="14" t="s">
        <v>81</v>
      </c>
      <c r="D1338" s="14" t="s">
        <v>12</v>
      </c>
      <c r="E1338" s="14" t="s">
        <v>131</v>
      </c>
      <c r="F1338" s="32" t="s">
        <v>441</v>
      </c>
      <c r="G1338" s="32" t="s">
        <v>147</v>
      </c>
      <c r="H1338" s="43">
        <f t="shared" si="95"/>
        <v>-65800</v>
      </c>
      <c r="I1338" s="84">
        <f t="shared" si="94"/>
        <v>2.9702970297029703</v>
      </c>
      <c r="J1338" s="31"/>
      <c r="K1338" s="104" t="s">
        <v>442</v>
      </c>
      <c r="M1338" s="2">
        <v>505</v>
      </c>
    </row>
    <row r="1339" spans="1:13" s="17" customFormat="1" ht="12.75">
      <c r="A1339" s="14"/>
      <c r="B1339" s="282">
        <v>1500</v>
      </c>
      <c r="C1339" s="35" t="s">
        <v>81</v>
      </c>
      <c r="D1339" s="35" t="s">
        <v>12</v>
      </c>
      <c r="E1339" s="35" t="s">
        <v>131</v>
      </c>
      <c r="F1339" s="33" t="s">
        <v>441</v>
      </c>
      <c r="G1339" s="32" t="s">
        <v>148</v>
      </c>
      <c r="H1339" s="43">
        <f t="shared" si="95"/>
        <v>-67300</v>
      </c>
      <c r="I1339" s="84">
        <f t="shared" si="94"/>
        <v>2.9702970297029703</v>
      </c>
      <c r="J1339" s="31"/>
      <c r="K1339" s="104" t="s">
        <v>442</v>
      </c>
      <c r="M1339" s="2">
        <v>505</v>
      </c>
    </row>
    <row r="1340" spans="1:13" s="17" customFormat="1" ht="12.75">
      <c r="A1340" s="14"/>
      <c r="B1340" s="282">
        <v>1200</v>
      </c>
      <c r="C1340" s="35" t="s">
        <v>81</v>
      </c>
      <c r="D1340" s="35" t="s">
        <v>12</v>
      </c>
      <c r="E1340" s="35" t="s">
        <v>131</v>
      </c>
      <c r="F1340" s="33" t="s">
        <v>441</v>
      </c>
      <c r="G1340" s="32" t="s">
        <v>149</v>
      </c>
      <c r="H1340" s="43">
        <f t="shared" si="95"/>
        <v>-68500</v>
      </c>
      <c r="I1340" s="84">
        <f t="shared" si="94"/>
        <v>2.376237623762376</v>
      </c>
      <c r="J1340" s="31"/>
      <c r="K1340" s="104" t="s">
        <v>442</v>
      </c>
      <c r="M1340" s="2">
        <v>505</v>
      </c>
    </row>
    <row r="1341" spans="1:13" s="17" customFormat="1" ht="12.75">
      <c r="A1341" s="14"/>
      <c r="B1341" s="282">
        <v>1400</v>
      </c>
      <c r="C1341" s="35" t="s">
        <v>81</v>
      </c>
      <c r="D1341" s="35" t="s">
        <v>12</v>
      </c>
      <c r="E1341" s="35" t="s">
        <v>131</v>
      </c>
      <c r="F1341" s="33" t="s">
        <v>441</v>
      </c>
      <c r="G1341" s="32" t="s">
        <v>379</v>
      </c>
      <c r="H1341" s="43">
        <f t="shared" si="95"/>
        <v>-69900</v>
      </c>
      <c r="I1341" s="84">
        <f t="shared" si="94"/>
        <v>2.772277227722772</v>
      </c>
      <c r="J1341" s="31"/>
      <c r="K1341" s="104" t="s">
        <v>442</v>
      </c>
      <c r="M1341" s="2">
        <v>505</v>
      </c>
    </row>
    <row r="1342" spans="1:13" s="17" customFormat="1" ht="12.75">
      <c r="A1342" s="14"/>
      <c r="B1342" s="282">
        <v>1450</v>
      </c>
      <c r="C1342" s="35" t="s">
        <v>81</v>
      </c>
      <c r="D1342" s="35" t="s">
        <v>12</v>
      </c>
      <c r="E1342" s="35" t="s">
        <v>131</v>
      </c>
      <c r="F1342" s="33" t="s">
        <v>441</v>
      </c>
      <c r="G1342" s="32" t="s">
        <v>212</v>
      </c>
      <c r="H1342" s="43">
        <f t="shared" si="95"/>
        <v>-71350</v>
      </c>
      <c r="I1342" s="84">
        <f t="shared" si="94"/>
        <v>2.871287128712871</v>
      </c>
      <c r="J1342" s="31"/>
      <c r="K1342" s="104" t="s">
        <v>442</v>
      </c>
      <c r="M1342" s="2">
        <v>505</v>
      </c>
    </row>
    <row r="1343" spans="1:13" s="17" customFormat="1" ht="12.75">
      <c r="A1343" s="14"/>
      <c r="B1343" s="282">
        <v>1400</v>
      </c>
      <c r="C1343" s="35" t="s">
        <v>81</v>
      </c>
      <c r="D1343" s="35" t="s">
        <v>12</v>
      </c>
      <c r="E1343" s="35" t="s">
        <v>131</v>
      </c>
      <c r="F1343" s="33" t="s">
        <v>441</v>
      </c>
      <c r="G1343" s="32" t="s">
        <v>382</v>
      </c>
      <c r="H1343" s="43">
        <f t="shared" si="95"/>
        <v>-72750</v>
      </c>
      <c r="I1343" s="84">
        <f t="shared" si="94"/>
        <v>2.772277227722772</v>
      </c>
      <c r="J1343" s="31"/>
      <c r="K1343" s="104" t="s">
        <v>442</v>
      </c>
      <c r="M1343" s="2">
        <v>505</v>
      </c>
    </row>
    <row r="1344" spans="1:13" s="17" customFormat="1" ht="12.75">
      <c r="A1344" s="1"/>
      <c r="B1344" s="276">
        <v>1000</v>
      </c>
      <c r="C1344" s="1" t="s">
        <v>81</v>
      </c>
      <c r="D1344" s="14" t="s">
        <v>12</v>
      </c>
      <c r="E1344" s="1" t="s">
        <v>131</v>
      </c>
      <c r="F1344" s="29" t="s">
        <v>609</v>
      </c>
      <c r="G1344" s="29" t="s">
        <v>53</v>
      </c>
      <c r="H1344" s="43">
        <f t="shared" si="95"/>
        <v>-73750</v>
      </c>
      <c r="I1344" s="84">
        <f t="shared" si="94"/>
        <v>1.9801980198019802</v>
      </c>
      <c r="J1344"/>
      <c r="K1344" t="s">
        <v>593</v>
      </c>
      <c r="L1344"/>
      <c r="M1344" s="2">
        <v>505</v>
      </c>
    </row>
    <row r="1345" spans="1:13" s="17" customFormat="1" ht="12.75">
      <c r="A1345" s="1"/>
      <c r="B1345" s="276">
        <v>5000</v>
      </c>
      <c r="C1345" s="14" t="s">
        <v>81</v>
      </c>
      <c r="D1345" s="14" t="s">
        <v>12</v>
      </c>
      <c r="E1345" s="81" t="s">
        <v>131</v>
      </c>
      <c r="F1345" s="29" t="s">
        <v>609</v>
      </c>
      <c r="G1345" s="29" t="s">
        <v>55</v>
      </c>
      <c r="H1345" s="43">
        <f t="shared" si="95"/>
        <v>-78750</v>
      </c>
      <c r="I1345" s="84">
        <f t="shared" si="94"/>
        <v>9.900990099009901</v>
      </c>
      <c r="J1345"/>
      <c r="K1345" t="s">
        <v>593</v>
      </c>
      <c r="L1345"/>
      <c r="M1345" s="2">
        <v>505</v>
      </c>
    </row>
    <row r="1346" spans="1:13" s="17" customFormat="1" ht="12.75">
      <c r="A1346" s="1"/>
      <c r="B1346" s="276">
        <v>1500</v>
      </c>
      <c r="C1346" s="1" t="s">
        <v>81</v>
      </c>
      <c r="D1346" s="14" t="s">
        <v>12</v>
      </c>
      <c r="E1346" s="1" t="s">
        <v>131</v>
      </c>
      <c r="F1346" s="29" t="s">
        <v>609</v>
      </c>
      <c r="G1346" s="29" t="s">
        <v>137</v>
      </c>
      <c r="H1346" s="43">
        <f t="shared" si="95"/>
        <v>-80250</v>
      </c>
      <c r="I1346" s="84">
        <f t="shared" si="94"/>
        <v>2.9702970297029703</v>
      </c>
      <c r="J1346"/>
      <c r="K1346" t="s">
        <v>593</v>
      </c>
      <c r="L1346"/>
      <c r="M1346" s="2">
        <v>505</v>
      </c>
    </row>
    <row r="1347" spans="1:13" s="17" customFormat="1" ht="12.75">
      <c r="A1347" s="1"/>
      <c r="B1347" s="276">
        <v>1500</v>
      </c>
      <c r="C1347" s="1" t="s">
        <v>81</v>
      </c>
      <c r="D1347" s="14" t="s">
        <v>12</v>
      </c>
      <c r="E1347" s="1" t="s">
        <v>131</v>
      </c>
      <c r="F1347" s="29" t="s">
        <v>609</v>
      </c>
      <c r="G1347" s="29" t="s">
        <v>138</v>
      </c>
      <c r="H1347" s="43">
        <f t="shared" si="95"/>
        <v>-81750</v>
      </c>
      <c r="I1347" s="84">
        <f t="shared" si="94"/>
        <v>2.9702970297029703</v>
      </c>
      <c r="J1347"/>
      <c r="K1347" t="s">
        <v>593</v>
      </c>
      <c r="L1347"/>
      <c r="M1347" s="2">
        <v>505</v>
      </c>
    </row>
    <row r="1348" spans="1:13" s="17" customFormat="1" ht="12.75">
      <c r="A1348" s="1"/>
      <c r="B1348" s="276">
        <v>1500</v>
      </c>
      <c r="C1348" s="81" t="s">
        <v>81</v>
      </c>
      <c r="D1348" s="35" t="s">
        <v>12</v>
      </c>
      <c r="E1348" s="81" t="s">
        <v>131</v>
      </c>
      <c r="F1348" s="29" t="s">
        <v>609</v>
      </c>
      <c r="G1348" s="29" t="s">
        <v>139</v>
      </c>
      <c r="H1348" s="43">
        <f t="shared" si="95"/>
        <v>-83250</v>
      </c>
      <c r="I1348" s="84">
        <f t="shared" si="94"/>
        <v>2.9702970297029703</v>
      </c>
      <c r="J1348"/>
      <c r="K1348" t="s">
        <v>593</v>
      </c>
      <c r="L1348"/>
      <c r="M1348" s="2">
        <v>505</v>
      </c>
    </row>
    <row r="1349" spans="1:13" s="17" customFormat="1" ht="12.75">
      <c r="A1349" s="1"/>
      <c r="B1349" s="276">
        <v>1000</v>
      </c>
      <c r="C1349" s="1" t="s">
        <v>81</v>
      </c>
      <c r="D1349" s="14" t="s">
        <v>12</v>
      </c>
      <c r="E1349" s="1" t="s">
        <v>131</v>
      </c>
      <c r="F1349" s="29" t="s">
        <v>609</v>
      </c>
      <c r="G1349" s="29" t="s">
        <v>140</v>
      </c>
      <c r="H1349" s="43">
        <f t="shared" si="95"/>
        <v>-84250</v>
      </c>
      <c r="I1349" s="84">
        <f t="shared" si="94"/>
        <v>1.9801980198019802</v>
      </c>
      <c r="J1349"/>
      <c r="K1349" t="s">
        <v>593</v>
      </c>
      <c r="L1349"/>
      <c r="M1349" s="2">
        <v>505</v>
      </c>
    </row>
    <row r="1350" spans="1:13" s="17" customFormat="1" ht="12.75">
      <c r="A1350" s="1"/>
      <c r="B1350" s="276">
        <v>1000</v>
      </c>
      <c r="C1350" s="1" t="s">
        <v>81</v>
      </c>
      <c r="D1350" s="14" t="s">
        <v>12</v>
      </c>
      <c r="E1350" s="1" t="s">
        <v>131</v>
      </c>
      <c r="F1350" s="29" t="s">
        <v>609</v>
      </c>
      <c r="G1350" s="29" t="s">
        <v>141</v>
      </c>
      <c r="H1350" s="43">
        <f t="shared" si="95"/>
        <v>-85250</v>
      </c>
      <c r="I1350" s="84">
        <f t="shared" si="94"/>
        <v>1.9801980198019802</v>
      </c>
      <c r="J1350"/>
      <c r="K1350" t="s">
        <v>593</v>
      </c>
      <c r="L1350"/>
      <c r="M1350" s="2">
        <v>505</v>
      </c>
    </row>
    <row r="1351" spans="1:13" s="17" customFormat="1" ht="12.75">
      <c r="A1351" s="1"/>
      <c r="B1351" s="276">
        <v>1000</v>
      </c>
      <c r="C1351" s="1" t="s">
        <v>81</v>
      </c>
      <c r="D1351" s="14" t="s">
        <v>12</v>
      </c>
      <c r="E1351" s="1" t="s">
        <v>131</v>
      </c>
      <c r="F1351" s="29" t="s">
        <v>609</v>
      </c>
      <c r="G1351" s="29" t="s">
        <v>142</v>
      </c>
      <c r="H1351" s="43">
        <f t="shared" si="95"/>
        <v>-86250</v>
      </c>
      <c r="I1351" s="84">
        <f t="shared" si="94"/>
        <v>1.9801980198019802</v>
      </c>
      <c r="J1351"/>
      <c r="K1351" t="s">
        <v>593</v>
      </c>
      <c r="L1351"/>
      <c r="M1351" s="2">
        <v>505</v>
      </c>
    </row>
    <row r="1352" spans="2:13" ht="12.75">
      <c r="B1352" s="276">
        <v>800</v>
      </c>
      <c r="C1352" s="1" t="s">
        <v>1100</v>
      </c>
      <c r="D1352" s="14" t="s">
        <v>12</v>
      </c>
      <c r="E1352" s="1" t="s">
        <v>131</v>
      </c>
      <c r="F1352" s="29" t="s">
        <v>610</v>
      </c>
      <c r="G1352" s="29" t="s">
        <v>27</v>
      </c>
      <c r="H1352" s="43">
        <f t="shared" si="95"/>
        <v>-87050</v>
      </c>
      <c r="I1352" s="84">
        <f t="shared" si="94"/>
        <v>1.5841584158415842</v>
      </c>
      <c r="K1352" s="86" t="s">
        <v>611</v>
      </c>
      <c r="M1352" s="2">
        <v>505</v>
      </c>
    </row>
    <row r="1353" spans="2:13" ht="12.75">
      <c r="B1353" s="276">
        <v>800</v>
      </c>
      <c r="C1353" s="1" t="s">
        <v>81</v>
      </c>
      <c r="D1353" s="14" t="s">
        <v>12</v>
      </c>
      <c r="E1353" s="1" t="s">
        <v>131</v>
      </c>
      <c r="F1353" s="29" t="s">
        <v>610</v>
      </c>
      <c r="G1353" s="29" t="s">
        <v>29</v>
      </c>
      <c r="H1353" s="43">
        <f t="shared" si="95"/>
        <v>-87850</v>
      </c>
      <c r="I1353" s="84">
        <f t="shared" si="94"/>
        <v>1.5841584158415842</v>
      </c>
      <c r="K1353" s="86" t="s">
        <v>611</v>
      </c>
      <c r="M1353" s="2">
        <v>505</v>
      </c>
    </row>
    <row r="1354" spans="2:13" ht="12.75">
      <c r="B1354" s="276">
        <v>700</v>
      </c>
      <c r="C1354" s="1" t="s">
        <v>81</v>
      </c>
      <c r="D1354" s="14" t="s">
        <v>12</v>
      </c>
      <c r="E1354" s="1" t="s">
        <v>131</v>
      </c>
      <c r="F1354" s="29" t="s">
        <v>610</v>
      </c>
      <c r="G1354" s="29" t="s">
        <v>31</v>
      </c>
      <c r="H1354" s="43">
        <f aca="true" t="shared" si="96" ref="H1354:H1385">H1353-B1354</f>
        <v>-88550</v>
      </c>
      <c r="I1354" s="84">
        <f t="shared" si="94"/>
        <v>1.386138613861386</v>
      </c>
      <c r="K1354" s="86" t="s">
        <v>611</v>
      </c>
      <c r="M1354" s="2">
        <v>505</v>
      </c>
    </row>
    <row r="1355" spans="2:13" ht="12.75">
      <c r="B1355" s="276">
        <v>800</v>
      </c>
      <c r="C1355" s="1" t="s">
        <v>81</v>
      </c>
      <c r="D1355" s="14" t="s">
        <v>12</v>
      </c>
      <c r="E1355" s="1" t="s">
        <v>131</v>
      </c>
      <c r="F1355" s="29" t="s">
        <v>610</v>
      </c>
      <c r="G1355" s="29" t="s">
        <v>123</v>
      </c>
      <c r="H1355" s="43">
        <f t="shared" si="96"/>
        <v>-89350</v>
      </c>
      <c r="I1355" s="84">
        <f t="shared" si="94"/>
        <v>1.5841584158415842</v>
      </c>
      <c r="K1355" s="86" t="s">
        <v>611</v>
      </c>
      <c r="M1355" s="2">
        <v>505</v>
      </c>
    </row>
    <row r="1356" spans="2:13" ht="12.75">
      <c r="B1356" s="276">
        <v>1000</v>
      </c>
      <c r="C1356" s="1" t="s">
        <v>81</v>
      </c>
      <c r="D1356" s="14" t="s">
        <v>12</v>
      </c>
      <c r="E1356" s="1" t="s">
        <v>131</v>
      </c>
      <c r="F1356" s="29" t="s">
        <v>610</v>
      </c>
      <c r="G1356" s="29" t="s">
        <v>126</v>
      </c>
      <c r="H1356" s="43">
        <f t="shared" si="96"/>
        <v>-90350</v>
      </c>
      <c r="I1356" s="84">
        <f t="shared" si="94"/>
        <v>1.9801980198019802</v>
      </c>
      <c r="K1356" s="86" t="s">
        <v>611</v>
      </c>
      <c r="M1356" s="2">
        <v>505</v>
      </c>
    </row>
    <row r="1357" spans="2:13" ht="12.75">
      <c r="B1357" s="276">
        <v>800</v>
      </c>
      <c r="C1357" s="1" t="s">
        <v>81</v>
      </c>
      <c r="D1357" s="14" t="s">
        <v>12</v>
      </c>
      <c r="E1357" s="1" t="s">
        <v>131</v>
      </c>
      <c r="F1357" s="29" t="s">
        <v>610</v>
      </c>
      <c r="G1357" s="29" t="s">
        <v>161</v>
      </c>
      <c r="H1357" s="43">
        <f t="shared" si="96"/>
        <v>-91150</v>
      </c>
      <c r="I1357" s="84">
        <f t="shared" si="94"/>
        <v>1.5841584158415842</v>
      </c>
      <c r="K1357" s="86" t="s">
        <v>611</v>
      </c>
      <c r="M1357" s="2">
        <v>505</v>
      </c>
    </row>
    <row r="1358" spans="2:13" ht="12.75">
      <c r="B1358" s="276">
        <v>800</v>
      </c>
      <c r="C1358" s="1" t="s">
        <v>81</v>
      </c>
      <c r="D1358" s="14" t="s">
        <v>12</v>
      </c>
      <c r="E1358" s="1" t="s">
        <v>131</v>
      </c>
      <c r="F1358" s="29" t="s">
        <v>610</v>
      </c>
      <c r="G1358" s="29" t="s">
        <v>163</v>
      </c>
      <c r="H1358" s="43">
        <f t="shared" si="96"/>
        <v>-91950</v>
      </c>
      <c r="I1358" s="84">
        <f t="shared" si="94"/>
        <v>1.5841584158415842</v>
      </c>
      <c r="K1358" s="86" t="s">
        <v>611</v>
      </c>
      <c r="M1358" s="2">
        <v>505</v>
      </c>
    </row>
    <row r="1359" spans="2:13" ht="12.75">
      <c r="B1359" s="276">
        <v>800</v>
      </c>
      <c r="C1359" s="1" t="s">
        <v>81</v>
      </c>
      <c r="D1359" s="14" t="s">
        <v>12</v>
      </c>
      <c r="E1359" s="1" t="s">
        <v>131</v>
      </c>
      <c r="F1359" s="29" t="s">
        <v>610</v>
      </c>
      <c r="G1359" s="29" t="s">
        <v>165</v>
      </c>
      <c r="H1359" s="43">
        <f t="shared" si="96"/>
        <v>-92750</v>
      </c>
      <c r="I1359" s="84">
        <f t="shared" si="94"/>
        <v>1.5841584158415842</v>
      </c>
      <c r="K1359" s="86" t="s">
        <v>611</v>
      </c>
      <c r="M1359" s="2">
        <v>505</v>
      </c>
    </row>
    <row r="1360" spans="2:13" ht="12.75">
      <c r="B1360" s="276">
        <v>1200</v>
      </c>
      <c r="C1360" s="1" t="s">
        <v>81</v>
      </c>
      <c r="D1360" s="14" t="s">
        <v>12</v>
      </c>
      <c r="E1360" s="1" t="s">
        <v>131</v>
      </c>
      <c r="F1360" s="29" t="s">
        <v>610</v>
      </c>
      <c r="G1360" s="29" t="s">
        <v>137</v>
      </c>
      <c r="H1360" s="43">
        <f t="shared" si="96"/>
        <v>-93950</v>
      </c>
      <c r="I1360" s="84">
        <f t="shared" si="94"/>
        <v>2.376237623762376</v>
      </c>
      <c r="K1360" s="86" t="s">
        <v>611</v>
      </c>
      <c r="M1360" s="2">
        <v>505</v>
      </c>
    </row>
    <row r="1361" spans="2:13" ht="12.75">
      <c r="B1361" s="276">
        <v>800</v>
      </c>
      <c r="C1361" s="1" t="s">
        <v>81</v>
      </c>
      <c r="D1361" s="14" t="s">
        <v>12</v>
      </c>
      <c r="E1361" s="1" t="s">
        <v>131</v>
      </c>
      <c r="F1361" s="29" t="s">
        <v>610</v>
      </c>
      <c r="G1361" s="29" t="s">
        <v>138</v>
      </c>
      <c r="H1361" s="43">
        <f t="shared" si="96"/>
        <v>-94750</v>
      </c>
      <c r="I1361" s="84">
        <f t="shared" si="94"/>
        <v>1.5841584158415842</v>
      </c>
      <c r="K1361" s="86" t="s">
        <v>611</v>
      </c>
      <c r="M1361" s="2">
        <v>505</v>
      </c>
    </row>
    <row r="1362" spans="2:13" ht="12.75">
      <c r="B1362" s="276">
        <v>700</v>
      </c>
      <c r="C1362" s="1" t="s">
        <v>81</v>
      </c>
      <c r="D1362" s="14" t="s">
        <v>12</v>
      </c>
      <c r="E1362" s="1" t="s">
        <v>131</v>
      </c>
      <c r="F1362" s="29" t="s">
        <v>610</v>
      </c>
      <c r="G1362" s="29" t="s">
        <v>139</v>
      </c>
      <c r="H1362" s="43">
        <f t="shared" si="96"/>
        <v>-95450</v>
      </c>
      <c r="I1362" s="84">
        <f t="shared" si="94"/>
        <v>1.386138613861386</v>
      </c>
      <c r="K1362" s="86" t="s">
        <v>611</v>
      </c>
      <c r="M1362" s="2">
        <v>505</v>
      </c>
    </row>
    <row r="1363" spans="2:13" ht="12.75">
      <c r="B1363" s="276">
        <v>1200</v>
      </c>
      <c r="C1363" s="1" t="s">
        <v>81</v>
      </c>
      <c r="D1363" s="14" t="s">
        <v>12</v>
      </c>
      <c r="E1363" s="1" t="s">
        <v>131</v>
      </c>
      <c r="F1363" s="29" t="s">
        <v>610</v>
      </c>
      <c r="G1363" s="29" t="s">
        <v>140</v>
      </c>
      <c r="H1363" s="43">
        <f t="shared" si="96"/>
        <v>-96650</v>
      </c>
      <c r="I1363" s="84">
        <f t="shared" si="94"/>
        <v>2.376237623762376</v>
      </c>
      <c r="K1363" s="86" t="s">
        <v>611</v>
      </c>
      <c r="M1363" s="2">
        <v>505</v>
      </c>
    </row>
    <row r="1364" spans="2:13" ht="12.75">
      <c r="B1364" s="276">
        <v>600</v>
      </c>
      <c r="C1364" s="1" t="s">
        <v>81</v>
      </c>
      <c r="D1364" s="14" t="s">
        <v>12</v>
      </c>
      <c r="E1364" s="1" t="s">
        <v>131</v>
      </c>
      <c r="F1364" s="29" t="s">
        <v>610</v>
      </c>
      <c r="G1364" s="29" t="s">
        <v>141</v>
      </c>
      <c r="H1364" s="43">
        <f t="shared" si="96"/>
        <v>-97250</v>
      </c>
      <c r="I1364" s="84">
        <f t="shared" si="94"/>
        <v>1.188118811881188</v>
      </c>
      <c r="K1364" s="86" t="s">
        <v>611</v>
      </c>
      <c r="M1364" s="2">
        <v>505</v>
      </c>
    </row>
    <row r="1365" spans="2:13" ht="12.75">
      <c r="B1365" s="276">
        <v>700</v>
      </c>
      <c r="C1365" s="1" t="s">
        <v>81</v>
      </c>
      <c r="D1365" s="14" t="s">
        <v>12</v>
      </c>
      <c r="E1365" s="1" t="s">
        <v>131</v>
      </c>
      <c r="F1365" s="29" t="s">
        <v>610</v>
      </c>
      <c r="G1365" s="29" t="s">
        <v>142</v>
      </c>
      <c r="H1365" s="43">
        <f t="shared" si="96"/>
        <v>-97950</v>
      </c>
      <c r="I1365" s="84">
        <f t="shared" si="94"/>
        <v>1.386138613861386</v>
      </c>
      <c r="K1365" s="86" t="s">
        <v>611</v>
      </c>
      <c r="M1365" s="2">
        <v>505</v>
      </c>
    </row>
    <row r="1366" spans="2:13" ht="12.75">
      <c r="B1366" s="276">
        <v>800</v>
      </c>
      <c r="C1366" s="35" t="s">
        <v>81</v>
      </c>
      <c r="D1366" s="35" t="s">
        <v>12</v>
      </c>
      <c r="E1366" s="81" t="s">
        <v>131</v>
      </c>
      <c r="F1366" s="29" t="s">
        <v>610</v>
      </c>
      <c r="G1366" s="29" t="s">
        <v>144</v>
      </c>
      <c r="H1366" s="43">
        <f t="shared" si="96"/>
        <v>-98750</v>
      </c>
      <c r="I1366" s="84">
        <f t="shared" si="94"/>
        <v>1.5841584158415842</v>
      </c>
      <c r="K1366" s="86" t="s">
        <v>611</v>
      </c>
      <c r="M1366" s="2">
        <v>505</v>
      </c>
    </row>
    <row r="1367" spans="1:13" s="121" customFormat="1" ht="12.75">
      <c r="A1367" s="152"/>
      <c r="B1367" s="282">
        <v>1200</v>
      </c>
      <c r="C1367" s="81" t="s">
        <v>81</v>
      </c>
      <c r="D1367" s="35" t="s">
        <v>12</v>
      </c>
      <c r="E1367" s="35" t="s">
        <v>131</v>
      </c>
      <c r="F1367" s="38" t="s">
        <v>610</v>
      </c>
      <c r="G1367" s="38" t="s">
        <v>145</v>
      </c>
      <c r="H1367" s="43">
        <f t="shared" si="96"/>
        <v>-99950</v>
      </c>
      <c r="I1367" s="84">
        <f t="shared" si="94"/>
        <v>2.376237623762376</v>
      </c>
      <c r="K1367" s="104" t="s">
        <v>611</v>
      </c>
      <c r="M1367" s="2">
        <v>505</v>
      </c>
    </row>
    <row r="1368" spans="2:13" ht="12.75">
      <c r="B1368" s="276">
        <v>800</v>
      </c>
      <c r="C1368" s="1" t="s">
        <v>81</v>
      </c>
      <c r="D1368" s="14" t="s">
        <v>12</v>
      </c>
      <c r="E1368" s="1" t="s">
        <v>131</v>
      </c>
      <c r="F1368" s="29" t="s">
        <v>610</v>
      </c>
      <c r="G1368" s="29" t="s">
        <v>146</v>
      </c>
      <c r="H1368" s="43">
        <f t="shared" si="96"/>
        <v>-100750</v>
      </c>
      <c r="I1368" s="84">
        <f t="shared" si="94"/>
        <v>1.5841584158415842</v>
      </c>
      <c r="K1368" s="86" t="s">
        <v>611</v>
      </c>
      <c r="M1368" s="2">
        <v>505</v>
      </c>
    </row>
    <row r="1369" spans="2:13" ht="12.75">
      <c r="B1369" s="276">
        <v>1200</v>
      </c>
      <c r="C1369" s="1" t="s">
        <v>81</v>
      </c>
      <c r="D1369" s="14" t="s">
        <v>12</v>
      </c>
      <c r="E1369" s="1" t="s">
        <v>131</v>
      </c>
      <c r="F1369" s="29" t="s">
        <v>610</v>
      </c>
      <c r="G1369" s="29" t="s">
        <v>147</v>
      </c>
      <c r="H1369" s="43">
        <f t="shared" si="96"/>
        <v>-101950</v>
      </c>
      <c r="I1369" s="84">
        <f t="shared" si="94"/>
        <v>2.376237623762376</v>
      </c>
      <c r="K1369" s="86" t="s">
        <v>611</v>
      </c>
      <c r="M1369" s="2">
        <v>505</v>
      </c>
    </row>
    <row r="1370" spans="2:13" ht="12.75">
      <c r="B1370" s="276">
        <v>800</v>
      </c>
      <c r="C1370" s="1" t="s">
        <v>81</v>
      </c>
      <c r="D1370" s="14" t="s">
        <v>12</v>
      </c>
      <c r="E1370" s="1" t="s">
        <v>131</v>
      </c>
      <c r="F1370" s="29" t="s">
        <v>610</v>
      </c>
      <c r="G1370" s="29" t="s">
        <v>379</v>
      </c>
      <c r="H1370" s="43">
        <f t="shared" si="96"/>
        <v>-102750</v>
      </c>
      <c r="I1370" s="84">
        <f t="shared" si="94"/>
        <v>1.5841584158415842</v>
      </c>
      <c r="K1370" s="86" t="s">
        <v>611</v>
      </c>
      <c r="M1370" s="2">
        <v>505</v>
      </c>
    </row>
    <row r="1371" spans="2:13" ht="12.75">
      <c r="B1371" s="276">
        <v>1000</v>
      </c>
      <c r="C1371" s="1" t="s">
        <v>81</v>
      </c>
      <c r="D1371" s="14" t="s">
        <v>12</v>
      </c>
      <c r="E1371" s="1" t="s">
        <v>131</v>
      </c>
      <c r="F1371" s="29" t="s">
        <v>610</v>
      </c>
      <c r="G1371" s="29" t="s">
        <v>212</v>
      </c>
      <c r="H1371" s="43">
        <f t="shared" si="96"/>
        <v>-103750</v>
      </c>
      <c r="I1371" s="84">
        <f t="shared" si="94"/>
        <v>1.9801980198019802</v>
      </c>
      <c r="K1371" s="86" t="s">
        <v>611</v>
      </c>
      <c r="M1371" s="2">
        <v>505</v>
      </c>
    </row>
    <row r="1372" spans="2:13" ht="12.75">
      <c r="B1372" s="276">
        <v>1200</v>
      </c>
      <c r="C1372" s="1" t="s">
        <v>81</v>
      </c>
      <c r="D1372" s="14" t="s">
        <v>12</v>
      </c>
      <c r="E1372" s="1" t="s">
        <v>131</v>
      </c>
      <c r="F1372" s="29" t="s">
        <v>610</v>
      </c>
      <c r="G1372" s="29" t="s">
        <v>382</v>
      </c>
      <c r="H1372" s="43">
        <f t="shared" si="96"/>
        <v>-104950</v>
      </c>
      <c r="I1372" s="84">
        <f t="shared" si="94"/>
        <v>2.376237623762376</v>
      </c>
      <c r="K1372" s="86" t="s">
        <v>611</v>
      </c>
      <c r="M1372" s="2">
        <v>505</v>
      </c>
    </row>
    <row r="1373" spans="1:13" s="104" customFormat="1" ht="12.75">
      <c r="A1373" s="35"/>
      <c r="B1373" s="282">
        <v>1500</v>
      </c>
      <c r="C1373" s="35" t="s">
        <v>81</v>
      </c>
      <c r="D1373" s="35" t="s">
        <v>12</v>
      </c>
      <c r="E1373" s="35" t="s">
        <v>131</v>
      </c>
      <c r="F1373" s="33" t="s">
        <v>612</v>
      </c>
      <c r="G1373" s="33" t="s">
        <v>143</v>
      </c>
      <c r="H1373" s="43">
        <f t="shared" si="96"/>
        <v>-106450</v>
      </c>
      <c r="I1373" s="84">
        <f t="shared" si="94"/>
        <v>2.9702970297029703</v>
      </c>
      <c r="K1373" s="104" t="s">
        <v>598</v>
      </c>
      <c r="M1373" s="2">
        <v>505</v>
      </c>
    </row>
    <row r="1374" spans="1:13" s="104" customFormat="1" ht="12.75">
      <c r="A1374" s="35"/>
      <c r="B1374" s="282">
        <v>1500</v>
      </c>
      <c r="C1374" s="35" t="s">
        <v>81</v>
      </c>
      <c r="D1374" s="35" t="s">
        <v>12</v>
      </c>
      <c r="E1374" s="35" t="s">
        <v>131</v>
      </c>
      <c r="F1374" s="33" t="s">
        <v>612</v>
      </c>
      <c r="G1374" s="33" t="s">
        <v>144</v>
      </c>
      <c r="H1374" s="43">
        <f t="shared" si="96"/>
        <v>-107950</v>
      </c>
      <c r="I1374" s="84">
        <f t="shared" si="94"/>
        <v>2.9702970297029703</v>
      </c>
      <c r="K1374" s="104" t="s">
        <v>598</v>
      </c>
      <c r="M1374" s="2">
        <v>505</v>
      </c>
    </row>
    <row r="1375" spans="1:13" s="17" customFormat="1" ht="12.75">
      <c r="A1375" s="1"/>
      <c r="B1375" s="282">
        <v>1400</v>
      </c>
      <c r="C1375" s="1" t="s">
        <v>81</v>
      </c>
      <c r="D1375" s="14" t="s">
        <v>12</v>
      </c>
      <c r="E1375" s="1" t="s">
        <v>131</v>
      </c>
      <c r="F1375" s="29" t="s">
        <v>603</v>
      </c>
      <c r="G1375" s="33" t="s">
        <v>31</v>
      </c>
      <c r="H1375" s="43">
        <f t="shared" si="96"/>
        <v>-109350</v>
      </c>
      <c r="I1375" s="84">
        <f t="shared" si="94"/>
        <v>2.772277227722772</v>
      </c>
      <c r="J1375"/>
      <c r="K1375" s="86" t="s">
        <v>601</v>
      </c>
      <c r="L1375"/>
      <c r="M1375" s="2">
        <v>505</v>
      </c>
    </row>
    <row r="1376" spans="1:13" s="17" customFormat="1" ht="12.75">
      <c r="A1376" s="1"/>
      <c r="B1376" s="282">
        <v>1300</v>
      </c>
      <c r="C1376" s="35" t="s">
        <v>81</v>
      </c>
      <c r="D1376" s="14" t="s">
        <v>12</v>
      </c>
      <c r="E1376" s="35" t="s">
        <v>131</v>
      </c>
      <c r="F1376" s="29" t="s">
        <v>603</v>
      </c>
      <c r="G1376" s="33" t="s">
        <v>53</v>
      </c>
      <c r="H1376" s="43">
        <f t="shared" si="96"/>
        <v>-110650</v>
      </c>
      <c r="I1376" s="84">
        <f t="shared" si="94"/>
        <v>2.5742574257425743</v>
      </c>
      <c r="J1376"/>
      <c r="K1376" s="86" t="s">
        <v>601</v>
      </c>
      <c r="L1376"/>
      <c r="M1376" s="2">
        <v>505</v>
      </c>
    </row>
    <row r="1377" spans="1:13" s="17" customFormat="1" ht="12.75">
      <c r="A1377" s="1"/>
      <c r="B1377" s="282">
        <v>1400</v>
      </c>
      <c r="C1377" s="14" t="s">
        <v>81</v>
      </c>
      <c r="D1377" s="14" t="s">
        <v>12</v>
      </c>
      <c r="E1377" s="14" t="s">
        <v>131</v>
      </c>
      <c r="F1377" s="29" t="s">
        <v>603</v>
      </c>
      <c r="G1377" s="32" t="s">
        <v>55</v>
      </c>
      <c r="H1377" s="43">
        <f t="shared" si="96"/>
        <v>-112050</v>
      </c>
      <c r="I1377" s="84">
        <f t="shared" si="94"/>
        <v>2.772277227722772</v>
      </c>
      <c r="J1377" s="39"/>
      <c r="K1377" s="86" t="s">
        <v>601</v>
      </c>
      <c r="L1377" s="39"/>
      <c r="M1377" s="2">
        <v>505</v>
      </c>
    </row>
    <row r="1378" spans="1:13" s="17" customFormat="1" ht="12.75">
      <c r="A1378" s="1"/>
      <c r="B1378" s="282">
        <v>1000</v>
      </c>
      <c r="C1378" s="14" t="s">
        <v>81</v>
      </c>
      <c r="D1378" s="14" t="s">
        <v>12</v>
      </c>
      <c r="E1378" s="14" t="s">
        <v>131</v>
      </c>
      <c r="F1378" s="29" t="s">
        <v>603</v>
      </c>
      <c r="G1378" s="32" t="s">
        <v>75</v>
      </c>
      <c r="H1378" s="43">
        <f t="shared" si="96"/>
        <v>-113050</v>
      </c>
      <c r="I1378" s="84">
        <f t="shared" si="94"/>
        <v>1.9801980198019802</v>
      </c>
      <c r="J1378"/>
      <c r="K1378" s="86" t="s">
        <v>601</v>
      </c>
      <c r="L1378"/>
      <c r="M1378" s="2">
        <v>505</v>
      </c>
    </row>
    <row r="1379" spans="1:13" s="17" customFormat="1" ht="12.75">
      <c r="A1379" s="1"/>
      <c r="B1379" s="282">
        <v>1400</v>
      </c>
      <c r="C1379" s="14" t="s">
        <v>81</v>
      </c>
      <c r="D1379" s="14" t="s">
        <v>12</v>
      </c>
      <c r="E1379" s="14" t="s">
        <v>131</v>
      </c>
      <c r="F1379" s="29" t="s">
        <v>603</v>
      </c>
      <c r="G1379" s="32" t="s">
        <v>123</v>
      </c>
      <c r="H1379" s="43">
        <f t="shared" si="96"/>
        <v>-114450</v>
      </c>
      <c r="I1379" s="84">
        <f t="shared" si="94"/>
        <v>2.772277227722772</v>
      </c>
      <c r="J1379"/>
      <c r="K1379" s="86" t="s">
        <v>601</v>
      </c>
      <c r="L1379"/>
      <c r="M1379" s="2">
        <v>505</v>
      </c>
    </row>
    <row r="1380" spans="1:13" s="17" customFormat="1" ht="12.75">
      <c r="A1380" s="1"/>
      <c r="B1380" s="276">
        <v>1500</v>
      </c>
      <c r="C1380" s="14" t="s">
        <v>81</v>
      </c>
      <c r="D1380" s="14" t="s">
        <v>12</v>
      </c>
      <c r="E1380" s="1" t="s">
        <v>131</v>
      </c>
      <c r="F1380" s="29" t="s">
        <v>603</v>
      </c>
      <c r="G1380" s="29" t="s">
        <v>126</v>
      </c>
      <c r="H1380" s="43">
        <f t="shared" si="96"/>
        <v>-115950</v>
      </c>
      <c r="I1380" s="84">
        <f t="shared" si="94"/>
        <v>2.9702970297029703</v>
      </c>
      <c r="J1380"/>
      <c r="K1380" s="86" t="s">
        <v>601</v>
      </c>
      <c r="L1380"/>
      <c r="M1380" s="2">
        <v>505</v>
      </c>
    </row>
    <row r="1381" spans="1:13" s="17" customFormat="1" ht="12.75">
      <c r="A1381" s="1"/>
      <c r="B1381" s="276">
        <v>1400</v>
      </c>
      <c r="C1381" s="1" t="s">
        <v>81</v>
      </c>
      <c r="D1381" s="14" t="s">
        <v>12</v>
      </c>
      <c r="E1381" s="1" t="s">
        <v>131</v>
      </c>
      <c r="F1381" s="29" t="s">
        <v>603</v>
      </c>
      <c r="G1381" s="29" t="s">
        <v>161</v>
      </c>
      <c r="H1381" s="43">
        <f t="shared" si="96"/>
        <v>-117350</v>
      </c>
      <c r="I1381" s="84">
        <f aca="true" t="shared" si="97" ref="I1381:I1444">+B1381/M1381</f>
        <v>2.772277227722772</v>
      </c>
      <c r="J1381"/>
      <c r="K1381" s="86" t="s">
        <v>601</v>
      </c>
      <c r="L1381"/>
      <c r="M1381" s="2">
        <v>505</v>
      </c>
    </row>
    <row r="1382" spans="1:13" s="17" customFormat="1" ht="12.75">
      <c r="A1382" s="1"/>
      <c r="B1382" s="276">
        <v>1000</v>
      </c>
      <c r="C1382" s="1" t="s">
        <v>81</v>
      </c>
      <c r="D1382" s="14" t="s">
        <v>12</v>
      </c>
      <c r="E1382" s="1" t="s">
        <v>131</v>
      </c>
      <c r="F1382" s="29" t="s">
        <v>603</v>
      </c>
      <c r="G1382" s="29" t="s">
        <v>163</v>
      </c>
      <c r="H1382" s="43">
        <f t="shared" si="96"/>
        <v>-118350</v>
      </c>
      <c r="I1382" s="84">
        <f t="shared" si="97"/>
        <v>1.9801980198019802</v>
      </c>
      <c r="J1382"/>
      <c r="K1382" s="86" t="s">
        <v>601</v>
      </c>
      <c r="L1382"/>
      <c r="M1382" s="2">
        <v>505</v>
      </c>
    </row>
    <row r="1383" spans="1:13" s="17" customFormat="1" ht="12.75">
      <c r="A1383" s="1"/>
      <c r="B1383" s="431">
        <v>1200</v>
      </c>
      <c r="C1383" s="40" t="s">
        <v>81</v>
      </c>
      <c r="D1383" s="14" t="s">
        <v>12</v>
      </c>
      <c r="E1383" s="40" t="s">
        <v>131</v>
      </c>
      <c r="F1383" s="29" t="s">
        <v>603</v>
      </c>
      <c r="G1383" s="29" t="s">
        <v>165</v>
      </c>
      <c r="H1383" s="43">
        <f t="shared" si="96"/>
        <v>-119550</v>
      </c>
      <c r="I1383" s="84">
        <f t="shared" si="97"/>
        <v>2.376237623762376</v>
      </c>
      <c r="J1383"/>
      <c r="K1383" s="86" t="s">
        <v>601</v>
      </c>
      <c r="L1383"/>
      <c r="M1383" s="2">
        <v>505</v>
      </c>
    </row>
    <row r="1384" spans="1:14" s="17" customFormat="1" ht="12.75">
      <c r="A1384" s="1"/>
      <c r="B1384" s="276">
        <v>1500</v>
      </c>
      <c r="C1384" s="1" t="s">
        <v>81</v>
      </c>
      <c r="D1384" s="14" t="s">
        <v>12</v>
      </c>
      <c r="E1384" s="1" t="s">
        <v>131</v>
      </c>
      <c r="F1384" s="29" t="s">
        <v>603</v>
      </c>
      <c r="G1384" s="29" t="s">
        <v>137</v>
      </c>
      <c r="H1384" s="43">
        <f t="shared" si="96"/>
        <v>-121050</v>
      </c>
      <c r="I1384" s="84">
        <f t="shared" si="97"/>
        <v>2.9702970297029703</v>
      </c>
      <c r="J1384" s="39"/>
      <c r="K1384" s="86" t="s">
        <v>601</v>
      </c>
      <c r="L1384" s="39"/>
      <c r="M1384" s="2">
        <v>505</v>
      </c>
      <c r="N1384" s="151"/>
    </row>
    <row r="1385" spans="1:14" s="17" customFormat="1" ht="12.75">
      <c r="A1385" s="1"/>
      <c r="B1385" s="276">
        <v>1500</v>
      </c>
      <c r="C1385" s="1" t="s">
        <v>81</v>
      </c>
      <c r="D1385" s="14" t="s">
        <v>12</v>
      </c>
      <c r="E1385" s="1" t="s">
        <v>131</v>
      </c>
      <c r="F1385" s="29" t="s">
        <v>603</v>
      </c>
      <c r="G1385" s="29" t="s">
        <v>138</v>
      </c>
      <c r="H1385" s="43">
        <f t="shared" si="96"/>
        <v>-122550</v>
      </c>
      <c r="I1385" s="84">
        <f t="shared" si="97"/>
        <v>2.9702970297029703</v>
      </c>
      <c r="J1385"/>
      <c r="K1385" s="86" t="s">
        <v>601</v>
      </c>
      <c r="L1385"/>
      <c r="M1385" s="2">
        <v>505</v>
      </c>
      <c r="N1385" s="151"/>
    </row>
    <row r="1386" spans="1:13" s="17" customFormat="1" ht="12.75">
      <c r="A1386" s="35"/>
      <c r="B1386" s="276">
        <v>1200</v>
      </c>
      <c r="C1386" s="1" t="s">
        <v>81</v>
      </c>
      <c r="D1386" s="14" t="s">
        <v>12</v>
      </c>
      <c r="E1386" s="1" t="s">
        <v>131</v>
      </c>
      <c r="F1386" s="29" t="s">
        <v>603</v>
      </c>
      <c r="G1386" s="29" t="s">
        <v>139</v>
      </c>
      <c r="H1386" s="43">
        <f aca="true" t="shared" si="98" ref="H1386:H1397">H1385-B1386</f>
        <v>-123750</v>
      </c>
      <c r="I1386" s="84">
        <f t="shared" si="97"/>
        <v>2.376237623762376</v>
      </c>
      <c r="J1386" s="104"/>
      <c r="K1386" s="86" t="s">
        <v>601</v>
      </c>
      <c r="L1386" s="104"/>
      <c r="M1386" s="2">
        <v>505</v>
      </c>
    </row>
    <row r="1387" spans="1:13" s="17" customFormat="1" ht="12.75">
      <c r="A1387" s="35"/>
      <c r="B1387" s="276">
        <v>1500</v>
      </c>
      <c r="C1387" s="1" t="s">
        <v>81</v>
      </c>
      <c r="D1387" s="14" t="s">
        <v>12</v>
      </c>
      <c r="E1387" s="1" t="s">
        <v>131</v>
      </c>
      <c r="F1387" s="29" t="s">
        <v>603</v>
      </c>
      <c r="G1387" s="29" t="s">
        <v>140</v>
      </c>
      <c r="H1387" s="43">
        <f t="shared" si="98"/>
        <v>-125250</v>
      </c>
      <c r="I1387" s="84">
        <f t="shared" si="97"/>
        <v>2.9702970297029703</v>
      </c>
      <c r="J1387" s="104"/>
      <c r="K1387" s="86" t="s">
        <v>601</v>
      </c>
      <c r="L1387" s="104"/>
      <c r="M1387" s="2">
        <v>505</v>
      </c>
    </row>
    <row r="1388" spans="1:13" s="17" customFormat="1" ht="12.75">
      <c r="A1388" s="35"/>
      <c r="B1388" s="276">
        <v>1000</v>
      </c>
      <c r="C1388" s="1" t="s">
        <v>81</v>
      </c>
      <c r="D1388" s="14" t="s">
        <v>12</v>
      </c>
      <c r="E1388" s="1" t="s">
        <v>131</v>
      </c>
      <c r="F1388" s="29" t="s">
        <v>603</v>
      </c>
      <c r="G1388" s="29" t="s">
        <v>141</v>
      </c>
      <c r="H1388" s="43">
        <f t="shared" si="98"/>
        <v>-126250</v>
      </c>
      <c r="I1388" s="84">
        <f t="shared" si="97"/>
        <v>1.9801980198019802</v>
      </c>
      <c r="J1388" s="104"/>
      <c r="K1388" s="86" t="s">
        <v>601</v>
      </c>
      <c r="L1388" s="104"/>
      <c r="M1388" s="2">
        <v>505</v>
      </c>
    </row>
    <row r="1389" spans="1:13" s="17" customFormat="1" ht="12.75">
      <c r="A1389" s="35"/>
      <c r="B1389" s="276">
        <v>1500</v>
      </c>
      <c r="C1389" s="1" t="s">
        <v>81</v>
      </c>
      <c r="D1389" s="14" t="s">
        <v>12</v>
      </c>
      <c r="E1389" s="1" t="s">
        <v>131</v>
      </c>
      <c r="F1389" s="29" t="s">
        <v>603</v>
      </c>
      <c r="G1389" s="29" t="s">
        <v>144</v>
      </c>
      <c r="H1389" s="43">
        <f t="shared" si="98"/>
        <v>-127750</v>
      </c>
      <c r="I1389" s="84">
        <f t="shared" si="97"/>
        <v>2.9702970297029703</v>
      </c>
      <c r="J1389" s="104"/>
      <c r="K1389" s="86" t="s">
        <v>601</v>
      </c>
      <c r="L1389" s="104"/>
      <c r="M1389" s="2">
        <v>505</v>
      </c>
    </row>
    <row r="1390" spans="1:13" s="17" customFormat="1" ht="12.75">
      <c r="A1390" s="35"/>
      <c r="B1390" s="276">
        <v>1500</v>
      </c>
      <c r="C1390" s="14" t="s">
        <v>81</v>
      </c>
      <c r="D1390" s="14" t="s">
        <v>12</v>
      </c>
      <c r="E1390" s="81" t="s">
        <v>131</v>
      </c>
      <c r="F1390" s="29" t="s">
        <v>603</v>
      </c>
      <c r="G1390" s="29" t="s">
        <v>144</v>
      </c>
      <c r="H1390" s="43">
        <f t="shared" si="98"/>
        <v>-129250</v>
      </c>
      <c r="I1390" s="84">
        <f t="shared" si="97"/>
        <v>2.9702970297029703</v>
      </c>
      <c r="J1390" s="104"/>
      <c r="K1390" s="86" t="s">
        <v>601</v>
      </c>
      <c r="L1390" s="104"/>
      <c r="M1390" s="2">
        <v>505</v>
      </c>
    </row>
    <row r="1391" spans="1:13" s="17" customFormat="1" ht="12.75">
      <c r="A1391" s="35"/>
      <c r="B1391" s="276">
        <v>1500</v>
      </c>
      <c r="C1391" s="14" t="s">
        <v>81</v>
      </c>
      <c r="D1391" s="14" t="s">
        <v>12</v>
      </c>
      <c r="E1391" s="1" t="s">
        <v>131</v>
      </c>
      <c r="F1391" s="29" t="s">
        <v>603</v>
      </c>
      <c r="G1391" s="29" t="s">
        <v>145</v>
      </c>
      <c r="H1391" s="43">
        <f t="shared" si="98"/>
        <v>-130750</v>
      </c>
      <c r="I1391" s="84">
        <f t="shared" si="97"/>
        <v>2.9702970297029703</v>
      </c>
      <c r="J1391" s="104"/>
      <c r="K1391" s="86" t="s">
        <v>601</v>
      </c>
      <c r="L1391" s="104"/>
      <c r="M1391" s="2">
        <v>505</v>
      </c>
    </row>
    <row r="1392" spans="1:13" s="17" customFormat="1" ht="12.75">
      <c r="A1392" s="35"/>
      <c r="B1392" s="276">
        <v>1500</v>
      </c>
      <c r="C1392" s="14" t="s">
        <v>81</v>
      </c>
      <c r="D1392" s="14" t="s">
        <v>12</v>
      </c>
      <c r="E1392" s="81" t="s">
        <v>131</v>
      </c>
      <c r="F1392" s="29" t="s">
        <v>603</v>
      </c>
      <c r="G1392" s="29" t="s">
        <v>145</v>
      </c>
      <c r="H1392" s="43">
        <f t="shared" si="98"/>
        <v>-132250</v>
      </c>
      <c r="I1392" s="84">
        <f t="shared" si="97"/>
        <v>2.9702970297029703</v>
      </c>
      <c r="J1392" s="104"/>
      <c r="K1392" s="86" t="s">
        <v>601</v>
      </c>
      <c r="L1392" s="104"/>
      <c r="M1392" s="2">
        <v>505</v>
      </c>
    </row>
    <row r="1393" spans="1:13" s="17" customFormat="1" ht="12.75">
      <c r="A1393" s="35"/>
      <c r="B1393" s="276">
        <v>1200</v>
      </c>
      <c r="C1393" s="14" t="s">
        <v>81</v>
      </c>
      <c r="D1393" s="14" t="s">
        <v>12</v>
      </c>
      <c r="E1393" s="1" t="s">
        <v>131</v>
      </c>
      <c r="F1393" s="29" t="s">
        <v>603</v>
      </c>
      <c r="G1393" s="29" t="s">
        <v>146</v>
      </c>
      <c r="H1393" s="43">
        <f t="shared" si="98"/>
        <v>-133450</v>
      </c>
      <c r="I1393" s="84">
        <f t="shared" si="97"/>
        <v>2.376237623762376</v>
      </c>
      <c r="J1393" s="104"/>
      <c r="K1393" s="86" t="s">
        <v>601</v>
      </c>
      <c r="L1393" s="104"/>
      <c r="M1393" s="2">
        <v>505</v>
      </c>
    </row>
    <row r="1394" spans="1:13" s="17" customFormat="1" ht="12.75">
      <c r="A1394" s="35"/>
      <c r="B1394" s="276">
        <v>1400</v>
      </c>
      <c r="C1394" s="1" t="s">
        <v>81</v>
      </c>
      <c r="D1394" s="14" t="s">
        <v>12</v>
      </c>
      <c r="E1394" s="1" t="s">
        <v>131</v>
      </c>
      <c r="F1394" s="29" t="s">
        <v>603</v>
      </c>
      <c r="G1394" s="29" t="s">
        <v>147</v>
      </c>
      <c r="H1394" s="43">
        <f t="shared" si="98"/>
        <v>-134850</v>
      </c>
      <c r="I1394" s="84">
        <f t="shared" si="97"/>
        <v>2.772277227722772</v>
      </c>
      <c r="J1394" s="104"/>
      <c r="K1394" s="86" t="s">
        <v>601</v>
      </c>
      <c r="L1394" s="104"/>
      <c r="M1394" s="2">
        <v>505</v>
      </c>
    </row>
    <row r="1395" spans="1:13" s="17" customFormat="1" ht="12.75">
      <c r="A1395" s="35"/>
      <c r="B1395" s="276">
        <v>1500</v>
      </c>
      <c r="C1395" s="1" t="s">
        <v>81</v>
      </c>
      <c r="D1395" s="14" t="s">
        <v>12</v>
      </c>
      <c r="E1395" s="1" t="s">
        <v>131</v>
      </c>
      <c r="F1395" s="29" t="s">
        <v>603</v>
      </c>
      <c r="G1395" s="29" t="s">
        <v>379</v>
      </c>
      <c r="H1395" s="43">
        <f t="shared" si="98"/>
        <v>-136350</v>
      </c>
      <c r="I1395" s="84">
        <f t="shared" si="97"/>
        <v>2.9702970297029703</v>
      </c>
      <c r="J1395" s="104"/>
      <c r="K1395" s="86" t="s">
        <v>601</v>
      </c>
      <c r="L1395" s="104"/>
      <c r="M1395" s="2">
        <v>505</v>
      </c>
    </row>
    <row r="1396" spans="1:13" s="17" customFormat="1" ht="12.75">
      <c r="A1396" s="35"/>
      <c r="B1396" s="276">
        <v>1000</v>
      </c>
      <c r="C1396" s="1" t="s">
        <v>81</v>
      </c>
      <c r="D1396" s="14" t="s">
        <v>12</v>
      </c>
      <c r="E1396" s="1" t="s">
        <v>131</v>
      </c>
      <c r="F1396" s="29" t="s">
        <v>603</v>
      </c>
      <c r="G1396" s="29" t="s">
        <v>212</v>
      </c>
      <c r="H1396" s="43">
        <f t="shared" si="98"/>
        <v>-137350</v>
      </c>
      <c r="I1396" s="84">
        <f t="shared" si="97"/>
        <v>1.9801980198019802</v>
      </c>
      <c r="J1396" s="104"/>
      <c r="K1396" s="86" t="s">
        <v>601</v>
      </c>
      <c r="L1396" s="104"/>
      <c r="M1396" s="2">
        <v>505</v>
      </c>
    </row>
    <row r="1397" spans="1:13" s="17" customFormat="1" ht="12.75">
      <c r="A1397" s="35"/>
      <c r="B1397" s="276">
        <v>1000</v>
      </c>
      <c r="C1397" s="1" t="s">
        <v>81</v>
      </c>
      <c r="D1397" s="14" t="s">
        <v>12</v>
      </c>
      <c r="E1397" s="1" t="s">
        <v>131</v>
      </c>
      <c r="F1397" s="29" t="s">
        <v>603</v>
      </c>
      <c r="G1397" s="29" t="s">
        <v>382</v>
      </c>
      <c r="H1397" s="43">
        <f t="shared" si="98"/>
        <v>-138350</v>
      </c>
      <c r="I1397" s="84">
        <f t="shared" si="97"/>
        <v>1.9801980198019802</v>
      </c>
      <c r="J1397" s="104"/>
      <c r="K1397" s="86" t="s">
        <v>601</v>
      </c>
      <c r="L1397" s="104"/>
      <c r="M1397" s="2">
        <v>505</v>
      </c>
    </row>
    <row r="1398" spans="1:13" s="118" customFormat="1" ht="12.75">
      <c r="A1398" s="114"/>
      <c r="B1398" s="430">
        <f>SUM(B1292:B1397)</f>
        <v>138350</v>
      </c>
      <c r="C1398" s="114" t="s">
        <v>131</v>
      </c>
      <c r="D1398" s="114"/>
      <c r="E1398" s="114"/>
      <c r="F1398" s="135"/>
      <c r="G1398" s="135"/>
      <c r="H1398" s="113">
        <v>0</v>
      </c>
      <c r="I1398" s="129">
        <f t="shared" si="97"/>
        <v>273.96039603960395</v>
      </c>
      <c r="J1398" s="141"/>
      <c r="K1398" s="141"/>
      <c r="L1398" s="141"/>
      <c r="M1398" s="2">
        <v>505</v>
      </c>
    </row>
    <row r="1399" spans="1:13" s="17" customFormat="1" ht="12.75">
      <c r="A1399" s="35"/>
      <c r="B1399" s="282"/>
      <c r="C1399" s="35"/>
      <c r="D1399" s="35"/>
      <c r="E1399" s="35"/>
      <c r="F1399" s="33"/>
      <c r="G1399" s="33"/>
      <c r="H1399" s="43">
        <f aca="true" t="shared" si="99" ref="H1399:H1417">H1398-B1399</f>
        <v>0</v>
      </c>
      <c r="I1399" s="84">
        <f t="shared" si="97"/>
        <v>0</v>
      </c>
      <c r="J1399" s="104"/>
      <c r="K1399" s="104"/>
      <c r="L1399" s="104"/>
      <c r="M1399" s="2">
        <v>505</v>
      </c>
    </row>
    <row r="1400" spans="1:14" s="17" customFormat="1" ht="12.75">
      <c r="A1400" s="35"/>
      <c r="B1400" s="282"/>
      <c r="C1400" s="35"/>
      <c r="D1400" s="35"/>
      <c r="E1400" s="35"/>
      <c r="F1400" s="33"/>
      <c r="G1400" s="33"/>
      <c r="H1400" s="43">
        <f t="shared" si="99"/>
        <v>0</v>
      </c>
      <c r="I1400" s="84">
        <f t="shared" si="97"/>
        <v>0</v>
      </c>
      <c r="J1400" s="104"/>
      <c r="K1400" s="104"/>
      <c r="L1400" s="104"/>
      <c r="M1400" s="2">
        <v>505</v>
      </c>
      <c r="N1400" s="151"/>
    </row>
    <row r="1401" spans="1:14" s="17" customFormat="1" ht="12.75">
      <c r="A1401" s="35"/>
      <c r="B1401" s="282">
        <v>5000</v>
      </c>
      <c r="C1401" s="35" t="s">
        <v>82</v>
      </c>
      <c r="D1401" s="35" t="s">
        <v>12</v>
      </c>
      <c r="E1401" s="35" t="s">
        <v>1077</v>
      </c>
      <c r="F1401" s="33" t="s">
        <v>613</v>
      </c>
      <c r="G1401" s="33" t="s">
        <v>29</v>
      </c>
      <c r="H1401" s="43">
        <f t="shared" si="99"/>
        <v>-5000</v>
      </c>
      <c r="I1401" s="84">
        <f t="shared" si="97"/>
        <v>9.900990099009901</v>
      </c>
      <c r="J1401" s="104"/>
      <c r="K1401" s="104" t="s">
        <v>567</v>
      </c>
      <c r="L1401" s="104"/>
      <c r="M1401" s="2">
        <v>505</v>
      </c>
      <c r="N1401" s="151"/>
    </row>
    <row r="1402" spans="1:14" s="17" customFormat="1" ht="12.75">
      <c r="A1402" s="35"/>
      <c r="B1402" s="282">
        <v>5000</v>
      </c>
      <c r="C1402" s="35" t="s">
        <v>82</v>
      </c>
      <c r="D1402" s="35" t="s">
        <v>12</v>
      </c>
      <c r="E1402" s="35" t="s">
        <v>1077</v>
      </c>
      <c r="F1402" s="33" t="s">
        <v>614</v>
      </c>
      <c r="G1402" s="33" t="s">
        <v>123</v>
      </c>
      <c r="H1402" s="43">
        <f t="shared" si="99"/>
        <v>-10000</v>
      </c>
      <c r="I1402" s="84">
        <f t="shared" si="97"/>
        <v>9.900990099009901</v>
      </c>
      <c r="J1402" s="104"/>
      <c r="K1402" s="104" t="s">
        <v>567</v>
      </c>
      <c r="L1402" s="104"/>
      <c r="M1402" s="2">
        <v>505</v>
      </c>
      <c r="N1402" s="151"/>
    </row>
    <row r="1403" spans="1:14" s="17" customFormat="1" ht="12.75">
      <c r="A1403" s="35"/>
      <c r="B1403" s="282">
        <v>5000</v>
      </c>
      <c r="C1403" s="35" t="s">
        <v>82</v>
      </c>
      <c r="D1403" s="35" t="s">
        <v>12</v>
      </c>
      <c r="E1403" s="35" t="s">
        <v>1077</v>
      </c>
      <c r="F1403" s="33" t="s">
        <v>615</v>
      </c>
      <c r="G1403" s="33" t="s">
        <v>126</v>
      </c>
      <c r="H1403" s="43">
        <f t="shared" si="99"/>
        <v>-15000</v>
      </c>
      <c r="I1403" s="84">
        <f t="shared" si="97"/>
        <v>9.900990099009901</v>
      </c>
      <c r="J1403" s="104"/>
      <c r="K1403" s="104" t="s">
        <v>567</v>
      </c>
      <c r="L1403" s="104"/>
      <c r="M1403" s="2">
        <v>505</v>
      </c>
      <c r="N1403" s="151"/>
    </row>
    <row r="1404" spans="1:14" s="17" customFormat="1" ht="12.75">
      <c r="A1404" s="35"/>
      <c r="B1404" s="282">
        <v>5000</v>
      </c>
      <c r="C1404" s="35" t="s">
        <v>82</v>
      </c>
      <c r="D1404" s="35" t="s">
        <v>12</v>
      </c>
      <c r="E1404" s="35" t="s">
        <v>1077</v>
      </c>
      <c r="F1404" s="33" t="s">
        <v>616</v>
      </c>
      <c r="G1404" s="33" t="s">
        <v>161</v>
      </c>
      <c r="H1404" s="43">
        <f t="shared" si="99"/>
        <v>-20000</v>
      </c>
      <c r="I1404" s="84">
        <f t="shared" si="97"/>
        <v>9.900990099009901</v>
      </c>
      <c r="J1404" s="104"/>
      <c r="K1404" s="104" t="s">
        <v>567</v>
      </c>
      <c r="L1404" s="104"/>
      <c r="M1404" s="2">
        <v>505</v>
      </c>
      <c r="N1404" s="151"/>
    </row>
    <row r="1405" spans="1:14" s="17" customFormat="1" ht="12.75">
      <c r="A1405" s="35"/>
      <c r="B1405" s="282">
        <v>6000</v>
      </c>
      <c r="C1405" s="35" t="s">
        <v>82</v>
      </c>
      <c r="D1405" s="35" t="s">
        <v>12</v>
      </c>
      <c r="E1405" s="35" t="s">
        <v>1077</v>
      </c>
      <c r="F1405" s="33" t="s">
        <v>617</v>
      </c>
      <c r="G1405" s="33" t="s">
        <v>143</v>
      </c>
      <c r="H1405" s="43">
        <f t="shared" si="99"/>
        <v>-26000</v>
      </c>
      <c r="I1405" s="84">
        <f t="shared" si="97"/>
        <v>11.881188118811881</v>
      </c>
      <c r="J1405" s="31"/>
      <c r="K1405" s="104" t="s">
        <v>567</v>
      </c>
      <c r="L1405" s="104"/>
      <c r="M1405" s="2">
        <v>505</v>
      </c>
      <c r="N1405" s="151"/>
    </row>
    <row r="1406" spans="1:14" s="17" customFormat="1" ht="12.75">
      <c r="A1406" s="35"/>
      <c r="B1406" s="282">
        <v>5000</v>
      </c>
      <c r="C1406" s="35" t="s">
        <v>82</v>
      </c>
      <c r="D1406" s="35" t="s">
        <v>12</v>
      </c>
      <c r="E1406" s="35" t="s">
        <v>1077</v>
      </c>
      <c r="F1406" s="33" t="s">
        <v>618</v>
      </c>
      <c r="G1406" s="33" t="s">
        <v>144</v>
      </c>
      <c r="H1406" s="43">
        <f t="shared" si="99"/>
        <v>-31000</v>
      </c>
      <c r="I1406" s="84">
        <f t="shared" si="97"/>
        <v>9.900990099009901</v>
      </c>
      <c r="J1406" s="104"/>
      <c r="K1406" s="104" t="s">
        <v>567</v>
      </c>
      <c r="L1406" s="104"/>
      <c r="M1406" s="2">
        <v>505</v>
      </c>
      <c r="N1406" s="151"/>
    </row>
    <row r="1407" spans="1:13" s="17" customFormat="1" ht="12.75">
      <c r="A1407" s="14"/>
      <c r="B1407" s="282">
        <v>7000</v>
      </c>
      <c r="C1407" s="14" t="s">
        <v>82</v>
      </c>
      <c r="D1407" s="14" t="s">
        <v>12</v>
      </c>
      <c r="E1407" s="14" t="s">
        <v>1077</v>
      </c>
      <c r="F1407" s="32" t="s">
        <v>619</v>
      </c>
      <c r="G1407" s="29" t="s">
        <v>27</v>
      </c>
      <c r="H1407" s="43">
        <f t="shared" si="99"/>
        <v>-38000</v>
      </c>
      <c r="I1407" s="84">
        <f t="shared" si="97"/>
        <v>13.861386138613861</v>
      </c>
      <c r="J1407" s="31"/>
      <c r="K1407" s="104" t="s">
        <v>442</v>
      </c>
      <c r="M1407" s="2">
        <v>505</v>
      </c>
    </row>
    <row r="1408" spans="1:14" s="17" customFormat="1" ht="12.75">
      <c r="A1408" s="14"/>
      <c r="B1408" s="282">
        <v>6000</v>
      </c>
      <c r="C1408" s="14" t="s">
        <v>82</v>
      </c>
      <c r="D1408" s="14" t="s">
        <v>12</v>
      </c>
      <c r="E1408" s="14" t="s">
        <v>1077</v>
      </c>
      <c r="F1408" s="32" t="s">
        <v>620</v>
      </c>
      <c r="G1408" s="32" t="s">
        <v>134</v>
      </c>
      <c r="H1408" s="43">
        <f t="shared" si="99"/>
        <v>-44000</v>
      </c>
      <c r="I1408" s="84">
        <f t="shared" si="97"/>
        <v>11.881188118811881</v>
      </c>
      <c r="J1408" s="31"/>
      <c r="K1408" s="104" t="s">
        <v>442</v>
      </c>
      <c r="M1408" s="2">
        <v>505</v>
      </c>
      <c r="N1408" s="151"/>
    </row>
    <row r="1409" spans="1:13" s="104" customFormat="1" ht="12.75">
      <c r="A1409" s="14"/>
      <c r="B1409" s="282">
        <v>5000</v>
      </c>
      <c r="C1409" s="14" t="s">
        <v>82</v>
      </c>
      <c r="D1409" s="14" t="s">
        <v>12</v>
      </c>
      <c r="E1409" s="14" t="s">
        <v>1077</v>
      </c>
      <c r="F1409" s="32" t="s">
        <v>621</v>
      </c>
      <c r="G1409" s="32" t="s">
        <v>144</v>
      </c>
      <c r="H1409" s="43">
        <f t="shared" si="99"/>
        <v>-49000</v>
      </c>
      <c r="I1409" s="84">
        <f t="shared" si="97"/>
        <v>9.900990099009901</v>
      </c>
      <c r="J1409" s="31"/>
      <c r="K1409" s="104" t="s">
        <v>442</v>
      </c>
      <c r="L1409" s="17"/>
      <c r="M1409" s="2">
        <v>505</v>
      </c>
    </row>
    <row r="1410" spans="1:13" s="17" customFormat="1" ht="12.75">
      <c r="A1410" s="14"/>
      <c r="B1410" s="282">
        <v>5000</v>
      </c>
      <c r="C1410" s="14" t="s">
        <v>82</v>
      </c>
      <c r="D1410" s="14" t="s">
        <v>12</v>
      </c>
      <c r="E1410" s="14" t="s">
        <v>1077</v>
      </c>
      <c r="F1410" s="32" t="s">
        <v>621</v>
      </c>
      <c r="G1410" s="32" t="s">
        <v>145</v>
      </c>
      <c r="H1410" s="43">
        <f t="shared" si="99"/>
        <v>-54000</v>
      </c>
      <c r="I1410" s="84">
        <f t="shared" si="97"/>
        <v>9.900990099009901</v>
      </c>
      <c r="J1410" s="31"/>
      <c r="K1410" s="104" t="s">
        <v>442</v>
      </c>
      <c r="M1410" s="2">
        <v>505</v>
      </c>
    </row>
    <row r="1411" spans="1:13" s="17" customFormat="1" ht="12.75">
      <c r="A1411" s="14"/>
      <c r="B1411" s="282">
        <v>7000</v>
      </c>
      <c r="C1411" s="35" t="s">
        <v>82</v>
      </c>
      <c r="D1411" s="35" t="s">
        <v>12</v>
      </c>
      <c r="E1411" s="35" t="s">
        <v>1077</v>
      </c>
      <c r="F1411" s="33" t="s">
        <v>622</v>
      </c>
      <c r="G1411" s="32" t="s">
        <v>147</v>
      </c>
      <c r="H1411" s="43">
        <f t="shared" si="99"/>
        <v>-61000</v>
      </c>
      <c r="I1411" s="84">
        <f t="shared" si="97"/>
        <v>13.861386138613861</v>
      </c>
      <c r="J1411" s="31"/>
      <c r="K1411" s="104" t="s">
        <v>442</v>
      </c>
      <c r="M1411" s="2">
        <v>505</v>
      </c>
    </row>
    <row r="1412" spans="1:13" s="17" customFormat="1" ht="12.75">
      <c r="A1412" s="1"/>
      <c r="B1412" s="276">
        <v>5000</v>
      </c>
      <c r="C1412" s="35" t="s">
        <v>82</v>
      </c>
      <c r="D1412" s="14" t="s">
        <v>12</v>
      </c>
      <c r="E1412" s="81" t="s">
        <v>1077</v>
      </c>
      <c r="F1412" s="29" t="s">
        <v>623</v>
      </c>
      <c r="G1412" s="29" t="s">
        <v>137</v>
      </c>
      <c r="H1412" s="43">
        <f t="shared" si="99"/>
        <v>-66000</v>
      </c>
      <c r="I1412" s="84">
        <f t="shared" si="97"/>
        <v>9.900990099009901</v>
      </c>
      <c r="J1412"/>
      <c r="K1412" t="s">
        <v>593</v>
      </c>
      <c r="L1412"/>
      <c r="M1412" s="2">
        <v>505</v>
      </c>
    </row>
    <row r="1413" spans="1:13" s="104" customFormat="1" ht="12.75">
      <c r="A1413" s="1"/>
      <c r="B1413" s="276">
        <v>7000</v>
      </c>
      <c r="C1413" s="35" t="s">
        <v>82</v>
      </c>
      <c r="D1413" s="14" t="s">
        <v>12</v>
      </c>
      <c r="E1413" s="81" t="s">
        <v>1077</v>
      </c>
      <c r="F1413" s="29" t="s">
        <v>624</v>
      </c>
      <c r="G1413" s="29" t="s">
        <v>138</v>
      </c>
      <c r="H1413" s="43">
        <f t="shared" si="99"/>
        <v>-73000</v>
      </c>
      <c r="I1413" s="84">
        <f t="shared" si="97"/>
        <v>13.861386138613861</v>
      </c>
      <c r="J1413"/>
      <c r="K1413" t="s">
        <v>593</v>
      </c>
      <c r="L1413"/>
      <c r="M1413" s="2">
        <v>505</v>
      </c>
    </row>
    <row r="1414" spans="1:13" s="104" customFormat="1" ht="12.75">
      <c r="A1414" s="35"/>
      <c r="B1414" s="282">
        <v>7000</v>
      </c>
      <c r="C1414" s="35" t="s">
        <v>82</v>
      </c>
      <c r="D1414" s="35" t="s">
        <v>12</v>
      </c>
      <c r="E1414" s="35" t="s">
        <v>1077</v>
      </c>
      <c r="F1414" s="33" t="s">
        <v>625</v>
      </c>
      <c r="G1414" s="33" t="s">
        <v>143</v>
      </c>
      <c r="H1414" s="43">
        <f t="shared" si="99"/>
        <v>-80000</v>
      </c>
      <c r="I1414" s="84">
        <f t="shared" si="97"/>
        <v>13.861386138613861</v>
      </c>
      <c r="K1414" s="104" t="s">
        <v>598</v>
      </c>
      <c r="M1414" s="2">
        <v>505</v>
      </c>
    </row>
    <row r="1415" spans="1:13" s="104" customFormat="1" ht="12.75">
      <c r="A1415" s="1"/>
      <c r="B1415" s="276">
        <v>5000</v>
      </c>
      <c r="C1415" s="1" t="s">
        <v>82</v>
      </c>
      <c r="D1415" s="14" t="s">
        <v>12</v>
      </c>
      <c r="E1415" s="1" t="s">
        <v>1077</v>
      </c>
      <c r="F1415" s="29" t="s">
        <v>626</v>
      </c>
      <c r="G1415" s="29" t="s">
        <v>137</v>
      </c>
      <c r="H1415" s="43">
        <f t="shared" si="99"/>
        <v>-85000</v>
      </c>
      <c r="I1415" s="84">
        <f t="shared" si="97"/>
        <v>9.900990099009901</v>
      </c>
      <c r="J1415"/>
      <c r="K1415" s="86" t="s">
        <v>601</v>
      </c>
      <c r="L1415"/>
      <c r="M1415" s="2">
        <v>505</v>
      </c>
    </row>
    <row r="1416" spans="1:13" s="104" customFormat="1" ht="12.75">
      <c r="A1416" s="35"/>
      <c r="B1416" s="276">
        <v>5000</v>
      </c>
      <c r="C1416" s="1" t="s">
        <v>82</v>
      </c>
      <c r="D1416" s="14" t="s">
        <v>12</v>
      </c>
      <c r="E1416" s="1" t="s">
        <v>1077</v>
      </c>
      <c r="F1416" s="32" t="s">
        <v>605</v>
      </c>
      <c r="G1416" s="29" t="s">
        <v>144</v>
      </c>
      <c r="H1416" s="43">
        <f t="shared" si="99"/>
        <v>-90000</v>
      </c>
      <c r="I1416" s="84">
        <f t="shared" si="97"/>
        <v>9.900990099009901</v>
      </c>
      <c r="K1416" s="86" t="s">
        <v>601</v>
      </c>
      <c r="M1416" s="2">
        <v>505</v>
      </c>
    </row>
    <row r="1417" spans="1:13" s="104" customFormat="1" ht="12.75">
      <c r="A1417" s="35"/>
      <c r="B1417" s="276">
        <v>5000</v>
      </c>
      <c r="C1417" s="1" t="s">
        <v>82</v>
      </c>
      <c r="D1417" s="14" t="s">
        <v>12</v>
      </c>
      <c r="E1417" s="81" t="s">
        <v>1077</v>
      </c>
      <c r="F1417" s="109" t="s">
        <v>627</v>
      </c>
      <c r="G1417" s="29" t="s">
        <v>144</v>
      </c>
      <c r="H1417" s="43">
        <f t="shared" si="99"/>
        <v>-95000</v>
      </c>
      <c r="I1417" s="84">
        <f t="shared" si="97"/>
        <v>9.900990099009901</v>
      </c>
      <c r="K1417" s="86" t="s">
        <v>601</v>
      </c>
      <c r="M1417" s="2">
        <v>505</v>
      </c>
    </row>
    <row r="1418" spans="1:13" s="141" customFormat="1" ht="12.75">
      <c r="A1418" s="112"/>
      <c r="B1418" s="430">
        <f>SUM(B1401:B1417)</f>
        <v>95000</v>
      </c>
      <c r="C1418" s="112" t="s">
        <v>82</v>
      </c>
      <c r="D1418" s="112"/>
      <c r="E1418" s="112"/>
      <c r="F1418" s="115"/>
      <c r="G1418" s="135"/>
      <c r="H1418" s="113">
        <v>0</v>
      </c>
      <c r="I1418" s="129">
        <f t="shared" si="97"/>
        <v>188.11881188118812</v>
      </c>
      <c r="J1418" s="116"/>
      <c r="L1418" s="118"/>
      <c r="M1418" s="2">
        <v>505</v>
      </c>
    </row>
    <row r="1419" spans="1:13" s="104" customFormat="1" ht="12.75">
      <c r="A1419" s="14"/>
      <c r="B1419" s="282"/>
      <c r="C1419" s="14"/>
      <c r="D1419" s="14"/>
      <c r="E1419" s="14"/>
      <c r="F1419" s="32"/>
      <c r="G1419" s="32"/>
      <c r="H1419" s="43">
        <f aca="true" t="shared" si="100" ref="H1419:H1459">H1418-B1419</f>
        <v>0</v>
      </c>
      <c r="I1419" s="84">
        <f t="shared" si="97"/>
        <v>0</v>
      </c>
      <c r="J1419" s="31"/>
      <c r="L1419" s="17"/>
      <c r="M1419" s="2">
        <v>505</v>
      </c>
    </row>
    <row r="1420" spans="1:13" s="104" customFormat="1" ht="12.75">
      <c r="A1420" s="14"/>
      <c r="B1420" s="282"/>
      <c r="C1420" s="14"/>
      <c r="D1420" s="14"/>
      <c r="E1420" s="14"/>
      <c r="F1420" s="32"/>
      <c r="G1420" s="32"/>
      <c r="H1420" s="43">
        <f t="shared" si="100"/>
        <v>0</v>
      </c>
      <c r="I1420" s="84">
        <f t="shared" si="97"/>
        <v>0</v>
      </c>
      <c r="J1420" s="31"/>
      <c r="L1420" s="17"/>
      <c r="M1420" s="2">
        <v>505</v>
      </c>
    </row>
    <row r="1421" spans="1:13" s="104" customFormat="1" ht="12.75">
      <c r="A1421" s="35"/>
      <c r="B1421" s="282">
        <v>2000</v>
      </c>
      <c r="C1421" s="35" t="s">
        <v>84</v>
      </c>
      <c r="D1421" s="35" t="s">
        <v>12</v>
      </c>
      <c r="E1421" s="35" t="s">
        <v>1077</v>
      </c>
      <c r="F1421" s="33" t="s">
        <v>569</v>
      </c>
      <c r="G1421" s="33" t="s">
        <v>29</v>
      </c>
      <c r="H1421" s="43">
        <f t="shared" si="100"/>
        <v>-2000</v>
      </c>
      <c r="I1421" s="84">
        <f t="shared" si="97"/>
        <v>3.9603960396039604</v>
      </c>
      <c r="K1421" s="104" t="s">
        <v>567</v>
      </c>
      <c r="M1421" s="2">
        <v>505</v>
      </c>
    </row>
    <row r="1422" spans="1:13" s="104" customFormat="1" ht="12.75">
      <c r="A1422" s="35"/>
      <c r="B1422" s="282">
        <v>2000</v>
      </c>
      <c r="C1422" s="35" t="s">
        <v>84</v>
      </c>
      <c r="D1422" s="35" t="s">
        <v>12</v>
      </c>
      <c r="E1422" s="35" t="s">
        <v>1077</v>
      </c>
      <c r="F1422" s="33" t="s">
        <v>569</v>
      </c>
      <c r="G1422" s="33" t="s">
        <v>31</v>
      </c>
      <c r="H1422" s="43">
        <f t="shared" si="100"/>
        <v>-4000</v>
      </c>
      <c r="I1422" s="84">
        <f t="shared" si="97"/>
        <v>3.9603960396039604</v>
      </c>
      <c r="K1422" s="104" t="s">
        <v>567</v>
      </c>
      <c r="M1422" s="2">
        <v>505</v>
      </c>
    </row>
    <row r="1423" spans="1:13" s="17" customFormat="1" ht="12.75">
      <c r="A1423" s="35"/>
      <c r="B1423" s="282">
        <v>2000</v>
      </c>
      <c r="C1423" s="35" t="s">
        <v>84</v>
      </c>
      <c r="D1423" s="35" t="s">
        <v>12</v>
      </c>
      <c r="E1423" s="35" t="s">
        <v>1077</v>
      </c>
      <c r="F1423" s="33" t="s">
        <v>569</v>
      </c>
      <c r="G1423" s="33" t="s">
        <v>123</v>
      </c>
      <c r="H1423" s="43">
        <f t="shared" si="100"/>
        <v>-6000</v>
      </c>
      <c r="I1423" s="84">
        <f t="shared" si="97"/>
        <v>3.9603960396039604</v>
      </c>
      <c r="J1423" s="104"/>
      <c r="K1423" s="104" t="s">
        <v>567</v>
      </c>
      <c r="L1423" s="104"/>
      <c r="M1423" s="2">
        <v>505</v>
      </c>
    </row>
    <row r="1424" spans="1:13" s="104" customFormat="1" ht="12.75">
      <c r="A1424" s="35"/>
      <c r="B1424" s="282">
        <v>2000</v>
      </c>
      <c r="C1424" s="35" t="s">
        <v>84</v>
      </c>
      <c r="D1424" s="35" t="s">
        <v>12</v>
      </c>
      <c r="E1424" s="35" t="s">
        <v>1077</v>
      </c>
      <c r="F1424" s="33" t="s">
        <v>569</v>
      </c>
      <c r="G1424" s="33" t="s">
        <v>126</v>
      </c>
      <c r="H1424" s="43">
        <f t="shared" si="100"/>
        <v>-8000</v>
      </c>
      <c r="I1424" s="84">
        <f t="shared" si="97"/>
        <v>3.9603960396039604</v>
      </c>
      <c r="K1424" s="104" t="s">
        <v>567</v>
      </c>
      <c r="M1424" s="2">
        <v>505</v>
      </c>
    </row>
    <row r="1425" spans="1:13" s="104" customFormat="1" ht="12.75">
      <c r="A1425" s="35"/>
      <c r="B1425" s="282">
        <v>500</v>
      </c>
      <c r="C1425" s="35" t="s">
        <v>84</v>
      </c>
      <c r="D1425" s="35" t="s">
        <v>12</v>
      </c>
      <c r="E1425" s="35" t="s">
        <v>1077</v>
      </c>
      <c r="F1425" s="33" t="s">
        <v>569</v>
      </c>
      <c r="G1425" s="33" t="s">
        <v>126</v>
      </c>
      <c r="H1425" s="43">
        <f t="shared" si="100"/>
        <v>-8500</v>
      </c>
      <c r="I1425" s="84">
        <f t="shared" si="97"/>
        <v>0.9900990099009901</v>
      </c>
      <c r="K1425" s="104" t="s">
        <v>567</v>
      </c>
      <c r="M1425" s="2">
        <v>505</v>
      </c>
    </row>
    <row r="1426" spans="1:13" s="104" customFormat="1" ht="12.75">
      <c r="A1426" s="35"/>
      <c r="B1426" s="282">
        <v>2000</v>
      </c>
      <c r="C1426" s="35" t="s">
        <v>84</v>
      </c>
      <c r="D1426" s="35" t="s">
        <v>12</v>
      </c>
      <c r="E1426" s="35" t="s">
        <v>1077</v>
      </c>
      <c r="F1426" s="33" t="s">
        <v>569</v>
      </c>
      <c r="G1426" s="33" t="s">
        <v>161</v>
      </c>
      <c r="H1426" s="43">
        <f t="shared" si="100"/>
        <v>-10500</v>
      </c>
      <c r="I1426" s="84">
        <f t="shared" si="97"/>
        <v>3.9603960396039604</v>
      </c>
      <c r="K1426" s="104" t="s">
        <v>567</v>
      </c>
      <c r="M1426" s="2">
        <v>505</v>
      </c>
    </row>
    <row r="1427" spans="1:13" s="17" customFormat="1" ht="12.75">
      <c r="A1427" s="35"/>
      <c r="B1427" s="282">
        <v>500</v>
      </c>
      <c r="C1427" s="35" t="s">
        <v>84</v>
      </c>
      <c r="D1427" s="35" t="s">
        <v>12</v>
      </c>
      <c r="E1427" s="35" t="s">
        <v>1077</v>
      </c>
      <c r="F1427" s="33" t="s">
        <v>569</v>
      </c>
      <c r="G1427" s="33" t="s">
        <v>161</v>
      </c>
      <c r="H1427" s="43">
        <f t="shared" si="100"/>
        <v>-11000</v>
      </c>
      <c r="I1427" s="84">
        <f t="shared" si="97"/>
        <v>0.9900990099009901</v>
      </c>
      <c r="J1427" s="104"/>
      <c r="K1427" s="104" t="s">
        <v>567</v>
      </c>
      <c r="L1427" s="104"/>
      <c r="M1427" s="2">
        <v>505</v>
      </c>
    </row>
    <row r="1428" spans="1:13" s="17" customFormat="1" ht="12.75">
      <c r="A1428" s="35"/>
      <c r="B1428" s="282">
        <v>2000</v>
      </c>
      <c r="C1428" s="35" t="s">
        <v>84</v>
      </c>
      <c r="D1428" s="35" t="s">
        <v>12</v>
      </c>
      <c r="E1428" s="35" t="s">
        <v>131</v>
      </c>
      <c r="F1428" s="33" t="s">
        <v>569</v>
      </c>
      <c r="G1428" s="33" t="s">
        <v>163</v>
      </c>
      <c r="H1428" s="43">
        <f t="shared" si="100"/>
        <v>-13000</v>
      </c>
      <c r="I1428" s="84">
        <f t="shared" si="97"/>
        <v>3.9603960396039604</v>
      </c>
      <c r="J1428" s="104"/>
      <c r="K1428" s="104" t="s">
        <v>567</v>
      </c>
      <c r="L1428" s="104"/>
      <c r="M1428" s="2">
        <v>505</v>
      </c>
    </row>
    <row r="1429" spans="1:13" s="17" customFormat="1" ht="12.75">
      <c r="A1429" s="35"/>
      <c r="B1429" s="282">
        <v>2000</v>
      </c>
      <c r="C1429" s="35" t="s">
        <v>84</v>
      </c>
      <c r="D1429" s="35" t="s">
        <v>12</v>
      </c>
      <c r="E1429" s="35" t="s">
        <v>1077</v>
      </c>
      <c r="F1429" s="33" t="s">
        <v>569</v>
      </c>
      <c r="G1429" s="33" t="s">
        <v>143</v>
      </c>
      <c r="H1429" s="43">
        <f t="shared" si="100"/>
        <v>-15000</v>
      </c>
      <c r="I1429" s="84">
        <f t="shared" si="97"/>
        <v>3.9603960396039604</v>
      </c>
      <c r="J1429" s="104"/>
      <c r="K1429" s="104" t="s">
        <v>567</v>
      </c>
      <c r="L1429" s="104"/>
      <c r="M1429" s="2">
        <v>505</v>
      </c>
    </row>
    <row r="1430" spans="1:13" s="17" customFormat="1" ht="12.75">
      <c r="A1430" s="35"/>
      <c r="B1430" s="282">
        <v>2000</v>
      </c>
      <c r="C1430" s="35" t="s">
        <v>84</v>
      </c>
      <c r="D1430" s="35" t="s">
        <v>12</v>
      </c>
      <c r="E1430" s="35" t="s">
        <v>1077</v>
      </c>
      <c r="F1430" s="33" t="s">
        <v>569</v>
      </c>
      <c r="G1430" s="33" t="s">
        <v>144</v>
      </c>
      <c r="H1430" s="43">
        <f t="shared" si="100"/>
        <v>-17000</v>
      </c>
      <c r="I1430" s="84">
        <f t="shared" si="97"/>
        <v>3.9603960396039604</v>
      </c>
      <c r="J1430" s="104"/>
      <c r="K1430" s="104" t="s">
        <v>567</v>
      </c>
      <c r="L1430" s="104"/>
      <c r="M1430" s="2">
        <v>505</v>
      </c>
    </row>
    <row r="1431" spans="1:13" s="17" customFormat="1" ht="12.75">
      <c r="A1431" s="35"/>
      <c r="B1431" s="282">
        <v>2000</v>
      </c>
      <c r="C1431" s="35" t="s">
        <v>84</v>
      </c>
      <c r="D1431" s="35" t="s">
        <v>12</v>
      </c>
      <c r="E1431" s="35" t="s">
        <v>1077</v>
      </c>
      <c r="F1431" s="33" t="s">
        <v>569</v>
      </c>
      <c r="G1431" s="33" t="s">
        <v>145</v>
      </c>
      <c r="H1431" s="43">
        <f t="shared" si="100"/>
        <v>-19000</v>
      </c>
      <c r="I1431" s="84">
        <f t="shared" si="97"/>
        <v>3.9603960396039604</v>
      </c>
      <c r="J1431" s="104"/>
      <c r="K1431" s="104" t="s">
        <v>567</v>
      </c>
      <c r="L1431" s="104"/>
      <c r="M1431" s="2">
        <v>505</v>
      </c>
    </row>
    <row r="1432" spans="1:13" s="17" customFormat="1" ht="12.75">
      <c r="A1432" s="14"/>
      <c r="B1432" s="282">
        <v>2000</v>
      </c>
      <c r="C1432" s="146" t="s">
        <v>84</v>
      </c>
      <c r="D1432" s="146" t="s">
        <v>12</v>
      </c>
      <c r="E1432" s="146" t="s">
        <v>1077</v>
      </c>
      <c r="F1432" s="147" t="s">
        <v>441</v>
      </c>
      <c r="G1432" s="148" t="s">
        <v>27</v>
      </c>
      <c r="H1432" s="43">
        <f t="shared" si="100"/>
        <v>-21000</v>
      </c>
      <c r="I1432" s="84">
        <f t="shared" si="97"/>
        <v>3.9603960396039604</v>
      </c>
      <c r="J1432" s="31"/>
      <c r="K1432" s="104" t="s">
        <v>442</v>
      </c>
      <c r="M1432" s="2">
        <v>505</v>
      </c>
    </row>
    <row r="1433" spans="1:13" s="17" customFormat="1" ht="12.75">
      <c r="A1433" s="14"/>
      <c r="B1433" s="282">
        <v>2000</v>
      </c>
      <c r="C1433" s="14" t="s">
        <v>84</v>
      </c>
      <c r="D1433" s="14" t="s">
        <v>12</v>
      </c>
      <c r="E1433" s="14" t="s">
        <v>1077</v>
      </c>
      <c r="F1433" s="32" t="s">
        <v>441</v>
      </c>
      <c r="G1433" s="33" t="s">
        <v>29</v>
      </c>
      <c r="H1433" s="43">
        <f t="shared" si="100"/>
        <v>-23000</v>
      </c>
      <c r="I1433" s="84">
        <f t="shared" si="97"/>
        <v>3.9603960396039604</v>
      </c>
      <c r="J1433" s="31"/>
      <c r="K1433" s="104" t="s">
        <v>442</v>
      </c>
      <c r="M1433" s="2">
        <v>505</v>
      </c>
    </row>
    <row r="1434" spans="1:13" s="17" customFormat="1" ht="12.75">
      <c r="A1434" s="14"/>
      <c r="B1434" s="282">
        <v>2000</v>
      </c>
      <c r="C1434" s="14" t="s">
        <v>84</v>
      </c>
      <c r="D1434" s="14" t="s">
        <v>12</v>
      </c>
      <c r="E1434" s="14" t="s">
        <v>1077</v>
      </c>
      <c r="F1434" s="32" t="s">
        <v>441</v>
      </c>
      <c r="G1434" s="32" t="s">
        <v>134</v>
      </c>
      <c r="H1434" s="43">
        <f t="shared" si="100"/>
        <v>-25000</v>
      </c>
      <c r="I1434" s="84">
        <f t="shared" si="97"/>
        <v>3.9603960396039604</v>
      </c>
      <c r="J1434" s="31"/>
      <c r="K1434" s="104" t="s">
        <v>442</v>
      </c>
      <c r="M1434" s="2">
        <v>505</v>
      </c>
    </row>
    <row r="1435" spans="1:13" s="104" customFormat="1" ht="12.75">
      <c r="A1435" s="14"/>
      <c r="B1435" s="282">
        <v>2000</v>
      </c>
      <c r="C1435" s="14" t="s">
        <v>84</v>
      </c>
      <c r="D1435" s="14" t="s">
        <v>12</v>
      </c>
      <c r="E1435" s="14" t="s">
        <v>1077</v>
      </c>
      <c r="F1435" s="32" t="s">
        <v>441</v>
      </c>
      <c r="G1435" s="32" t="s">
        <v>123</v>
      </c>
      <c r="H1435" s="43">
        <f t="shared" si="100"/>
        <v>-27000</v>
      </c>
      <c r="I1435" s="84">
        <f t="shared" si="97"/>
        <v>3.9603960396039604</v>
      </c>
      <c r="J1435" s="31"/>
      <c r="K1435" s="104" t="s">
        <v>442</v>
      </c>
      <c r="L1435" s="17"/>
      <c r="M1435" s="2">
        <v>505</v>
      </c>
    </row>
    <row r="1436" spans="1:13" s="17" customFormat="1" ht="12.75">
      <c r="A1436" s="14"/>
      <c r="B1436" s="282">
        <v>2000</v>
      </c>
      <c r="C1436" s="14" t="s">
        <v>84</v>
      </c>
      <c r="D1436" s="14" t="s">
        <v>12</v>
      </c>
      <c r="E1436" s="14" t="s">
        <v>1077</v>
      </c>
      <c r="F1436" s="32" t="s">
        <v>441</v>
      </c>
      <c r="G1436" s="32" t="s">
        <v>144</v>
      </c>
      <c r="H1436" s="43">
        <f t="shared" si="100"/>
        <v>-29000</v>
      </c>
      <c r="I1436" s="84">
        <f t="shared" si="97"/>
        <v>3.9603960396039604</v>
      </c>
      <c r="J1436" s="31"/>
      <c r="K1436" s="104" t="s">
        <v>442</v>
      </c>
      <c r="M1436" s="2">
        <v>505</v>
      </c>
    </row>
    <row r="1437" spans="1:13" s="17" customFormat="1" ht="12.75">
      <c r="A1437" s="14"/>
      <c r="B1437" s="282">
        <v>2000</v>
      </c>
      <c r="C1437" s="14" t="s">
        <v>84</v>
      </c>
      <c r="D1437" s="14" t="s">
        <v>12</v>
      </c>
      <c r="E1437" s="14" t="s">
        <v>1077</v>
      </c>
      <c r="F1437" s="32" t="s">
        <v>441</v>
      </c>
      <c r="G1437" s="32" t="s">
        <v>145</v>
      </c>
      <c r="H1437" s="43">
        <f t="shared" si="100"/>
        <v>-31000</v>
      </c>
      <c r="I1437" s="84">
        <f t="shared" si="97"/>
        <v>3.9603960396039604</v>
      </c>
      <c r="J1437" s="31"/>
      <c r="K1437" s="104" t="s">
        <v>442</v>
      </c>
      <c r="M1437" s="2">
        <v>505</v>
      </c>
    </row>
    <row r="1438" spans="1:13" s="17" customFormat="1" ht="12.75">
      <c r="A1438" s="14"/>
      <c r="B1438" s="282">
        <v>2000</v>
      </c>
      <c r="C1438" s="14" t="s">
        <v>84</v>
      </c>
      <c r="D1438" s="14" t="s">
        <v>12</v>
      </c>
      <c r="E1438" s="14" t="s">
        <v>1077</v>
      </c>
      <c r="F1438" s="32" t="s">
        <v>441</v>
      </c>
      <c r="G1438" s="32" t="s">
        <v>146</v>
      </c>
      <c r="H1438" s="43">
        <f t="shared" si="100"/>
        <v>-33000</v>
      </c>
      <c r="I1438" s="84">
        <f t="shared" si="97"/>
        <v>3.9603960396039604</v>
      </c>
      <c r="J1438" s="31"/>
      <c r="K1438" s="104" t="s">
        <v>442</v>
      </c>
      <c r="M1438" s="2">
        <v>505</v>
      </c>
    </row>
    <row r="1439" spans="1:13" s="17" customFormat="1" ht="12.75">
      <c r="A1439" s="14"/>
      <c r="B1439" s="282">
        <v>2000</v>
      </c>
      <c r="C1439" s="14" t="s">
        <v>84</v>
      </c>
      <c r="D1439" s="14" t="s">
        <v>12</v>
      </c>
      <c r="E1439" s="14" t="s">
        <v>1077</v>
      </c>
      <c r="F1439" s="32" t="s">
        <v>441</v>
      </c>
      <c r="G1439" s="32" t="s">
        <v>147</v>
      </c>
      <c r="H1439" s="43">
        <f t="shared" si="100"/>
        <v>-35000</v>
      </c>
      <c r="I1439" s="84">
        <f t="shared" si="97"/>
        <v>3.9603960396039604</v>
      </c>
      <c r="J1439" s="31"/>
      <c r="K1439" s="104" t="s">
        <v>442</v>
      </c>
      <c r="M1439" s="2">
        <v>505</v>
      </c>
    </row>
    <row r="1440" spans="1:13" s="17" customFormat="1" ht="12.75">
      <c r="A1440" s="14"/>
      <c r="B1440" s="282">
        <v>2000</v>
      </c>
      <c r="C1440" s="35" t="s">
        <v>84</v>
      </c>
      <c r="D1440" s="35" t="s">
        <v>12</v>
      </c>
      <c r="E1440" s="35" t="s">
        <v>1077</v>
      </c>
      <c r="F1440" s="33" t="s">
        <v>441</v>
      </c>
      <c r="G1440" s="32" t="s">
        <v>148</v>
      </c>
      <c r="H1440" s="43">
        <f t="shared" si="100"/>
        <v>-37000</v>
      </c>
      <c r="I1440" s="84">
        <f t="shared" si="97"/>
        <v>3.9603960396039604</v>
      </c>
      <c r="J1440" s="31"/>
      <c r="K1440" s="104" t="s">
        <v>442</v>
      </c>
      <c r="M1440" s="2">
        <v>505</v>
      </c>
    </row>
    <row r="1441" spans="1:14" s="17" customFormat="1" ht="12.75">
      <c r="A1441" s="1"/>
      <c r="B1441" s="276">
        <v>2000</v>
      </c>
      <c r="C1441" s="35" t="s">
        <v>84</v>
      </c>
      <c r="D1441" s="14" t="s">
        <v>12</v>
      </c>
      <c r="E1441" s="35" t="s">
        <v>1077</v>
      </c>
      <c r="F1441" s="29" t="s">
        <v>609</v>
      </c>
      <c r="G1441" s="29" t="s">
        <v>137</v>
      </c>
      <c r="H1441" s="43">
        <f t="shared" si="100"/>
        <v>-39000</v>
      </c>
      <c r="I1441" s="84">
        <f t="shared" si="97"/>
        <v>3.9603960396039604</v>
      </c>
      <c r="J1441"/>
      <c r="K1441" t="s">
        <v>593</v>
      </c>
      <c r="L1441"/>
      <c r="M1441" s="2">
        <v>505</v>
      </c>
      <c r="N1441" s="151"/>
    </row>
    <row r="1442" spans="1:13" s="17" customFormat="1" ht="12.75">
      <c r="A1442" s="1"/>
      <c r="B1442" s="276">
        <v>500</v>
      </c>
      <c r="C1442" s="1" t="s">
        <v>84</v>
      </c>
      <c r="D1442" s="14" t="s">
        <v>12</v>
      </c>
      <c r="E1442" s="35" t="s">
        <v>1077</v>
      </c>
      <c r="F1442" s="29" t="s">
        <v>609</v>
      </c>
      <c r="G1442" s="29" t="s">
        <v>137</v>
      </c>
      <c r="H1442" s="43">
        <f t="shared" si="100"/>
        <v>-39500</v>
      </c>
      <c r="I1442" s="84">
        <f t="shared" si="97"/>
        <v>0.9900990099009901</v>
      </c>
      <c r="J1442"/>
      <c r="K1442" t="s">
        <v>593</v>
      </c>
      <c r="L1442"/>
      <c r="M1442" s="2">
        <v>505</v>
      </c>
    </row>
    <row r="1443" spans="1:13" s="17" customFormat="1" ht="12.75">
      <c r="A1443" s="1"/>
      <c r="B1443" s="276">
        <v>2000</v>
      </c>
      <c r="C1443" s="35" t="s">
        <v>84</v>
      </c>
      <c r="D1443" s="14" t="s">
        <v>12</v>
      </c>
      <c r="E1443" s="35" t="s">
        <v>1077</v>
      </c>
      <c r="F1443" s="29" t="s">
        <v>609</v>
      </c>
      <c r="G1443" s="29" t="s">
        <v>138</v>
      </c>
      <c r="H1443" s="43">
        <f t="shared" si="100"/>
        <v>-41500</v>
      </c>
      <c r="I1443" s="84">
        <f t="shared" si="97"/>
        <v>3.9603960396039604</v>
      </c>
      <c r="J1443"/>
      <c r="K1443" t="s">
        <v>593</v>
      </c>
      <c r="L1443"/>
      <c r="M1443" s="2">
        <v>505</v>
      </c>
    </row>
    <row r="1444" spans="1:13" s="17" customFormat="1" ht="12.75">
      <c r="A1444" s="1"/>
      <c r="B1444" s="276">
        <v>500</v>
      </c>
      <c r="C1444" s="1" t="s">
        <v>84</v>
      </c>
      <c r="D1444" s="14" t="s">
        <v>12</v>
      </c>
      <c r="E1444" s="35" t="s">
        <v>1077</v>
      </c>
      <c r="F1444" s="29" t="s">
        <v>609</v>
      </c>
      <c r="G1444" s="29" t="s">
        <v>138</v>
      </c>
      <c r="H1444" s="43">
        <f t="shared" si="100"/>
        <v>-42000</v>
      </c>
      <c r="I1444" s="84">
        <f t="shared" si="97"/>
        <v>0.9900990099009901</v>
      </c>
      <c r="J1444"/>
      <c r="K1444" t="s">
        <v>593</v>
      </c>
      <c r="L1444"/>
      <c r="M1444" s="2">
        <v>505</v>
      </c>
    </row>
    <row r="1445" spans="1:14" s="17" customFormat="1" ht="12.75">
      <c r="A1445" s="152"/>
      <c r="B1445" s="282">
        <v>2000</v>
      </c>
      <c r="C1445" s="35" t="s">
        <v>84</v>
      </c>
      <c r="D1445" s="35" t="s">
        <v>12</v>
      </c>
      <c r="E1445" s="35" t="s">
        <v>1077</v>
      </c>
      <c r="F1445" s="38" t="s">
        <v>609</v>
      </c>
      <c r="G1445" s="38" t="s">
        <v>139</v>
      </c>
      <c r="H1445" s="43">
        <f t="shared" si="100"/>
        <v>-44000</v>
      </c>
      <c r="I1445" s="84">
        <f aca="true" t="shared" si="101" ref="I1445:I1508">+B1445/M1445</f>
        <v>3.9603960396039604</v>
      </c>
      <c r="J1445" s="121"/>
      <c r="K1445" t="s">
        <v>593</v>
      </c>
      <c r="L1445" s="121"/>
      <c r="M1445" s="2">
        <v>505</v>
      </c>
      <c r="N1445" s="151"/>
    </row>
    <row r="1446" spans="1:14" s="17" customFormat="1" ht="12.75">
      <c r="A1446" s="1"/>
      <c r="B1446" s="276">
        <v>500</v>
      </c>
      <c r="C1446" s="81" t="s">
        <v>84</v>
      </c>
      <c r="D1446" s="35" t="s">
        <v>12</v>
      </c>
      <c r="E1446" s="35" t="s">
        <v>1077</v>
      </c>
      <c r="F1446" s="29" t="s">
        <v>609</v>
      </c>
      <c r="G1446" s="29" t="s">
        <v>139</v>
      </c>
      <c r="H1446" s="43">
        <f t="shared" si="100"/>
        <v>-44500</v>
      </c>
      <c r="I1446" s="84">
        <f t="shared" si="101"/>
        <v>0.9900990099009901</v>
      </c>
      <c r="J1446"/>
      <c r="K1446" t="s">
        <v>593</v>
      </c>
      <c r="L1446"/>
      <c r="M1446" s="2">
        <v>505</v>
      </c>
      <c r="N1446" s="151"/>
    </row>
    <row r="1447" spans="1:13" s="104" customFormat="1" ht="12.75">
      <c r="A1447" s="35"/>
      <c r="B1447" s="282">
        <v>2000</v>
      </c>
      <c r="C1447" s="35" t="s">
        <v>84</v>
      </c>
      <c r="D1447" s="35" t="s">
        <v>12</v>
      </c>
      <c r="E1447" s="35" t="s">
        <v>1077</v>
      </c>
      <c r="F1447" s="33" t="s">
        <v>612</v>
      </c>
      <c r="G1447" s="33" t="s">
        <v>143</v>
      </c>
      <c r="H1447" s="43">
        <f t="shared" si="100"/>
        <v>-46500</v>
      </c>
      <c r="I1447" s="84">
        <f t="shared" si="101"/>
        <v>3.9603960396039604</v>
      </c>
      <c r="K1447" s="104" t="s">
        <v>598</v>
      </c>
      <c r="M1447" s="2">
        <v>505</v>
      </c>
    </row>
    <row r="1448" spans="1:13" s="104" customFormat="1" ht="12.75">
      <c r="A1448" s="35"/>
      <c r="B1448" s="282">
        <v>2000</v>
      </c>
      <c r="C1448" s="35" t="s">
        <v>84</v>
      </c>
      <c r="D1448" s="35" t="s">
        <v>12</v>
      </c>
      <c r="E1448" s="35" t="s">
        <v>1077</v>
      </c>
      <c r="F1448" s="33" t="s">
        <v>612</v>
      </c>
      <c r="G1448" s="33" t="s">
        <v>144</v>
      </c>
      <c r="H1448" s="43">
        <f t="shared" si="100"/>
        <v>-48500</v>
      </c>
      <c r="I1448" s="84">
        <f t="shared" si="101"/>
        <v>3.9603960396039604</v>
      </c>
      <c r="K1448" s="104" t="s">
        <v>598</v>
      </c>
      <c r="M1448" s="2">
        <v>505</v>
      </c>
    </row>
    <row r="1449" spans="1:13" s="17" customFormat="1" ht="12.75">
      <c r="A1449" s="1"/>
      <c r="B1449" s="276">
        <v>2000</v>
      </c>
      <c r="C1449" s="1" t="s">
        <v>84</v>
      </c>
      <c r="D1449" s="14" t="s">
        <v>12</v>
      </c>
      <c r="E1449" s="1" t="s">
        <v>1077</v>
      </c>
      <c r="F1449" s="29" t="s">
        <v>603</v>
      </c>
      <c r="G1449" s="29" t="s">
        <v>137</v>
      </c>
      <c r="H1449" s="43">
        <f t="shared" si="100"/>
        <v>-50500</v>
      </c>
      <c r="I1449" s="84">
        <f t="shared" si="101"/>
        <v>3.9603960396039604</v>
      </c>
      <c r="J1449"/>
      <c r="K1449" s="86" t="s">
        <v>601</v>
      </c>
      <c r="L1449"/>
      <c r="M1449" s="2">
        <v>505</v>
      </c>
    </row>
    <row r="1450" spans="1:256" s="17" customFormat="1" ht="12.75">
      <c r="A1450" s="35"/>
      <c r="B1450" s="276">
        <v>2000</v>
      </c>
      <c r="C1450" s="1" t="s">
        <v>84</v>
      </c>
      <c r="D1450" s="14" t="s">
        <v>12</v>
      </c>
      <c r="E1450" s="1" t="s">
        <v>1077</v>
      </c>
      <c r="F1450" s="29" t="s">
        <v>603</v>
      </c>
      <c r="G1450" s="29" t="s">
        <v>138</v>
      </c>
      <c r="H1450" s="43">
        <f t="shared" si="100"/>
        <v>-52500</v>
      </c>
      <c r="I1450" s="84">
        <f t="shared" si="101"/>
        <v>3.9603960396039604</v>
      </c>
      <c r="J1450" s="104"/>
      <c r="K1450" s="86" t="s">
        <v>601</v>
      </c>
      <c r="L1450" s="104"/>
      <c r="M1450" s="2">
        <v>505</v>
      </c>
      <c r="IV1450" s="17">
        <f>SUM(M1450:IU1450)</f>
        <v>505</v>
      </c>
    </row>
    <row r="1451" spans="1:13" s="17" customFormat="1" ht="12.75">
      <c r="A1451" s="35"/>
      <c r="B1451" s="276">
        <v>2000</v>
      </c>
      <c r="C1451" s="1" t="s">
        <v>84</v>
      </c>
      <c r="D1451" s="14" t="s">
        <v>12</v>
      </c>
      <c r="E1451" s="1" t="s">
        <v>1077</v>
      </c>
      <c r="F1451" s="29" t="s">
        <v>603</v>
      </c>
      <c r="G1451" s="29" t="s">
        <v>144</v>
      </c>
      <c r="H1451" s="43">
        <f t="shared" si="100"/>
        <v>-54500</v>
      </c>
      <c r="I1451" s="84">
        <f t="shared" si="101"/>
        <v>3.9603960396039604</v>
      </c>
      <c r="J1451" s="104"/>
      <c r="K1451" s="86" t="s">
        <v>601</v>
      </c>
      <c r="L1451" s="104"/>
      <c r="M1451" s="2">
        <v>505</v>
      </c>
    </row>
    <row r="1452" spans="1:13" s="17" customFormat="1" ht="12.75">
      <c r="A1452" s="35"/>
      <c r="B1452" s="276">
        <v>500</v>
      </c>
      <c r="C1452" s="1" t="s">
        <v>84</v>
      </c>
      <c r="D1452" s="14" t="s">
        <v>12</v>
      </c>
      <c r="E1452" s="1" t="s">
        <v>1077</v>
      </c>
      <c r="F1452" s="29" t="s">
        <v>603</v>
      </c>
      <c r="G1452" s="29" t="s">
        <v>144</v>
      </c>
      <c r="H1452" s="43">
        <f t="shared" si="100"/>
        <v>-55000</v>
      </c>
      <c r="I1452" s="84">
        <f t="shared" si="101"/>
        <v>0.9900990099009901</v>
      </c>
      <c r="J1452" s="104"/>
      <c r="K1452" s="86" t="s">
        <v>601</v>
      </c>
      <c r="L1452" s="104"/>
      <c r="M1452" s="2">
        <v>505</v>
      </c>
    </row>
    <row r="1453" spans="1:13" s="17" customFormat="1" ht="12.75">
      <c r="A1453" s="35"/>
      <c r="B1453" s="276">
        <v>2000</v>
      </c>
      <c r="C1453" s="1" t="s">
        <v>84</v>
      </c>
      <c r="D1453" s="14" t="s">
        <v>12</v>
      </c>
      <c r="E1453" s="81" t="s">
        <v>1077</v>
      </c>
      <c r="F1453" s="29" t="s">
        <v>603</v>
      </c>
      <c r="G1453" s="29" t="s">
        <v>144</v>
      </c>
      <c r="H1453" s="43">
        <f t="shared" si="100"/>
        <v>-57000</v>
      </c>
      <c r="I1453" s="84">
        <f t="shared" si="101"/>
        <v>3.9603960396039604</v>
      </c>
      <c r="J1453" s="104"/>
      <c r="K1453" s="86" t="s">
        <v>601</v>
      </c>
      <c r="L1453" s="104"/>
      <c r="M1453" s="2">
        <v>505</v>
      </c>
    </row>
    <row r="1454" spans="1:13" s="17" customFormat="1" ht="12.75">
      <c r="A1454" s="35"/>
      <c r="B1454" s="276">
        <v>500</v>
      </c>
      <c r="C1454" s="1" t="s">
        <v>84</v>
      </c>
      <c r="D1454" s="14" t="s">
        <v>12</v>
      </c>
      <c r="E1454" s="81" t="s">
        <v>1077</v>
      </c>
      <c r="F1454" s="29" t="s">
        <v>603</v>
      </c>
      <c r="G1454" s="29" t="s">
        <v>144</v>
      </c>
      <c r="H1454" s="43">
        <f t="shared" si="100"/>
        <v>-57500</v>
      </c>
      <c r="I1454" s="84">
        <f t="shared" si="101"/>
        <v>0.9900990099009901</v>
      </c>
      <c r="J1454" s="104"/>
      <c r="K1454" s="86" t="s">
        <v>601</v>
      </c>
      <c r="L1454" s="104"/>
      <c r="M1454" s="2">
        <v>505</v>
      </c>
    </row>
    <row r="1455" spans="1:13" s="104" customFormat="1" ht="12.75">
      <c r="A1455" s="35"/>
      <c r="B1455" s="276">
        <v>2000</v>
      </c>
      <c r="C1455" s="1" t="s">
        <v>84</v>
      </c>
      <c r="D1455" s="14" t="s">
        <v>12</v>
      </c>
      <c r="E1455" s="1" t="s">
        <v>1077</v>
      </c>
      <c r="F1455" s="29" t="s">
        <v>603</v>
      </c>
      <c r="G1455" s="29" t="s">
        <v>145</v>
      </c>
      <c r="H1455" s="43">
        <f t="shared" si="100"/>
        <v>-59500</v>
      </c>
      <c r="I1455" s="84">
        <f t="shared" si="101"/>
        <v>3.9603960396039604</v>
      </c>
      <c r="K1455" s="86" t="s">
        <v>601</v>
      </c>
      <c r="M1455" s="2">
        <v>505</v>
      </c>
    </row>
    <row r="1456" spans="1:13" s="17" customFormat="1" ht="12.75">
      <c r="A1456" s="35"/>
      <c r="B1456" s="276">
        <v>500</v>
      </c>
      <c r="C1456" s="1" t="s">
        <v>84</v>
      </c>
      <c r="D1456" s="14" t="s">
        <v>12</v>
      </c>
      <c r="E1456" s="1" t="s">
        <v>1077</v>
      </c>
      <c r="F1456" s="29" t="s">
        <v>603</v>
      </c>
      <c r="G1456" s="29" t="s">
        <v>145</v>
      </c>
      <c r="H1456" s="43">
        <f t="shared" si="100"/>
        <v>-60000</v>
      </c>
      <c r="I1456" s="84">
        <f t="shared" si="101"/>
        <v>0.9900990099009901</v>
      </c>
      <c r="J1456" s="104"/>
      <c r="K1456" s="86" t="s">
        <v>601</v>
      </c>
      <c r="L1456" s="104"/>
      <c r="M1456" s="2">
        <v>505</v>
      </c>
    </row>
    <row r="1457" spans="1:13" s="104" customFormat="1" ht="12.75">
      <c r="A1457" s="35"/>
      <c r="B1457" s="276">
        <v>2000</v>
      </c>
      <c r="C1457" s="1" t="s">
        <v>84</v>
      </c>
      <c r="D1457" s="14" t="s">
        <v>12</v>
      </c>
      <c r="E1457" s="81" t="s">
        <v>1077</v>
      </c>
      <c r="F1457" s="29" t="s">
        <v>603</v>
      </c>
      <c r="G1457" s="29" t="s">
        <v>145</v>
      </c>
      <c r="H1457" s="43">
        <f t="shared" si="100"/>
        <v>-62000</v>
      </c>
      <c r="I1457" s="84">
        <f t="shared" si="101"/>
        <v>3.9603960396039604</v>
      </c>
      <c r="K1457" s="86" t="s">
        <v>601</v>
      </c>
      <c r="M1457" s="2">
        <v>505</v>
      </c>
    </row>
    <row r="1458" spans="1:13" s="104" customFormat="1" ht="12.75">
      <c r="A1458" s="35"/>
      <c r="B1458" s="276">
        <v>500</v>
      </c>
      <c r="C1458" s="1" t="s">
        <v>84</v>
      </c>
      <c r="D1458" s="14" t="s">
        <v>12</v>
      </c>
      <c r="E1458" s="81" t="s">
        <v>1077</v>
      </c>
      <c r="F1458" s="29" t="s">
        <v>603</v>
      </c>
      <c r="G1458" s="29" t="s">
        <v>145</v>
      </c>
      <c r="H1458" s="43">
        <f t="shared" si="100"/>
        <v>-62500</v>
      </c>
      <c r="I1458" s="84">
        <f t="shared" si="101"/>
        <v>0.9900990099009901</v>
      </c>
      <c r="K1458" s="86" t="s">
        <v>601</v>
      </c>
      <c r="M1458" s="2">
        <v>505</v>
      </c>
    </row>
    <row r="1459" spans="1:13" s="104" customFormat="1" ht="12.75">
      <c r="A1459" s="35"/>
      <c r="B1459" s="276">
        <v>2000</v>
      </c>
      <c r="C1459" s="1" t="s">
        <v>84</v>
      </c>
      <c r="D1459" s="14" t="s">
        <v>12</v>
      </c>
      <c r="E1459" s="1" t="s">
        <v>1077</v>
      </c>
      <c r="F1459" s="29" t="s">
        <v>603</v>
      </c>
      <c r="G1459" s="29" t="s">
        <v>379</v>
      </c>
      <c r="H1459" s="43">
        <f t="shared" si="100"/>
        <v>-64500</v>
      </c>
      <c r="I1459" s="84">
        <f t="shared" si="101"/>
        <v>3.9603960396039604</v>
      </c>
      <c r="K1459" s="86" t="s">
        <v>601</v>
      </c>
      <c r="M1459" s="2">
        <v>505</v>
      </c>
    </row>
    <row r="1460" spans="1:13" s="118" customFormat="1" ht="12.75">
      <c r="A1460" s="112"/>
      <c r="B1460" s="430">
        <f>SUM(B1421:B1459)</f>
        <v>64500</v>
      </c>
      <c r="C1460" s="112" t="s">
        <v>84</v>
      </c>
      <c r="D1460" s="112"/>
      <c r="E1460" s="112"/>
      <c r="F1460" s="115"/>
      <c r="G1460" s="115"/>
      <c r="H1460" s="113">
        <v>0</v>
      </c>
      <c r="I1460" s="129">
        <f t="shared" si="101"/>
        <v>127.72277227722772</v>
      </c>
      <c r="K1460" s="141"/>
      <c r="M1460" s="2">
        <v>505</v>
      </c>
    </row>
    <row r="1461" spans="1:13" s="17" customFormat="1" ht="12.75">
      <c r="A1461" s="14"/>
      <c r="B1461" s="282"/>
      <c r="C1461" s="14"/>
      <c r="D1461" s="14"/>
      <c r="E1461" s="14"/>
      <c r="F1461" s="32"/>
      <c r="G1461" s="32"/>
      <c r="H1461" s="43">
        <f aca="true" t="shared" si="102" ref="H1461:H1472">H1460-B1461</f>
        <v>0</v>
      </c>
      <c r="I1461" s="84">
        <f t="shared" si="101"/>
        <v>0</v>
      </c>
      <c r="K1461" s="104"/>
      <c r="M1461" s="2">
        <v>505</v>
      </c>
    </row>
    <row r="1462" spans="1:13" s="104" customFormat="1" ht="12.75">
      <c r="A1462" s="14"/>
      <c r="B1462" s="282"/>
      <c r="C1462" s="14"/>
      <c r="D1462" s="14"/>
      <c r="E1462" s="14"/>
      <c r="F1462" s="32"/>
      <c r="G1462" s="32"/>
      <c r="H1462" s="43">
        <f t="shared" si="102"/>
        <v>0</v>
      </c>
      <c r="I1462" s="84">
        <f t="shared" si="101"/>
        <v>0</v>
      </c>
      <c r="J1462" s="17"/>
      <c r="L1462" s="17"/>
      <c r="M1462" s="2">
        <v>505</v>
      </c>
    </row>
    <row r="1463" spans="1:13" s="104" customFormat="1" ht="12.75">
      <c r="A1463" s="35"/>
      <c r="B1463" s="282">
        <v>1000</v>
      </c>
      <c r="C1463" s="35" t="s">
        <v>628</v>
      </c>
      <c r="D1463" s="35" t="s">
        <v>12</v>
      </c>
      <c r="E1463" s="35" t="s">
        <v>18</v>
      </c>
      <c r="F1463" s="33" t="s">
        <v>629</v>
      </c>
      <c r="G1463" s="33" t="s">
        <v>137</v>
      </c>
      <c r="H1463" s="43">
        <f t="shared" si="102"/>
        <v>-1000</v>
      </c>
      <c r="I1463" s="84">
        <f t="shared" si="101"/>
        <v>1.9801980198019802</v>
      </c>
      <c r="K1463" s="104" t="s">
        <v>567</v>
      </c>
      <c r="M1463" s="2">
        <v>505</v>
      </c>
    </row>
    <row r="1464" spans="1:13" s="104" customFormat="1" ht="12.75">
      <c r="A1464" s="35"/>
      <c r="B1464" s="282">
        <v>2000</v>
      </c>
      <c r="C1464" s="35" t="s">
        <v>630</v>
      </c>
      <c r="D1464" s="35" t="s">
        <v>12</v>
      </c>
      <c r="E1464" s="35" t="s">
        <v>18</v>
      </c>
      <c r="F1464" s="33" t="s">
        <v>631</v>
      </c>
      <c r="G1464" s="33" t="s">
        <v>141</v>
      </c>
      <c r="H1464" s="43">
        <f t="shared" si="102"/>
        <v>-3000</v>
      </c>
      <c r="I1464" s="84">
        <f t="shared" si="101"/>
        <v>3.9603960396039604</v>
      </c>
      <c r="K1464" s="104" t="s">
        <v>567</v>
      </c>
      <c r="M1464" s="2">
        <v>505</v>
      </c>
    </row>
    <row r="1465" spans="1:13" s="104" customFormat="1" ht="12.75">
      <c r="A1465" s="14"/>
      <c r="B1465" s="282">
        <v>1950</v>
      </c>
      <c r="C1465" s="35" t="s">
        <v>632</v>
      </c>
      <c r="D1465" s="14" t="s">
        <v>12</v>
      </c>
      <c r="E1465" s="14" t="s">
        <v>18</v>
      </c>
      <c r="F1465" s="32" t="s">
        <v>633</v>
      </c>
      <c r="G1465" s="32" t="s">
        <v>145</v>
      </c>
      <c r="H1465" s="43">
        <f t="shared" si="102"/>
        <v>-4950</v>
      </c>
      <c r="I1465" s="84">
        <f t="shared" si="101"/>
        <v>3.8613861386138613</v>
      </c>
      <c r="J1465" s="31"/>
      <c r="K1465" s="104" t="s">
        <v>442</v>
      </c>
      <c r="L1465" s="17"/>
      <c r="M1465" s="2">
        <v>505</v>
      </c>
    </row>
    <row r="1466" spans="1:13" s="17" customFormat="1" ht="12.75">
      <c r="A1466" s="14"/>
      <c r="B1466" s="282">
        <v>250</v>
      </c>
      <c r="C1466" s="35" t="s">
        <v>634</v>
      </c>
      <c r="D1466" s="14" t="s">
        <v>12</v>
      </c>
      <c r="E1466" s="14" t="s">
        <v>18</v>
      </c>
      <c r="F1466" s="32" t="s">
        <v>633</v>
      </c>
      <c r="G1466" s="32" t="s">
        <v>145</v>
      </c>
      <c r="H1466" s="43">
        <f t="shared" si="102"/>
        <v>-5200</v>
      </c>
      <c r="I1466" s="84">
        <f t="shared" si="101"/>
        <v>0.49504950495049505</v>
      </c>
      <c r="J1466" s="31"/>
      <c r="K1466" s="104" t="s">
        <v>442</v>
      </c>
      <c r="M1466" s="2">
        <v>505</v>
      </c>
    </row>
    <row r="1467" spans="1:13" s="104" customFormat="1" ht="12.75">
      <c r="A1467" s="14"/>
      <c r="B1467" s="282">
        <v>100</v>
      </c>
      <c r="C1467" s="14" t="s">
        <v>635</v>
      </c>
      <c r="D1467" s="14" t="s">
        <v>12</v>
      </c>
      <c r="E1467" s="35" t="s">
        <v>18</v>
      </c>
      <c r="F1467" s="32" t="s">
        <v>633</v>
      </c>
      <c r="G1467" s="32" t="s">
        <v>145</v>
      </c>
      <c r="H1467" s="43">
        <f t="shared" si="102"/>
        <v>-5300</v>
      </c>
      <c r="I1467" s="84">
        <f t="shared" si="101"/>
        <v>0.19801980198019803</v>
      </c>
      <c r="J1467" s="31"/>
      <c r="K1467" s="104" t="s">
        <v>442</v>
      </c>
      <c r="L1467" s="17"/>
      <c r="M1467" s="2">
        <v>505</v>
      </c>
    </row>
    <row r="1468" spans="2:13" ht="12.75">
      <c r="B1468" s="276">
        <v>1100</v>
      </c>
      <c r="C1468" s="81" t="s">
        <v>636</v>
      </c>
      <c r="D1468" s="14" t="s">
        <v>12</v>
      </c>
      <c r="E1468" s="1" t="s">
        <v>18</v>
      </c>
      <c r="F1468" s="109" t="s">
        <v>637</v>
      </c>
      <c r="G1468" s="29" t="s">
        <v>138</v>
      </c>
      <c r="H1468" s="43">
        <f t="shared" si="102"/>
        <v>-6400</v>
      </c>
      <c r="I1468" s="84">
        <f t="shared" si="101"/>
        <v>2.1782178217821784</v>
      </c>
      <c r="K1468" t="s">
        <v>593</v>
      </c>
      <c r="M1468" s="2">
        <v>505</v>
      </c>
    </row>
    <row r="1469" spans="1:13" s="104" customFormat="1" ht="12.75">
      <c r="A1469" s="1"/>
      <c r="B1469" s="276">
        <v>2000</v>
      </c>
      <c r="C1469" s="81" t="s">
        <v>638</v>
      </c>
      <c r="D1469" s="14" t="s">
        <v>12</v>
      </c>
      <c r="E1469" s="81" t="s">
        <v>18</v>
      </c>
      <c r="F1469" s="29" t="s">
        <v>639</v>
      </c>
      <c r="G1469" s="29" t="s">
        <v>137</v>
      </c>
      <c r="H1469" s="43">
        <f t="shared" si="102"/>
        <v>-8400</v>
      </c>
      <c r="I1469" s="84">
        <f t="shared" si="101"/>
        <v>3.9603960396039604</v>
      </c>
      <c r="J1469"/>
      <c r="K1469" s="86" t="s">
        <v>601</v>
      </c>
      <c r="L1469"/>
      <c r="M1469" s="2">
        <v>505</v>
      </c>
    </row>
    <row r="1470" spans="1:13" s="104" customFormat="1" ht="12.75">
      <c r="A1470" s="35"/>
      <c r="B1470" s="276">
        <v>3000</v>
      </c>
      <c r="C1470" s="81" t="s">
        <v>644</v>
      </c>
      <c r="D1470" s="14" t="s">
        <v>12</v>
      </c>
      <c r="E1470" s="1" t="s">
        <v>18</v>
      </c>
      <c r="F1470" s="29" t="s">
        <v>645</v>
      </c>
      <c r="G1470" s="29" t="s">
        <v>140</v>
      </c>
      <c r="H1470" s="43">
        <f t="shared" si="102"/>
        <v>-11400</v>
      </c>
      <c r="I1470" s="84">
        <f t="shared" si="101"/>
        <v>5.9405940594059405</v>
      </c>
      <c r="K1470" s="86" t="s">
        <v>601</v>
      </c>
      <c r="M1470" s="2">
        <v>505</v>
      </c>
    </row>
    <row r="1471" spans="1:13" s="104" customFormat="1" ht="12.75">
      <c r="A1471" s="35"/>
      <c r="B1471" s="276">
        <v>25000</v>
      </c>
      <c r="C1471" s="81" t="s">
        <v>1160</v>
      </c>
      <c r="D1471" s="14" t="s">
        <v>12</v>
      </c>
      <c r="E1471" s="1" t="s">
        <v>18</v>
      </c>
      <c r="F1471" s="29" t="s">
        <v>646</v>
      </c>
      <c r="G1471" s="29" t="s">
        <v>382</v>
      </c>
      <c r="H1471" s="43">
        <f t="shared" si="102"/>
        <v>-36400</v>
      </c>
      <c r="I1471" s="84">
        <f t="shared" si="101"/>
        <v>49.504950495049506</v>
      </c>
      <c r="K1471" s="86" t="s">
        <v>601</v>
      </c>
      <c r="M1471" s="2">
        <v>505</v>
      </c>
    </row>
    <row r="1472" spans="1:13" s="17" customFormat="1" ht="12.75">
      <c r="A1472" s="35"/>
      <c r="B1472" s="276">
        <v>20000</v>
      </c>
      <c r="C1472" s="1" t="s">
        <v>647</v>
      </c>
      <c r="D1472" s="14" t="s">
        <v>12</v>
      </c>
      <c r="E1472" s="1" t="s">
        <v>18</v>
      </c>
      <c r="F1472" s="29" t="s">
        <v>648</v>
      </c>
      <c r="G1472" s="29" t="s">
        <v>382</v>
      </c>
      <c r="H1472" s="43">
        <f t="shared" si="102"/>
        <v>-56400</v>
      </c>
      <c r="I1472" s="84">
        <f t="shared" si="101"/>
        <v>39.603960396039604</v>
      </c>
      <c r="J1472" s="104"/>
      <c r="K1472" s="86" t="s">
        <v>601</v>
      </c>
      <c r="L1472" s="104"/>
      <c r="M1472" s="2">
        <v>505</v>
      </c>
    </row>
    <row r="1473" spans="1:13" s="141" customFormat="1" ht="12.75">
      <c r="A1473" s="112"/>
      <c r="B1473" s="430">
        <f>SUM(B1463:B1472)</f>
        <v>56400</v>
      </c>
      <c r="C1473" s="112"/>
      <c r="D1473" s="112"/>
      <c r="E1473" s="112" t="s">
        <v>18</v>
      </c>
      <c r="F1473" s="115"/>
      <c r="G1473" s="115"/>
      <c r="H1473" s="113">
        <v>0</v>
      </c>
      <c r="I1473" s="129">
        <f t="shared" si="101"/>
        <v>111.68316831683168</v>
      </c>
      <c r="J1473" s="116"/>
      <c r="L1473" s="118"/>
      <c r="M1473" s="2">
        <v>505</v>
      </c>
    </row>
    <row r="1474" spans="1:13" s="104" customFormat="1" ht="12.75">
      <c r="A1474" s="14"/>
      <c r="B1474" s="31"/>
      <c r="C1474" s="35"/>
      <c r="D1474" s="35"/>
      <c r="E1474" s="35"/>
      <c r="F1474" s="33"/>
      <c r="G1474" s="33"/>
      <c r="H1474" s="43">
        <f>H1473-B1474</f>
        <v>0</v>
      </c>
      <c r="I1474" s="84">
        <f t="shared" si="101"/>
        <v>0</v>
      </c>
      <c r="J1474" s="31"/>
      <c r="L1474" s="17"/>
      <c r="M1474" s="2">
        <v>505</v>
      </c>
    </row>
    <row r="1475" spans="1:13" s="104" customFormat="1" ht="12.75">
      <c r="A1475" s="14"/>
      <c r="B1475" s="31"/>
      <c r="C1475" s="35"/>
      <c r="D1475" s="35"/>
      <c r="E1475" s="35"/>
      <c r="F1475" s="33"/>
      <c r="G1475" s="33"/>
      <c r="H1475" s="43">
        <f>H1474-B1475</f>
        <v>0</v>
      </c>
      <c r="I1475" s="84">
        <f t="shared" si="101"/>
        <v>0</v>
      </c>
      <c r="J1475" s="31"/>
      <c r="L1475" s="17"/>
      <c r="M1475" s="2">
        <v>505</v>
      </c>
    </row>
    <row r="1476" spans="1:13" s="17" customFormat="1" ht="12.75">
      <c r="A1476" s="35"/>
      <c r="B1476" s="34"/>
      <c r="C1476" s="35"/>
      <c r="D1476" s="35"/>
      <c r="E1476" s="35"/>
      <c r="F1476" s="33"/>
      <c r="G1476" s="33"/>
      <c r="H1476" s="43">
        <f>H1475-B1476</f>
        <v>0</v>
      </c>
      <c r="I1476" s="84">
        <f t="shared" si="101"/>
        <v>0</v>
      </c>
      <c r="J1476" s="104"/>
      <c r="K1476" s="104"/>
      <c r="L1476" s="104"/>
      <c r="M1476" s="2">
        <v>505</v>
      </c>
    </row>
    <row r="1477" spans="1:13" s="17" customFormat="1" ht="12.75">
      <c r="A1477" s="35"/>
      <c r="B1477" s="125"/>
      <c r="C1477" s="35"/>
      <c r="D1477" s="35"/>
      <c r="E1477" s="35"/>
      <c r="F1477" s="33"/>
      <c r="G1477" s="33"/>
      <c r="H1477" s="43">
        <f>H1476-B1477</f>
        <v>0</v>
      </c>
      <c r="I1477" s="84">
        <f t="shared" si="101"/>
        <v>0</v>
      </c>
      <c r="J1477" s="104"/>
      <c r="K1477" s="104"/>
      <c r="L1477" s="104"/>
      <c r="M1477" s="2">
        <v>505</v>
      </c>
    </row>
    <row r="1478" spans="1:13" s="118" customFormat="1" ht="12.75">
      <c r="A1478" s="114"/>
      <c r="B1478" s="426">
        <f>+B1495+B1514+B1525+B1550+B1555+B1559</f>
        <v>472000</v>
      </c>
      <c r="C1478" s="126" t="s">
        <v>649</v>
      </c>
      <c r="D1478" s="114"/>
      <c r="E1478" s="114"/>
      <c r="F1478" s="135"/>
      <c r="G1478" s="135"/>
      <c r="H1478" s="113">
        <v>0</v>
      </c>
      <c r="I1478" s="129">
        <f t="shared" si="101"/>
        <v>934.6534653465346</v>
      </c>
      <c r="J1478" s="141"/>
      <c r="K1478" s="141"/>
      <c r="L1478" s="141"/>
      <c r="M1478" s="2">
        <v>505</v>
      </c>
    </row>
    <row r="1479" spans="1:13" s="17" customFormat="1" ht="12.75">
      <c r="A1479" s="35"/>
      <c r="B1479" s="125"/>
      <c r="C1479" s="35"/>
      <c r="D1479" s="35"/>
      <c r="E1479" s="35"/>
      <c r="F1479" s="33"/>
      <c r="G1479" s="33"/>
      <c r="H1479" s="43">
        <f aca="true" t="shared" si="103" ref="H1479:H1494">H1478-B1479</f>
        <v>0</v>
      </c>
      <c r="I1479" s="84">
        <f t="shared" si="101"/>
        <v>0</v>
      </c>
      <c r="J1479" s="104"/>
      <c r="K1479" s="104"/>
      <c r="L1479" s="104"/>
      <c r="M1479" s="2">
        <v>505</v>
      </c>
    </row>
    <row r="1480" spans="1:13" s="17" customFormat="1" ht="12.75">
      <c r="A1480" s="35"/>
      <c r="B1480" s="125"/>
      <c r="C1480" s="35"/>
      <c r="D1480" s="35"/>
      <c r="E1480" s="35"/>
      <c r="F1480" s="33"/>
      <c r="G1480" s="33"/>
      <c r="H1480" s="43">
        <f t="shared" si="103"/>
        <v>0</v>
      </c>
      <c r="I1480" s="84">
        <f t="shared" si="101"/>
        <v>0</v>
      </c>
      <c r="J1480" s="104"/>
      <c r="K1480" s="104"/>
      <c r="L1480" s="104"/>
      <c r="M1480" s="2">
        <v>505</v>
      </c>
    </row>
    <row r="1481" spans="1:13" s="104" customFormat="1" ht="12.75">
      <c r="A1481" s="35"/>
      <c r="B1481" s="125">
        <v>4000</v>
      </c>
      <c r="C1481" s="35" t="s">
        <v>198</v>
      </c>
      <c r="D1481" s="35" t="s">
        <v>12</v>
      </c>
      <c r="E1481" s="35" t="s">
        <v>1077</v>
      </c>
      <c r="F1481" s="33" t="s">
        <v>650</v>
      </c>
      <c r="G1481" s="33" t="s">
        <v>134</v>
      </c>
      <c r="H1481" s="43">
        <f t="shared" si="103"/>
        <v>-4000</v>
      </c>
      <c r="I1481" s="84">
        <f t="shared" si="101"/>
        <v>7.920792079207921</v>
      </c>
      <c r="K1481" s="104" t="s">
        <v>442</v>
      </c>
      <c r="M1481" s="2">
        <v>505</v>
      </c>
    </row>
    <row r="1482" spans="1:13" s="104" customFormat="1" ht="12.75">
      <c r="A1482" s="35"/>
      <c r="B1482" s="125">
        <v>4000</v>
      </c>
      <c r="C1482" s="35" t="s">
        <v>1108</v>
      </c>
      <c r="D1482" s="35" t="s">
        <v>12</v>
      </c>
      <c r="E1482" s="35" t="s">
        <v>1077</v>
      </c>
      <c r="F1482" s="33" t="s">
        <v>650</v>
      </c>
      <c r="G1482" s="33" t="s">
        <v>123</v>
      </c>
      <c r="H1482" s="43">
        <f t="shared" si="103"/>
        <v>-8000</v>
      </c>
      <c r="I1482" s="84">
        <f t="shared" si="101"/>
        <v>7.920792079207921</v>
      </c>
      <c r="K1482" s="104" t="s">
        <v>442</v>
      </c>
      <c r="M1482" s="2">
        <v>505</v>
      </c>
    </row>
    <row r="1483" spans="2:13" ht="12.75">
      <c r="B1483" s="9">
        <v>4000</v>
      </c>
      <c r="C1483" s="1" t="s">
        <v>1109</v>
      </c>
      <c r="D1483" s="14" t="s">
        <v>12</v>
      </c>
      <c r="E1483" s="1" t="s">
        <v>1077</v>
      </c>
      <c r="F1483" s="109" t="s">
        <v>651</v>
      </c>
      <c r="G1483" s="33" t="s">
        <v>144</v>
      </c>
      <c r="H1483" s="43">
        <f t="shared" si="103"/>
        <v>-12000</v>
      </c>
      <c r="I1483" s="84">
        <f t="shared" si="101"/>
        <v>7.920792079207921</v>
      </c>
      <c r="K1483" s="86" t="s">
        <v>601</v>
      </c>
      <c r="M1483" s="2">
        <v>505</v>
      </c>
    </row>
    <row r="1484" spans="2:13" ht="12.75">
      <c r="B1484" s="427">
        <v>4000</v>
      </c>
      <c r="C1484" s="1" t="s">
        <v>1110</v>
      </c>
      <c r="D1484" s="14" t="s">
        <v>12</v>
      </c>
      <c r="E1484" s="1" t="s">
        <v>1077</v>
      </c>
      <c r="F1484" s="109" t="s">
        <v>651</v>
      </c>
      <c r="G1484" s="109" t="s">
        <v>145</v>
      </c>
      <c r="H1484" s="43">
        <f t="shared" si="103"/>
        <v>-16000</v>
      </c>
      <c r="I1484" s="84">
        <f t="shared" si="101"/>
        <v>7.920792079207921</v>
      </c>
      <c r="K1484" s="86" t="s">
        <v>601</v>
      </c>
      <c r="M1484" s="2">
        <v>505</v>
      </c>
    </row>
    <row r="1485" spans="1:13" s="104" customFormat="1" ht="12.75">
      <c r="A1485" s="35"/>
      <c r="B1485" s="125">
        <v>4000</v>
      </c>
      <c r="C1485" s="35" t="s">
        <v>198</v>
      </c>
      <c r="D1485" s="35" t="s">
        <v>12</v>
      </c>
      <c r="E1485" s="35" t="s">
        <v>1077</v>
      </c>
      <c r="F1485" s="33" t="s">
        <v>652</v>
      </c>
      <c r="G1485" s="33" t="s">
        <v>147</v>
      </c>
      <c r="H1485" s="43">
        <f t="shared" si="103"/>
        <v>-20000</v>
      </c>
      <c r="I1485" s="84">
        <f t="shared" si="101"/>
        <v>7.920792079207921</v>
      </c>
      <c r="K1485" s="104" t="s">
        <v>442</v>
      </c>
      <c r="M1485" s="2">
        <v>505</v>
      </c>
    </row>
    <row r="1486" spans="1:13" s="104" customFormat="1" ht="12.75">
      <c r="A1486" s="35"/>
      <c r="B1486" s="125">
        <v>4000</v>
      </c>
      <c r="C1486" s="35" t="s">
        <v>200</v>
      </c>
      <c r="D1486" s="35" t="s">
        <v>12</v>
      </c>
      <c r="E1486" s="35" t="s">
        <v>1077</v>
      </c>
      <c r="F1486" s="33" t="s">
        <v>652</v>
      </c>
      <c r="G1486" s="33" t="s">
        <v>148</v>
      </c>
      <c r="H1486" s="43">
        <f t="shared" si="103"/>
        <v>-24000</v>
      </c>
      <c r="I1486" s="84">
        <f t="shared" si="101"/>
        <v>7.920792079207921</v>
      </c>
      <c r="K1486" s="104" t="s">
        <v>442</v>
      </c>
      <c r="M1486" s="2">
        <v>505</v>
      </c>
    </row>
    <row r="1487" spans="2:13" ht="12.75">
      <c r="B1487" s="125">
        <v>10000</v>
      </c>
      <c r="C1487" s="14" t="s">
        <v>575</v>
      </c>
      <c r="D1487" s="14" t="s">
        <v>12</v>
      </c>
      <c r="E1487" s="1" t="s">
        <v>1077</v>
      </c>
      <c r="F1487" s="109" t="s">
        <v>653</v>
      </c>
      <c r="G1487" s="109" t="s">
        <v>126</v>
      </c>
      <c r="H1487" s="43">
        <f t="shared" si="103"/>
        <v>-34000</v>
      </c>
      <c r="I1487" s="84">
        <f t="shared" si="101"/>
        <v>19.801980198019802</v>
      </c>
      <c r="K1487" s="86" t="s">
        <v>567</v>
      </c>
      <c r="M1487" s="2">
        <v>505</v>
      </c>
    </row>
    <row r="1488" spans="2:13" ht="12.75">
      <c r="B1488" s="125">
        <v>10000</v>
      </c>
      <c r="C1488" s="81" t="s">
        <v>577</v>
      </c>
      <c r="D1488" s="35" t="s">
        <v>12</v>
      </c>
      <c r="E1488" s="81" t="s">
        <v>1077</v>
      </c>
      <c r="F1488" s="109" t="s">
        <v>653</v>
      </c>
      <c r="G1488" s="109" t="s">
        <v>163</v>
      </c>
      <c r="H1488" s="43">
        <f t="shared" si="103"/>
        <v>-44000</v>
      </c>
      <c r="I1488" s="84">
        <f t="shared" si="101"/>
        <v>19.801980198019802</v>
      </c>
      <c r="K1488" s="86" t="s">
        <v>567</v>
      </c>
      <c r="M1488" s="2">
        <v>505</v>
      </c>
    </row>
    <row r="1489" spans="1:13" s="104" customFormat="1" ht="12.75">
      <c r="A1489" s="35"/>
      <c r="B1489" s="125">
        <v>1500</v>
      </c>
      <c r="C1489" s="35" t="s">
        <v>568</v>
      </c>
      <c r="D1489" s="35" t="s">
        <v>12</v>
      </c>
      <c r="E1489" s="35" t="s">
        <v>1077</v>
      </c>
      <c r="F1489" s="33" t="s">
        <v>654</v>
      </c>
      <c r="G1489" s="33" t="s">
        <v>31</v>
      </c>
      <c r="H1489" s="43">
        <f t="shared" si="103"/>
        <v>-45500</v>
      </c>
      <c r="I1489" s="84">
        <f t="shared" si="101"/>
        <v>2.9702970297029703</v>
      </c>
      <c r="K1489" s="104" t="s">
        <v>567</v>
      </c>
      <c r="M1489" s="2">
        <v>505</v>
      </c>
    </row>
    <row r="1490" spans="1:13" s="104" customFormat="1" ht="12.75">
      <c r="A1490" s="35"/>
      <c r="B1490" s="125">
        <v>1500</v>
      </c>
      <c r="C1490" s="35" t="s">
        <v>572</v>
      </c>
      <c r="D1490" s="35" t="s">
        <v>12</v>
      </c>
      <c r="E1490" s="35" t="s">
        <v>1077</v>
      </c>
      <c r="F1490" s="33" t="s">
        <v>654</v>
      </c>
      <c r="G1490" s="33" t="s">
        <v>31</v>
      </c>
      <c r="H1490" s="43">
        <f t="shared" si="103"/>
        <v>-47000</v>
      </c>
      <c r="I1490" s="84">
        <f t="shared" si="101"/>
        <v>2.9702970297029703</v>
      </c>
      <c r="K1490" s="104" t="s">
        <v>567</v>
      </c>
      <c r="M1490" s="2">
        <v>505</v>
      </c>
    </row>
    <row r="1491" spans="1:13" s="17" customFormat="1" ht="12.75">
      <c r="A1491" s="14"/>
      <c r="B1491" s="125">
        <v>20000</v>
      </c>
      <c r="C1491" s="14" t="s">
        <v>1075</v>
      </c>
      <c r="D1491" s="14" t="s">
        <v>12</v>
      </c>
      <c r="E1491" s="14" t="s">
        <v>1077</v>
      </c>
      <c r="F1491" s="33" t="s">
        <v>1073</v>
      </c>
      <c r="G1491" s="33" t="s">
        <v>139</v>
      </c>
      <c r="H1491" s="43">
        <f t="shared" si="103"/>
        <v>-67000</v>
      </c>
      <c r="I1491" s="84">
        <f t="shared" si="101"/>
        <v>39.603960396039604</v>
      </c>
      <c r="K1491" s="104" t="s">
        <v>601</v>
      </c>
      <c r="M1491" s="2">
        <v>505</v>
      </c>
    </row>
    <row r="1492" spans="1:13" s="104" customFormat="1" ht="12.75">
      <c r="A1492" s="35"/>
      <c r="B1492" s="125">
        <v>20000</v>
      </c>
      <c r="C1492" s="35" t="s">
        <v>1076</v>
      </c>
      <c r="D1492" s="35" t="s">
        <v>12</v>
      </c>
      <c r="E1492" s="35" t="s">
        <v>1077</v>
      </c>
      <c r="F1492" s="33" t="s">
        <v>1073</v>
      </c>
      <c r="G1492" s="33" t="s">
        <v>141</v>
      </c>
      <c r="H1492" s="43">
        <f t="shared" si="103"/>
        <v>-87000</v>
      </c>
      <c r="I1492" s="84">
        <f t="shared" si="101"/>
        <v>39.603960396039604</v>
      </c>
      <c r="K1492" s="104" t="s">
        <v>601</v>
      </c>
      <c r="M1492" s="2">
        <v>505</v>
      </c>
    </row>
    <row r="1493" spans="1:13" s="104" customFormat="1" ht="12.75">
      <c r="A1493" s="14"/>
      <c r="B1493" s="125">
        <v>20000</v>
      </c>
      <c r="C1493" s="14" t="s">
        <v>1075</v>
      </c>
      <c r="D1493" s="14" t="s">
        <v>12</v>
      </c>
      <c r="E1493" s="14" t="s">
        <v>1077</v>
      </c>
      <c r="F1493" s="33" t="s">
        <v>1074</v>
      </c>
      <c r="G1493" s="33" t="s">
        <v>146</v>
      </c>
      <c r="H1493" s="43">
        <f t="shared" si="103"/>
        <v>-107000</v>
      </c>
      <c r="I1493" s="84">
        <f t="shared" si="101"/>
        <v>39.603960396039604</v>
      </c>
      <c r="K1493" s="104" t="s">
        <v>567</v>
      </c>
      <c r="M1493" s="2">
        <v>505</v>
      </c>
    </row>
    <row r="1494" spans="1:13" s="104" customFormat="1" ht="12.75">
      <c r="A1494" s="35"/>
      <c r="B1494" s="125">
        <v>20000</v>
      </c>
      <c r="C1494" s="35" t="s">
        <v>1076</v>
      </c>
      <c r="D1494" s="35" t="s">
        <v>12</v>
      </c>
      <c r="E1494" s="35" t="s">
        <v>1077</v>
      </c>
      <c r="F1494" s="33" t="s">
        <v>1074</v>
      </c>
      <c r="G1494" s="33" t="s">
        <v>148</v>
      </c>
      <c r="H1494" s="43">
        <f t="shared" si="103"/>
        <v>-127000</v>
      </c>
      <c r="I1494" s="84">
        <f t="shared" si="101"/>
        <v>39.603960396039604</v>
      </c>
      <c r="K1494" s="104" t="s">
        <v>567</v>
      </c>
      <c r="M1494" s="2">
        <v>505</v>
      </c>
    </row>
    <row r="1495" spans="1:13" s="118" customFormat="1" ht="12.75">
      <c r="A1495" s="112"/>
      <c r="B1495" s="426">
        <f>SUM(B1481:B1494)</f>
        <v>127000</v>
      </c>
      <c r="C1495" s="112" t="s">
        <v>1099</v>
      </c>
      <c r="D1495" s="112"/>
      <c r="E1495" s="112"/>
      <c r="F1495" s="135"/>
      <c r="G1495" s="115"/>
      <c r="H1495" s="113">
        <v>0</v>
      </c>
      <c r="I1495" s="129">
        <f t="shared" si="101"/>
        <v>251.4851485148515</v>
      </c>
      <c r="M1495" s="2">
        <v>505</v>
      </c>
    </row>
    <row r="1496" spans="1:13" s="104" customFormat="1" ht="12.75">
      <c r="A1496" s="35"/>
      <c r="B1496" s="125"/>
      <c r="C1496" s="35"/>
      <c r="D1496" s="35"/>
      <c r="E1496" s="35"/>
      <c r="F1496" s="33"/>
      <c r="G1496" s="33"/>
      <c r="H1496" s="43">
        <f aca="true" t="shared" si="104" ref="H1496:H1513">H1495-B1496</f>
        <v>0</v>
      </c>
      <c r="I1496" s="84">
        <f t="shared" si="101"/>
        <v>0</v>
      </c>
      <c r="M1496" s="2">
        <v>505</v>
      </c>
    </row>
    <row r="1497" spans="1:13" s="104" customFormat="1" ht="12.75">
      <c r="A1497" s="35"/>
      <c r="B1497" s="125"/>
      <c r="C1497" s="35"/>
      <c r="D1497" s="35"/>
      <c r="E1497" s="35"/>
      <c r="F1497" s="33"/>
      <c r="G1497" s="33"/>
      <c r="H1497" s="43">
        <f t="shared" si="104"/>
        <v>0</v>
      </c>
      <c r="I1497" s="84">
        <f t="shared" si="101"/>
        <v>0</v>
      </c>
      <c r="M1497" s="2">
        <v>505</v>
      </c>
    </row>
    <row r="1498" spans="1:13" s="17" customFormat="1" ht="12.75">
      <c r="A1498" s="35"/>
      <c r="B1498" s="125">
        <v>1500</v>
      </c>
      <c r="C1498" s="35" t="s">
        <v>81</v>
      </c>
      <c r="D1498" s="35" t="s">
        <v>12</v>
      </c>
      <c r="E1498" s="35" t="s">
        <v>131</v>
      </c>
      <c r="F1498" s="33" t="s">
        <v>650</v>
      </c>
      <c r="G1498" s="33" t="s">
        <v>134</v>
      </c>
      <c r="H1498" s="43">
        <f t="shared" si="104"/>
        <v>-1500</v>
      </c>
      <c r="I1498" s="84">
        <f t="shared" si="101"/>
        <v>2.9702970297029703</v>
      </c>
      <c r="J1498" s="104"/>
      <c r="K1498" s="104" t="s">
        <v>442</v>
      </c>
      <c r="L1498" s="104"/>
      <c r="M1498" s="2">
        <v>505</v>
      </c>
    </row>
    <row r="1499" spans="1:13" s="17" customFormat="1" ht="12.75">
      <c r="A1499" s="35"/>
      <c r="B1499" s="125">
        <v>1500</v>
      </c>
      <c r="C1499" s="153" t="s">
        <v>81</v>
      </c>
      <c r="D1499" s="153" t="s">
        <v>12</v>
      </c>
      <c r="E1499" s="153" t="s">
        <v>131</v>
      </c>
      <c r="F1499" s="33" t="s">
        <v>650</v>
      </c>
      <c r="G1499" s="33" t="s">
        <v>123</v>
      </c>
      <c r="H1499" s="43">
        <f t="shared" si="104"/>
        <v>-3000</v>
      </c>
      <c r="I1499" s="84">
        <f t="shared" si="101"/>
        <v>2.9702970297029703</v>
      </c>
      <c r="J1499" s="104"/>
      <c r="K1499" s="104" t="s">
        <v>442</v>
      </c>
      <c r="L1499" s="104"/>
      <c r="M1499" s="2">
        <v>505</v>
      </c>
    </row>
    <row r="1500" spans="1:13" s="17" customFormat="1" ht="12.75">
      <c r="A1500" s="1"/>
      <c r="B1500" s="9">
        <v>1500</v>
      </c>
      <c r="C1500" s="35" t="s">
        <v>81</v>
      </c>
      <c r="D1500" s="14" t="s">
        <v>12</v>
      </c>
      <c r="E1500" s="1" t="s">
        <v>131</v>
      </c>
      <c r="F1500" s="109" t="s">
        <v>651</v>
      </c>
      <c r="G1500" s="33" t="s">
        <v>144</v>
      </c>
      <c r="H1500" s="43">
        <f t="shared" si="104"/>
        <v>-4500</v>
      </c>
      <c r="I1500" s="84">
        <f t="shared" si="101"/>
        <v>2.9702970297029703</v>
      </c>
      <c r="J1500"/>
      <c r="K1500" s="86" t="s">
        <v>601</v>
      </c>
      <c r="L1500"/>
      <c r="M1500" s="2">
        <v>505</v>
      </c>
    </row>
    <row r="1501" spans="1:13" s="17" customFormat="1" ht="12.75">
      <c r="A1501" s="1"/>
      <c r="B1501" s="9">
        <v>1500</v>
      </c>
      <c r="C1501" s="35" t="s">
        <v>81</v>
      </c>
      <c r="D1501" s="14" t="s">
        <v>12</v>
      </c>
      <c r="E1501" s="1" t="s">
        <v>131</v>
      </c>
      <c r="F1501" s="109" t="s">
        <v>651</v>
      </c>
      <c r="G1501" s="109" t="s">
        <v>145</v>
      </c>
      <c r="H1501" s="43">
        <f t="shared" si="104"/>
        <v>-6000</v>
      </c>
      <c r="I1501" s="84">
        <f t="shared" si="101"/>
        <v>2.9702970297029703</v>
      </c>
      <c r="J1501"/>
      <c r="K1501" s="86" t="s">
        <v>601</v>
      </c>
      <c r="L1501"/>
      <c r="M1501" s="2">
        <v>505</v>
      </c>
    </row>
    <row r="1502" spans="1:13" s="104" customFormat="1" ht="12.75">
      <c r="A1502" s="35"/>
      <c r="B1502" s="125">
        <v>1500</v>
      </c>
      <c r="C1502" s="35" t="s">
        <v>81</v>
      </c>
      <c r="D1502" s="35" t="s">
        <v>12</v>
      </c>
      <c r="E1502" s="35" t="s">
        <v>131</v>
      </c>
      <c r="F1502" s="33" t="s">
        <v>652</v>
      </c>
      <c r="G1502" s="33" t="s">
        <v>147</v>
      </c>
      <c r="H1502" s="43">
        <f t="shared" si="104"/>
        <v>-7500</v>
      </c>
      <c r="I1502" s="84">
        <f t="shared" si="101"/>
        <v>2.9702970297029703</v>
      </c>
      <c r="K1502" s="104" t="s">
        <v>442</v>
      </c>
      <c r="M1502" s="2">
        <v>505</v>
      </c>
    </row>
    <row r="1503" spans="1:13" s="104" customFormat="1" ht="12.75">
      <c r="A1503" s="35"/>
      <c r="B1503" s="125">
        <v>1500</v>
      </c>
      <c r="C1503" s="153" t="s">
        <v>81</v>
      </c>
      <c r="D1503" s="153" t="s">
        <v>12</v>
      </c>
      <c r="E1503" s="153" t="s">
        <v>131</v>
      </c>
      <c r="F1503" s="33" t="s">
        <v>652</v>
      </c>
      <c r="G1503" s="33" t="s">
        <v>148</v>
      </c>
      <c r="H1503" s="43">
        <f t="shared" si="104"/>
        <v>-9000</v>
      </c>
      <c r="I1503" s="84">
        <f t="shared" si="101"/>
        <v>2.9702970297029703</v>
      </c>
      <c r="K1503" s="104" t="s">
        <v>442</v>
      </c>
      <c r="M1503" s="2">
        <v>505</v>
      </c>
    </row>
    <row r="1504" spans="2:14" ht="12.75">
      <c r="B1504" s="125">
        <v>1500</v>
      </c>
      <c r="C1504" s="40" t="s">
        <v>81</v>
      </c>
      <c r="D1504" s="14" t="s">
        <v>12</v>
      </c>
      <c r="E1504" s="40" t="s">
        <v>131</v>
      </c>
      <c r="F1504" s="109" t="s">
        <v>653</v>
      </c>
      <c r="G1504" s="109" t="s">
        <v>126</v>
      </c>
      <c r="H1504" s="43">
        <f t="shared" si="104"/>
        <v>-10500</v>
      </c>
      <c r="I1504" s="84">
        <f t="shared" si="101"/>
        <v>2.9702970297029703</v>
      </c>
      <c r="J1504" s="39"/>
      <c r="K1504" s="86" t="s">
        <v>567</v>
      </c>
      <c r="L1504" s="39"/>
      <c r="M1504" s="2">
        <v>505</v>
      </c>
      <c r="N1504" s="41"/>
    </row>
    <row r="1505" spans="2:13" ht="12.75">
      <c r="B1505" s="125">
        <v>1500</v>
      </c>
      <c r="C1505" s="1" t="s">
        <v>81</v>
      </c>
      <c r="D1505" s="14" t="s">
        <v>12</v>
      </c>
      <c r="E1505" s="81" t="s">
        <v>131</v>
      </c>
      <c r="F1505" s="109" t="s">
        <v>653</v>
      </c>
      <c r="G1505" s="109" t="s">
        <v>163</v>
      </c>
      <c r="H1505" s="43">
        <f t="shared" si="104"/>
        <v>-12000</v>
      </c>
      <c r="I1505" s="84">
        <f t="shared" si="101"/>
        <v>2.9702970297029703</v>
      </c>
      <c r="K1505" s="86" t="s">
        <v>567</v>
      </c>
      <c r="M1505" s="2">
        <v>505</v>
      </c>
    </row>
    <row r="1506" spans="1:13" s="104" customFormat="1" ht="12.75">
      <c r="A1506" s="35"/>
      <c r="B1506" s="125">
        <v>1500</v>
      </c>
      <c r="C1506" s="35" t="s">
        <v>81</v>
      </c>
      <c r="D1506" s="35" t="s">
        <v>12</v>
      </c>
      <c r="E1506" s="35" t="s">
        <v>131</v>
      </c>
      <c r="F1506" s="33" t="s">
        <v>654</v>
      </c>
      <c r="G1506" s="33" t="s">
        <v>31</v>
      </c>
      <c r="H1506" s="43">
        <f t="shared" si="104"/>
        <v>-13500</v>
      </c>
      <c r="I1506" s="84">
        <f t="shared" si="101"/>
        <v>2.9702970297029703</v>
      </c>
      <c r="K1506" s="104" t="s">
        <v>567</v>
      </c>
      <c r="M1506" s="2">
        <v>505</v>
      </c>
    </row>
    <row r="1507" spans="1:13" s="104" customFormat="1" ht="12.75">
      <c r="A1507" s="35"/>
      <c r="B1507" s="125">
        <v>1500</v>
      </c>
      <c r="C1507" s="35" t="s">
        <v>81</v>
      </c>
      <c r="D1507" s="35" t="s">
        <v>12</v>
      </c>
      <c r="E1507" s="35" t="s">
        <v>131</v>
      </c>
      <c r="F1507" s="33" t="s">
        <v>654</v>
      </c>
      <c r="G1507" s="33" t="s">
        <v>53</v>
      </c>
      <c r="H1507" s="43">
        <f t="shared" si="104"/>
        <v>-15000</v>
      </c>
      <c r="I1507" s="84">
        <f t="shared" si="101"/>
        <v>2.9702970297029703</v>
      </c>
      <c r="K1507" s="104" t="s">
        <v>567</v>
      </c>
      <c r="M1507" s="2">
        <v>505</v>
      </c>
    </row>
    <row r="1508" spans="1:13" s="104" customFormat="1" ht="12.75">
      <c r="A1508" s="14"/>
      <c r="B1508" s="125">
        <v>1500</v>
      </c>
      <c r="C1508" s="35" t="s">
        <v>81</v>
      </c>
      <c r="D1508" s="35" t="s">
        <v>12</v>
      </c>
      <c r="E1508" s="35" t="s">
        <v>131</v>
      </c>
      <c r="F1508" s="33" t="s">
        <v>1073</v>
      </c>
      <c r="G1508" s="33" t="s">
        <v>139</v>
      </c>
      <c r="H1508" s="43">
        <f t="shared" si="104"/>
        <v>-16500</v>
      </c>
      <c r="I1508" s="84">
        <f t="shared" si="101"/>
        <v>2.9702970297029703</v>
      </c>
      <c r="J1508" s="17"/>
      <c r="K1508" s="104" t="s">
        <v>601</v>
      </c>
      <c r="L1508" s="17"/>
      <c r="M1508" s="2">
        <v>505</v>
      </c>
    </row>
    <row r="1509" spans="1:13" s="104" customFormat="1" ht="12.75">
      <c r="A1509" s="35"/>
      <c r="B1509" s="125">
        <v>1500</v>
      </c>
      <c r="C1509" s="35" t="s">
        <v>81</v>
      </c>
      <c r="D1509" s="35" t="s">
        <v>12</v>
      </c>
      <c r="E1509" s="35" t="s">
        <v>131</v>
      </c>
      <c r="F1509" s="33" t="s">
        <v>1073</v>
      </c>
      <c r="G1509" s="33" t="s">
        <v>140</v>
      </c>
      <c r="H1509" s="43">
        <f t="shared" si="104"/>
        <v>-18000</v>
      </c>
      <c r="I1509" s="84">
        <f aca="true" t="shared" si="105" ref="I1509:I1572">+B1509/M1509</f>
        <v>2.9702970297029703</v>
      </c>
      <c r="K1509" s="104" t="s">
        <v>601</v>
      </c>
      <c r="M1509" s="2">
        <v>505</v>
      </c>
    </row>
    <row r="1510" spans="1:13" s="104" customFormat="1" ht="12.75">
      <c r="A1510" s="35"/>
      <c r="B1510" s="125">
        <v>1500</v>
      </c>
      <c r="C1510" s="35" t="s">
        <v>81</v>
      </c>
      <c r="D1510" s="35" t="s">
        <v>12</v>
      </c>
      <c r="E1510" s="35" t="s">
        <v>131</v>
      </c>
      <c r="F1510" s="33" t="s">
        <v>1073</v>
      </c>
      <c r="G1510" s="33" t="s">
        <v>141</v>
      </c>
      <c r="H1510" s="43">
        <f t="shared" si="104"/>
        <v>-19500</v>
      </c>
      <c r="I1510" s="84">
        <f t="shared" si="105"/>
        <v>2.9702970297029703</v>
      </c>
      <c r="K1510" s="104" t="s">
        <v>601</v>
      </c>
      <c r="M1510" s="2">
        <v>505</v>
      </c>
    </row>
    <row r="1511" spans="1:13" s="104" customFormat="1" ht="12.75">
      <c r="A1511" s="14"/>
      <c r="B1511" s="125">
        <v>1500</v>
      </c>
      <c r="C1511" s="35" t="s">
        <v>81</v>
      </c>
      <c r="D1511" s="35" t="s">
        <v>12</v>
      </c>
      <c r="E1511" s="35" t="s">
        <v>131</v>
      </c>
      <c r="F1511" s="33" t="s">
        <v>1074</v>
      </c>
      <c r="G1511" s="33" t="s">
        <v>146</v>
      </c>
      <c r="H1511" s="43">
        <f t="shared" si="104"/>
        <v>-21000</v>
      </c>
      <c r="I1511" s="84">
        <f t="shared" si="105"/>
        <v>2.9702970297029703</v>
      </c>
      <c r="K1511" s="104" t="s">
        <v>567</v>
      </c>
      <c r="M1511" s="2">
        <v>505</v>
      </c>
    </row>
    <row r="1512" spans="1:13" s="104" customFormat="1" ht="12.75">
      <c r="A1512" s="35"/>
      <c r="B1512" s="125">
        <v>1500</v>
      </c>
      <c r="C1512" s="35" t="s">
        <v>81</v>
      </c>
      <c r="D1512" s="35" t="s">
        <v>12</v>
      </c>
      <c r="E1512" s="35" t="s">
        <v>131</v>
      </c>
      <c r="F1512" s="33" t="s">
        <v>1074</v>
      </c>
      <c r="G1512" s="33" t="s">
        <v>147</v>
      </c>
      <c r="H1512" s="43">
        <f t="shared" si="104"/>
        <v>-22500</v>
      </c>
      <c r="I1512" s="84">
        <f t="shared" si="105"/>
        <v>2.9702970297029703</v>
      </c>
      <c r="K1512" s="104" t="s">
        <v>567</v>
      </c>
      <c r="M1512" s="2">
        <v>505</v>
      </c>
    </row>
    <row r="1513" spans="1:13" s="104" customFormat="1" ht="12.75">
      <c r="A1513" s="35"/>
      <c r="B1513" s="125">
        <v>1500</v>
      </c>
      <c r="C1513" s="35" t="s">
        <v>81</v>
      </c>
      <c r="D1513" s="35" t="s">
        <v>12</v>
      </c>
      <c r="E1513" s="35" t="s">
        <v>131</v>
      </c>
      <c r="F1513" s="33" t="s">
        <v>1074</v>
      </c>
      <c r="G1513" s="33" t="s">
        <v>148</v>
      </c>
      <c r="H1513" s="43">
        <f t="shared" si="104"/>
        <v>-24000</v>
      </c>
      <c r="I1513" s="84">
        <f t="shared" si="105"/>
        <v>2.9702970297029703</v>
      </c>
      <c r="K1513" s="104" t="s">
        <v>567</v>
      </c>
      <c r="M1513" s="2">
        <v>505</v>
      </c>
    </row>
    <row r="1514" spans="1:13" s="141" customFormat="1" ht="12.75">
      <c r="A1514" s="114"/>
      <c r="B1514" s="426">
        <f>SUM(B1498:B1513)</f>
        <v>24000</v>
      </c>
      <c r="C1514" s="114" t="s">
        <v>131</v>
      </c>
      <c r="D1514" s="114"/>
      <c r="E1514" s="114"/>
      <c r="F1514" s="135"/>
      <c r="G1514" s="135"/>
      <c r="H1514" s="113">
        <v>0</v>
      </c>
      <c r="I1514" s="129">
        <f t="shared" si="105"/>
        <v>47.524752475247524</v>
      </c>
      <c r="M1514" s="2">
        <v>505</v>
      </c>
    </row>
    <row r="1515" spans="1:13" s="104" customFormat="1" ht="12.75">
      <c r="A1515" s="35"/>
      <c r="B1515" s="125"/>
      <c r="C1515" s="35"/>
      <c r="D1515" s="35"/>
      <c r="E1515" s="35"/>
      <c r="F1515" s="33"/>
      <c r="G1515" s="33"/>
      <c r="H1515" s="43">
        <f aca="true" t="shared" si="106" ref="H1515:H1524">H1514-B1515</f>
        <v>0</v>
      </c>
      <c r="I1515" s="84">
        <f t="shared" si="105"/>
        <v>0</v>
      </c>
      <c r="M1515" s="2">
        <v>505</v>
      </c>
    </row>
    <row r="1516" spans="1:13" s="104" customFormat="1" ht="12.75">
      <c r="A1516" s="35"/>
      <c r="B1516" s="125"/>
      <c r="C1516" s="35"/>
      <c r="D1516" s="35" t="s">
        <v>655</v>
      </c>
      <c r="E1516" s="35"/>
      <c r="F1516" s="33"/>
      <c r="G1516" s="33"/>
      <c r="H1516" s="43">
        <f t="shared" si="106"/>
        <v>0</v>
      </c>
      <c r="I1516" s="84">
        <f t="shared" si="105"/>
        <v>0</v>
      </c>
      <c r="M1516" s="2">
        <v>505</v>
      </c>
    </row>
    <row r="1517" spans="1:13" s="104" customFormat="1" ht="12.75">
      <c r="A1517" s="35"/>
      <c r="B1517" s="125">
        <v>10000</v>
      </c>
      <c r="C1517" s="35" t="s">
        <v>82</v>
      </c>
      <c r="D1517" s="35" t="s">
        <v>12</v>
      </c>
      <c r="E1517" s="35" t="s">
        <v>1077</v>
      </c>
      <c r="F1517" s="33" t="s">
        <v>650</v>
      </c>
      <c r="G1517" s="33" t="s">
        <v>134</v>
      </c>
      <c r="H1517" s="43">
        <f t="shared" si="106"/>
        <v>-10000</v>
      </c>
      <c r="I1517" s="84">
        <f t="shared" si="105"/>
        <v>19.801980198019802</v>
      </c>
      <c r="K1517" s="104" t="s">
        <v>442</v>
      </c>
      <c r="M1517" s="2">
        <v>505</v>
      </c>
    </row>
    <row r="1518" spans="1:13" s="104" customFormat="1" ht="12.75">
      <c r="A1518" s="1"/>
      <c r="B1518" s="9">
        <v>10000</v>
      </c>
      <c r="C1518" s="1" t="s">
        <v>82</v>
      </c>
      <c r="D1518" s="14" t="s">
        <v>12</v>
      </c>
      <c r="E1518" s="1" t="s">
        <v>1077</v>
      </c>
      <c r="F1518" s="109" t="s">
        <v>651</v>
      </c>
      <c r="G1518" s="33" t="s">
        <v>144</v>
      </c>
      <c r="H1518" s="43">
        <f t="shared" si="106"/>
        <v>-20000</v>
      </c>
      <c r="I1518" s="84">
        <f t="shared" si="105"/>
        <v>19.801980198019802</v>
      </c>
      <c r="J1518"/>
      <c r="K1518" s="86" t="s">
        <v>601</v>
      </c>
      <c r="L1518"/>
      <c r="M1518" s="2">
        <v>505</v>
      </c>
    </row>
    <row r="1519" spans="1:13" s="17" customFormat="1" ht="12.75">
      <c r="A1519" s="35"/>
      <c r="B1519" s="125">
        <v>10000</v>
      </c>
      <c r="C1519" s="35" t="s">
        <v>82</v>
      </c>
      <c r="D1519" s="35" t="s">
        <v>12</v>
      </c>
      <c r="E1519" s="35" t="s">
        <v>1077</v>
      </c>
      <c r="F1519" s="33" t="s">
        <v>652</v>
      </c>
      <c r="G1519" s="33" t="s">
        <v>147</v>
      </c>
      <c r="H1519" s="43">
        <f t="shared" si="106"/>
        <v>-30000</v>
      </c>
      <c r="I1519" s="84">
        <f t="shared" si="105"/>
        <v>19.801980198019802</v>
      </c>
      <c r="J1519" s="104"/>
      <c r="K1519" s="104" t="s">
        <v>442</v>
      </c>
      <c r="L1519" s="104"/>
      <c r="M1519" s="2">
        <v>505</v>
      </c>
    </row>
    <row r="1520" spans="2:13" ht="12.75">
      <c r="B1520" s="125">
        <v>10000</v>
      </c>
      <c r="C1520" s="1" t="s">
        <v>82</v>
      </c>
      <c r="D1520" s="14" t="s">
        <v>12</v>
      </c>
      <c r="E1520" s="1" t="s">
        <v>1077</v>
      </c>
      <c r="F1520" s="109" t="s">
        <v>653</v>
      </c>
      <c r="G1520" s="109" t="s">
        <v>126</v>
      </c>
      <c r="H1520" s="43">
        <f t="shared" si="106"/>
        <v>-40000</v>
      </c>
      <c r="I1520" s="84">
        <f t="shared" si="105"/>
        <v>19.801980198019802</v>
      </c>
      <c r="K1520" s="86" t="s">
        <v>567</v>
      </c>
      <c r="M1520" s="2">
        <v>505</v>
      </c>
    </row>
    <row r="1521" spans="1:13" ht="12.75">
      <c r="A1521" s="14"/>
      <c r="B1521" s="125">
        <v>10000</v>
      </c>
      <c r="C1521" s="14" t="s">
        <v>82</v>
      </c>
      <c r="D1521" s="14" t="s">
        <v>12</v>
      </c>
      <c r="E1521" s="35" t="s">
        <v>1077</v>
      </c>
      <c r="F1521" s="33" t="s">
        <v>1073</v>
      </c>
      <c r="G1521" s="33" t="s">
        <v>139</v>
      </c>
      <c r="H1521" s="43">
        <f t="shared" si="106"/>
        <v>-50000</v>
      </c>
      <c r="I1521" s="84">
        <f t="shared" si="105"/>
        <v>19.801980198019802</v>
      </c>
      <c r="J1521" s="17"/>
      <c r="K1521" s="104" t="s">
        <v>601</v>
      </c>
      <c r="L1521" s="17"/>
      <c r="M1521" s="2">
        <v>505</v>
      </c>
    </row>
    <row r="1522" spans="1:13" ht="12.75">
      <c r="A1522" s="14"/>
      <c r="B1522" s="125">
        <v>10000</v>
      </c>
      <c r="C1522" s="35" t="s">
        <v>82</v>
      </c>
      <c r="D1522" s="35" t="s">
        <v>12</v>
      </c>
      <c r="E1522" s="35" t="s">
        <v>1077</v>
      </c>
      <c r="F1522" s="33" t="s">
        <v>1073</v>
      </c>
      <c r="G1522" s="33" t="s">
        <v>140</v>
      </c>
      <c r="H1522" s="43">
        <f t="shared" si="106"/>
        <v>-60000</v>
      </c>
      <c r="I1522" s="84">
        <f t="shared" si="105"/>
        <v>19.801980198019802</v>
      </c>
      <c r="J1522" s="17"/>
      <c r="K1522" s="104" t="s">
        <v>601</v>
      </c>
      <c r="L1522" s="17"/>
      <c r="M1522" s="2">
        <v>505</v>
      </c>
    </row>
    <row r="1523" spans="1:13" ht="12.75">
      <c r="A1523" s="14"/>
      <c r="B1523" s="125">
        <v>10000</v>
      </c>
      <c r="C1523" s="14" t="s">
        <v>82</v>
      </c>
      <c r="D1523" s="14" t="s">
        <v>12</v>
      </c>
      <c r="E1523" s="35" t="s">
        <v>1077</v>
      </c>
      <c r="F1523" s="33" t="s">
        <v>1074</v>
      </c>
      <c r="G1523" s="33" t="s">
        <v>146</v>
      </c>
      <c r="H1523" s="43">
        <f t="shared" si="106"/>
        <v>-70000</v>
      </c>
      <c r="I1523" s="84">
        <f t="shared" si="105"/>
        <v>19.801980198019802</v>
      </c>
      <c r="J1523" s="104"/>
      <c r="K1523" s="104" t="s">
        <v>567</v>
      </c>
      <c r="L1523" s="104"/>
      <c r="M1523" s="2">
        <v>505</v>
      </c>
    </row>
    <row r="1524" spans="1:13" ht="12.75">
      <c r="A1524" s="14"/>
      <c r="B1524" s="125">
        <v>10000</v>
      </c>
      <c r="C1524" s="35" t="s">
        <v>82</v>
      </c>
      <c r="D1524" s="35" t="s">
        <v>12</v>
      </c>
      <c r="E1524" s="35" t="s">
        <v>1077</v>
      </c>
      <c r="F1524" s="33" t="s">
        <v>1074</v>
      </c>
      <c r="G1524" s="33" t="s">
        <v>147</v>
      </c>
      <c r="H1524" s="43">
        <f t="shared" si="106"/>
        <v>-80000</v>
      </c>
      <c r="I1524" s="84">
        <f t="shared" si="105"/>
        <v>19.801980198019802</v>
      </c>
      <c r="J1524" s="104"/>
      <c r="K1524" s="104" t="s">
        <v>567</v>
      </c>
      <c r="L1524" s="104"/>
      <c r="M1524" s="2">
        <v>505</v>
      </c>
    </row>
    <row r="1525" spans="1:13" s="141" customFormat="1" ht="12.75">
      <c r="A1525" s="114"/>
      <c r="B1525" s="426">
        <f>SUM(B1517:B1524)</f>
        <v>80000</v>
      </c>
      <c r="C1525" s="114" t="s">
        <v>82</v>
      </c>
      <c r="D1525" s="114"/>
      <c r="E1525" s="114"/>
      <c r="F1525" s="135"/>
      <c r="G1525" s="135"/>
      <c r="H1525" s="113">
        <v>0</v>
      </c>
      <c r="I1525" s="129">
        <f t="shared" si="105"/>
        <v>158.41584158415841</v>
      </c>
      <c r="M1525" s="2">
        <v>505</v>
      </c>
    </row>
    <row r="1526" spans="1:13" s="104" customFormat="1" ht="12.75">
      <c r="A1526" s="35"/>
      <c r="B1526" s="125"/>
      <c r="C1526" s="35"/>
      <c r="D1526" s="35"/>
      <c r="E1526" s="35"/>
      <c r="F1526" s="33"/>
      <c r="G1526" s="33"/>
      <c r="H1526" s="43">
        <f aca="true" t="shared" si="107" ref="H1526:H1549">H1525-B1526</f>
        <v>0</v>
      </c>
      <c r="I1526" s="84">
        <f t="shared" si="105"/>
        <v>0</v>
      </c>
      <c r="M1526" s="2">
        <v>505</v>
      </c>
    </row>
    <row r="1527" spans="1:13" s="17" customFormat="1" ht="12.75">
      <c r="A1527" s="14"/>
      <c r="B1527" s="125"/>
      <c r="C1527" s="14"/>
      <c r="D1527" s="14"/>
      <c r="E1527" s="14"/>
      <c r="F1527" s="33"/>
      <c r="G1527" s="33"/>
      <c r="H1527" s="43">
        <f t="shared" si="107"/>
        <v>0</v>
      </c>
      <c r="I1527" s="84">
        <f t="shared" si="105"/>
        <v>0</v>
      </c>
      <c r="K1527" s="104"/>
      <c r="M1527" s="2">
        <v>505</v>
      </c>
    </row>
    <row r="1528" spans="1:13" s="17" customFormat="1" ht="12.75">
      <c r="A1528" s="35"/>
      <c r="B1528" s="125">
        <v>2000</v>
      </c>
      <c r="C1528" s="35" t="s">
        <v>84</v>
      </c>
      <c r="D1528" s="35" t="s">
        <v>12</v>
      </c>
      <c r="E1528" s="35" t="s">
        <v>1077</v>
      </c>
      <c r="F1528" s="33" t="s">
        <v>650</v>
      </c>
      <c r="G1528" s="33" t="s">
        <v>134</v>
      </c>
      <c r="H1528" s="43">
        <f t="shared" si="107"/>
        <v>-2000</v>
      </c>
      <c r="I1528" s="84">
        <f t="shared" si="105"/>
        <v>3.9603960396039604</v>
      </c>
      <c r="J1528" s="104"/>
      <c r="K1528" s="104" t="s">
        <v>442</v>
      </c>
      <c r="L1528" s="104"/>
      <c r="M1528" s="2">
        <v>505</v>
      </c>
    </row>
    <row r="1529" spans="1:13" s="104" customFormat="1" ht="12.75">
      <c r="A1529" s="35"/>
      <c r="B1529" s="125">
        <v>2000</v>
      </c>
      <c r="C1529" s="35" t="s">
        <v>84</v>
      </c>
      <c r="D1529" s="35" t="s">
        <v>12</v>
      </c>
      <c r="E1529" s="35" t="s">
        <v>1077</v>
      </c>
      <c r="F1529" s="33" t="s">
        <v>650</v>
      </c>
      <c r="G1529" s="33" t="s">
        <v>123</v>
      </c>
      <c r="H1529" s="43">
        <f t="shared" si="107"/>
        <v>-4000</v>
      </c>
      <c r="I1529" s="84">
        <f t="shared" si="105"/>
        <v>3.9603960396039604</v>
      </c>
      <c r="K1529" s="104" t="s">
        <v>442</v>
      </c>
      <c r="M1529" s="2">
        <v>505</v>
      </c>
    </row>
    <row r="1530" spans="1:13" s="104" customFormat="1" ht="12.75">
      <c r="A1530" s="35"/>
      <c r="B1530" s="125">
        <v>2000</v>
      </c>
      <c r="C1530" s="35" t="s">
        <v>84</v>
      </c>
      <c r="D1530" s="35" t="s">
        <v>12</v>
      </c>
      <c r="E1530" s="35" t="s">
        <v>1077</v>
      </c>
      <c r="F1530" s="109" t="s">
        <v>651</v>
      </c>
      <c r="G1530" s="33" t="s">
        <v>144</v>
      </c>
      <c r="H1530" s="43">
        <f t="shared" si="107"/>
        <v>-6000</v>
      </c>
      <c r="I1530" s="84">
        <f t="shared" si="105"/>
        <v>3.9603960396039604</v>
      </c>
      <c r="K1530" s="104" t="s">
        <v>601</v>
      </c>
      <c r="M1530" s="2">
        <v>505</v>
      </c>
    </row>
    <row r="1531" spans="1:13" s="104" customFormat="1" ht="12.75">
      <c r="A1531" s="1"/>
      <c r="B1531" s="9">
        <v>2000</v>
      </c>
      <c r="C1531" s="35" t="s">
        <v>84</v>
      </c>
      <c r="D1531" s="14" t="s">
        <v>12</v>
      </c>
      <c r="E1531" s="1" t="s">
        <v>1077</v>
      </c>
      <c r="F1531" s="109" t="s">
        <v>651</v>
      </c>
      <c r="G1531" s="109" t="s">
        <v>145</v>
      </c>
      <c r="H1531" s="43">
        <f t="shared" si="107"/>
        <v>-8000</v>
      </c>
      <c r="I1531" s="84">
        <f t="shared" si="105"/>
        <v>3.9603960396039604</v>
      </c>
      <c r="J1531"/>
      <c r="K1531" s="86" t="s">
        <v>601</v>
      </c>
      <c r="L1531"/>
      <c r="M1531" s="2">
        <v>505</v>
      </c>
    </row>
    <row r="1532" spans="1:13" s="104" customFormat="1" ht="12.75">
      <c r="A1532" s="35"/>
      <c r="B1532" s="125">
        <v>2000</v>
      </c>
      <c r="C1532" s="35" t="s">
        <v>84</v>
      </c>
      <c r="D1532" s="35" t="s">
        <v>12</v>
      </c>
      <c r="E1532" s="35" t="s">
        <v>1077</v>
      </c>
      <c r="F1532" s="33" t="s">
        <v>652</v>
      </c>
      <c r="G1532" s="33" t="s">
        <v>147</v>
      </c>
      <c r="H1532" s="43">
        <f t="shared" si="107"/>
        <v>-10000</v>
      </c>
      <c r="I1532" s="84">
        <f t="shared" si="105"/>
        <v>3.9603960396039604</v>
      </c>
      <c r="K1532" s="104" t="s">
        <v>442</v>
      </c>
      <c r="M1532" s="2">
        <v>505</v>
      </c>
    </row>
    <row r="1533" spans="1:13" s="104" customFormat="1" ht="12.75">
      <c r="A1533" s="35"/>
      <c r="B1533" s="125">
        <v>2000</v>
      </c>
      <c r="C1533" s="35" t="s">
        <v>84</v>
      </c>
      <c r="D1533" s="35" t="s">
        <v>12</v>
      </c>
      <c r="E1533" s="35" t="s">
        <v>1077</v>
      </c>
      <c r="F1533" s="33" t="s">
        <v>652</v>
      </c>
      <c r="G1533" s="33" t="s">
        <v>148</v>
      </c>
      <c r="H1533" s="43">
        <f t="shared" si="107"/>
        <v>-12000</v>
      </c>
      <c r="I1533" s="84">
        <f t="shared" si="105"/>
        <v>3.9603960396039604</v>
      </c>
      <c r="K1533" s="104" t="s">
        <v>442</v>
      </c>
      <c r="M1533" s="2">
        <v>505</v>
      </c>
    </row>
    <row r="1534" spans="2:13" ht="12.75">
      <c r="B1534" s="125">
        <v>2000</v>
      </c>
      <c r="C1534" s="1" t="s">
        <v>84</v>
      </c>
      <c r="D1534" s="14" t="s">
        <v>12</v>
      </c>
      <c r="E1534" s="81" t="s">
        <v>1077</v>
      </c>
      <c r="F1534" s="109" t="s">
        <v>653</v>
      </c>
      <c r="G1534" s="109" t="s">
        <v>126</v>
      </c>
      <c r="H1534" s="43">
        <f t="shared" si="107"/>
        <v>-14000</v>
      </c>
      <c r="I1534" s="84">
        <f t="shared" si="105"/>
        <v>3.9603960396039604</v>
      </c>
      <c r="K1534" s="86" t="s">
        <v>567</v>
      </c>
      <c r="M1534" s="2">
        <v>505</v>
      </c>
    </row>
    <row r="1535" spans="2:13" ht="12.75">
      <c r="B1535" s="125">
        <v>2000</v>
      </c>
      <c r="C1535" s="1" t="s">
        <v>84</v>
      </c>
      <c r="D1535" s="14" t="s">
        <v>12</v>
      </c>
      <c r="E1535" s="1" t="s">
        <v>1077</v>
      </c>
      <c r="F1535" s="109" t="s">
        <v>653</v>
      </c>
      <c r="G1535" s="109" t="s">
        <v>163</v>
      </c>
      <c r="H1535" s="43">
        <f t="shared" si="107"/>
        <v>-16000</v>
      </c>
      <c r="I1535" s="84">
        <f t="shared" si="105"/>
        <v>3.9603960396039604</v>
      </c>
      <c r="K1535" s="86" t="s">
        <v>567</v>
      </c>
      <c r="M1535" s="2">
        <v>505</v>
      </c>
    </row>
    <row r="1536" spans="1:13" s="104" customFormat="1" ht="12.75">
      <c r="A1536" s="35"/>
      <c r="B1536" s="428">
        <v>2000</v>
      </c>
      <c r="C1536" s="153" t="s">
        <v>84</v>
      </c>
      <c r="D1536" s="153" t="s">
        <v>12</v>
      </c>
      <c r="E1536" s="153" t="s">
        <v>1077</v>
      </c>
      <c r="F1536" s="33" t="s">
        <v>654</v>
      </c>
      <c r="G1536" s="33" t="s">
        <v>31</v>
      </c>
      <c r="H1536" s="43">
        <f t="shared" si="107"/>
        <v>-18000</v>
      </c>
      <c r="I1536" s="84">
        <f t="shared" si="105"/>
        <v>3.9603960396039604</v>
      </c>
      <c r="K1536" s="104" t="s">
        <v>567</v>
      </c>
      <c r="M1536" s="2">
        <v>505</v>
      </c>
    </row>
    <row r="1537" spans="1:13" s="104" customFormat="1" ht="12.75">
      <c r="A1537" s="35"/>
      <c r="B1537" s="428">
        <v>2000</v>
      </c>
      <c r="C1537" s="153" t="s">
        <v>84</v>
      </c>
      <c r="D1537" s="153" t="s">
        <v>12</v>
      </c>
      <c r="E1537" s="153" t="s">
        <v>1077</v>
      </c>
      <c r="F1537" s="33" t="s">
        <v>654</v>
      </c>
      <c r="G1537" s="33" t="s">
        <v>31</v>
      </c>
      <c r="H1537" s="43">
        <f t="shared" si="107"/>
        <v>-20000</v>
      </c>
      <c r="I1537" s="84">
        <f t="shared" si="105"/>
        <v>3.9603960396039604</v>
      </c>
      <c r="K1537" s="104" t="s">
        <v>567</v>
      </c>
      <c r="M1537" s="2">
        <v>505</v>
      </c>
    </row>
    <row r="1538" spans="1:13" s="104" customFormat="1" ht="12.75">
      <c r="A1538" s="14"/>
      <c r="B1538" s="125">
        <v>3000</v>
      </c>
      <c r="C1538" s="179" t="s">
        <v>84</v>
      </c>
      <c r="D1538" s="35" t="s">
        <v>12</v>
      </c>
      <c r="E1538" s="179" t="s">
        <v>1077</v>
      </c>
      <c r="F1538" s="33" t="s">
        <v>1073</v>
      </c>
      <c r="G1538" s="33" t="s">
        <v>139</v>
      </c>
      <c r="H1538" s="43">
        <f t="shared" si="107"/>
        <v>-23000</v>
      </c>
      <c r="I1538" s="84">
        <f t="shared" si="105"/>
        <v>5.9405940594059405</v>
      </c>
      <c r="J1538" s="40"/>
      <c r="K1538" s="104" t="s">
        <v>601</v>
      </c>
      <c r="L1538" s="40"/>
      <c r="M1538" s="2">
        <v>505</v>
      </c>
    </row>
    <row r="1539" spans="1:13" s="104" customFormat="1" ht="12.75">
      <c r="A1539" s="14"/>
      <c r="B1539" s="125">
        <v>500</v>
      </c>
      <c r="C1539" s="35" t="s">
        <v>84</v>
      </c>
      <c r="D1539" s="35" t="s">
        <v>12</v>
      </c>
      <c r="E1539" s="35" t="s">
        <v>1077</v>
      </c>
      <c r="F1539" s="33" t="s">
        <v>1073</v>
      </c>
      <c r="G1539" s="33" t="s">
        <v>139</v>
      </c>
      <c r="H1539" s="43">
        <f t="shared" si="107"/>
        <v>-23500</v>
      </c>
      <c r="I1539" s="84">
        <f t="shared" si="105"/>
        <v>0.9900990099009901</v>
      </c>
      <c r="J1539" s="17"/>
      <c r="K1539" s="104" t="s">
        <v>601</v>
      </c>
      <c r="L1539" s="17"/>
      <c r="M1539" s="2">
        <v>505</v>
      </c>
    </row>
    <row r="1540" spans="1:13" s="104" customFormat="1" ht="12.75">
      <c r="A1540" s="35"/>
      <c r="B1540" s="125">
        <v>3000</v>
      </c>
      <c r="C1540" s="35" t="s">
        <v>84</v>
      </c>
      <c r="D1540" s="35" t="s">
        <v>12</v>
      </c>
      <c r="E1540" s="35" t="s">
        <v>1077</v>
      </c>
      <c r="F1540" s="33" t="s">
        <v>1073</v>
      </c>
      <c r="G1540" s="33" t="s">
        <v>140</v>
      </c>
      <c r="H1540" s="43">
        <f t="shared" si="107"/>
        <v>-26500</v>
      </c>
      <c r="I1540" s="84">
        <f t="shared" si="105"/>
        <v>5.9405940594059405</v>
      </c>
      <c r="K1540" s="104" t="s">
        <v>601</v>
      </c>
      <c r="M1540" s="2">
        <v>505</v>
      </c>
    </row>
    <row r="1541" spans="1:13" s="104" customFormat="1" ht="12.75">
      <c r="A1541" s="35"/>
      <c r="B1541" s="125">
        <v>500</v>
      </c>
      <c r="C1541" s="35" t="s">
        <v>84</v>
      </c>
      <c r="D1541" s="35" t="s">
        <v>12</v>
      </c>
      <c r="E1541" s="35" t="s">
        <v>1077</v>
      </c>
      <c r="F1541" s="33" t="s">
        <v>1073</v>
      </c>
      <c r="G1541" s="33" t="s">
        <v>140</v>
      </c>
      <c r="H1541" s="43">
        <f t="shared" si="107"/>
        <v>-27000</v>
      </c>
      <c r="I1541" s="84">
        <f t="shared" si="105"/>
        <v>0.9900990099009901</v>
      </c>
      <c r="K1541" s="104" t="s">
        <v>601</v>
      </c>
      <c r="M1541" s="2">
        <v>505</v>
      </c>
    </row>
    <row r="1542" spans="1:13" s="104" customFormat="1" ht="12.75">
      <c r="A1542" s="35"/>
      <c r="B1542" s="125">
        <v>500</v>
      </c>
      <c r="C1542" s="35" t="s">
        <v>84</v>
      </c>
      <c r="D1542" s="35" t="s">
        <v>12</v>
      </c>
      <c r="E1542" s="35" t="s">
        <v>1077</v>
      </c>
      <c r="F1542" s="33" t="s">
        <v>1073</v>
      </c>
      <c r="G1542" s="33" t="s">
        <v>141</v>
      </c>
      <c r="H1542" s="43">
        <f t="shared" si="107"/>
        <v>-27500</v>
      </c>
      <c r="I1542" s="84">
        <f t="shared" si="105"/>
        <v>0.9900990099009901</v>
      </c>
      <c r="K1542" s="104" t="s">
        <v>601</v>
      </c>
      <c r="M1542" s="2">
        <v>505</v>
      </c>
    </row>
    <row r="1543" spans="1:13" s="104" customFormat="1" ht="12.75">
      <c r="A1543" s="35"/>
      <c r="B1543" s="125">
        <v>3000</v>
      </c>
      <c r="C1543" s="35" t="s">
        <v>84</v>
      </c>
      <c r="D1543" s="35" t="s">
        <v>12</v>
      </c>
      <c r="E1543" s="35" t="s">
        <v>1077</v>
      </c>
      <c r="F1543" s="33" t="s">
        <v>1073</v>
      </c>
      <c r="G1543" s="33" t="s">
        <v>141</v>
      </c>
      <c r="H1543" s="43">
        <f t="shared" si="107"/>
        <v>-30500</v>
      </c>
      <c r="I1543" s="84">
        <f t="shared" si="105"/>
        <v>5.9405940594059405</v>
      </c>
      <c r="K1543" s="104" t="s">
        <v>601</v>
      </c>
      <c r="M1543" s="2">
        <v>505</v>
      </c>
    </row>
    <row r="1544" spans="1:13" s="104" customFormat="1" ht="12.75">
      <c r="A1544" s="14"/>
      <c r="B1544" s="125">
        <v>3000</v>
      </c>
      <c r="C1544" s="179" t="s">
        <v>84</v>
      </c>
      <c r="D1544" s="35" t="s">
        <v>12</v>
      </c>
      <c r="E1544" s="179" t="s">
        <v>1077</v>
      </c>
      <c r="F1544" s="33" t="s">
        <v>1074</v>
      </c>
      <c r="G1544" s="33" t="s">
        <v>146</v>
      </c>
      <c r="H1544" s="43">
        <f t="shared" si="107"/>
        <v>-33500</v>
      </c>
      <c r="I1544" s="84">
        <f t="shared" si="105"/>
        <v>5.9405940594059405</v>
      </c>
      <c r="K1544" s="104" t="s">
        <v>567</v>
      </c>
      <c r="M1544" s="2">
        <v>505</v>
      </c>
    </row>
    <row r="1545" spans="1:13" s="104" customFormat="1" ht="12.75">
      <c r="A1545" s="14"/>
      <c r="B1545" s="125">
        <v>500</v>
      </c>
      <c r="C1545" s="35" t="s">
        <v>84</v>
      </c>
      <c r="D1545" s="35" t="s">
        <v>12</v>
      </c>
      <c r="E1545" s="35" t="s">
        <v>1077</v>
      </c>
      <c r="F1545" s="33" t="s">
        <v>1074</v>
      </c>
      <c r="G1545" s="33" t="s">
        <v>146</v>
      </c>
      <c r="H1545" s="43">
        <f t="shared" si="107"/>
        <v>-34000</v>
      </c>
      <c r="I1545" s="84">
        <f t="shared" si="105"/>
        <v>0.9900990099009901</v>
      </c>
      <c r="K1545" s="104" t="s">
        <v>567</v>
      </c>
      <c r="M1545" s="2">
        <v>505</v>
      </c>
    </row>
    <row r="1546" spans="1:13" s="104" customFormat="1" ht="12.75">
      <c r="A1546" s="35"/>
      <c r="B1546" s="125">
        <v>3000</v>
      </c>
      <c r="C1546" s="35" t="s">
        <v>84</v>
      </c>
      <c r="D1546" s="35" t="s">
        <v>12</v>
      </c>
      <c r="E1546" s="35" t="s">
        <v>1077</v>
      </c>
      <c r="F1546" s="33" t="s">
        <v>1074</v>
      </c>
      <c r="G1546" s="33" t="s">
        <v>147</v>
      </c>
      <c r="H1546" s="43">
        <f t="shared" si="107"/>
        <v>-37000</v>
      </c>
      <c r="I1546" s="84">
        <f t="shared" si="105"/>
        <v>5.9405940594059405</v>
      </c>
      <c r="K1546" s="104" t="s">
        <v>567</v>
      </c>
      <c r="M1546" s="2">
        <v>505</v>
      </c>
    </row>
    <row r="1547" spans="1:13" s="104" customFormat="1" ht="12.75">
      <c r="A1547" s="35"/>
      <c r="B1547" s="125">
        <v>500</v>
      </c>
      <c r="C1547" s="35" t="s">
        <v>84</v>
      </c>
      <c r="D1547" s="35" t="s">
        <v>12</v>
      </c>
      <c r="E1547" s="35" t="s">
        <v>1077</v>
      </c>
      <c r="F1547" s="33" t="s">
        <v>1074</v>
      </c>
      <c r="G1547" s="33" t="s">
        <v>147</v>
      </c>
      <c r="H1547" s="43">
        <f t="shared" si="107"/>
        <v>-37500</v>
      </c>
      <c r="I1547" s="84">
        <f t="shared" si="105"/>
        <v>0.9900990099009901</v>
      </c>
      <c r="K1547" s="104" t="s">
        <v>567</v>
      </c>
      <c r="M1547" s="2">
        <v>505</v>
      </c>
    </row>
    <row r="1548" spans="1:13" s="104" customFormat="1" ht="12.75">
      <c r="A1548" s="35"/>
      <c r="B1548" s="125">
        <v>500</v>
      </c>
      <c r="C1548" s="35" t="s">
        <v>84</v>
      </c>
      <c r="D1548" s="35" t="s">
        <v>12</v>
      </c>
      <c r="E1548" s="35" t="s">
        <v>1077</v>
      </c>
      <c r="F1548" s="33" t="s">
        <v>1074</v>
      </c>
      <c r="G1548" s="33" t="s">
        <v>148</v>
      </c>
      <c r="H1548" s="43">
        <f t="shared" si="107"/>
        <v>-38000</v>
      </c>
      <c r="I1548" s="84">
        <f t="shared" si="105"/>
        <v>0.9900990099009901</v>
      </c>
      <c r="K1548" s="104" t="s">
        <v>567</v>
      </c>
      <c r="M1548" s="2">
        <v>505</v>
      </c>
    </row>
    <row r="1549" spans="1:13" s="104" customFormat="1" ht="12.75">
      <c r="A1549" s="35"/>
      <c r="B1549" s="125">
        <v>3000</v>
      </c>
      <c r="C1549" s="35" t="s">
        <v>84</v>
      </c>
      <c r="D1549" s="35" t="s">
        <v>12</v>
      </c>
      <c r="E1549" s="35" t="s">
        <v>1077</v>
      </c>
      <c r="F1549" s="33" t="s">
        <v>1074</v>
      </c>
      <c r="G1549" s="33" t="s">
        <v>148</v>
      </c>
      <c r="H1549" s="43">
        <f t="shared" si="107"/>
        <v>-41000</v>
      </c>
      <c r="I1549" s="84">
        <f t="shared" si="105"/>
        <v>5.9405940594059405</v>
      </c>
      <c r="K1549" s="104" t="s">
        <v>567</v>
      </c>
      <c r="M1549" s="2">
        <v>505</v>
      </c>
    </row>
    <row r="1550" spans="1:14" s="118" customFormat="1" ht="12.75">
      <c r="A1550" s="112"/>
      <c r="B1550" s="426">
        <f>SUM(B1528:B1549)</f>
        <v>41000</v>
      </c>
      <c r="C1550" s="180" t="s">
        <v>84</v>
      </c>
      <c r="D1550" s="112"/>
      <c r="E1550" s="180"/>
      <c r="F1550" s="135"/>
      <c r="G1550" s="135"/>
      <c r="H1550" s="113">
        <v>0</v>
      </c>
      <c r="I1550" s="129">
        <f t="shared" si="105"/>
        <v>81.18811881188118</v>
      </c>
      <c r="J1550" s="180"/>
      <c r="K1550" s="141"/>
      <c r="L1550" s="180"/>
      <c r="M1550" s="2">
        <v>505</v>
      </c>
      <c r="N1550" s="181"/>
    </row>
    <row r="1551" spans="1:13" s="17" customFormat="1" ht="12.75">
      <c r="A1551" s="14"/>
      <c r="B1551" s="125"/>
      <c r="C1551" s="14"/>
      <c r="D1551" s="14"/>
      <c r="E1551" s="35"/>
      <c r="F1551" s="33"/>
      <c r="G1551" s="33"/>
      <c r="H1551" s="43">
        <f>H1550-B1551</f>
        <v>0</v>
      </c>
      <c r="I1551" s="84">
        <f t="shared" si="105"/>
        <v>0</v>
      </c>
      <c r="K1551" s="104"/>
      <c r="M1551" s="2">
        <v>505</v>
      </c>
    </row>
    <row r="1552" spans="1:13" s="17" customFormat="1" ht="12.75">
      <c r="A1552" s="14"/>
      <c r="B1552" s="125"/>
      <c r="C1552" s="14"/>
      <c r="D1552" s="14"/>
      <c r="E1552" s="35"/>
      <c r="F1552" s="33"/>
      <c r="G1552" s="33"/>
      <c r="H1552" s="43">
        <f>H1551-B1552</f>
        <v>0</v>
      </c>
      <c r="I1552" s="84">
        <f t="shared" si="105"/>
        <v>0</v>
      </c>
      <c r="K1552" s="104"/>
      <c r="M1552" s="2">
        <v>505</v>
      </c>
    </row>
    <row r="1553" spans="1:13" s="17" customFormat="1" ht="12.75">
      <c r="A1553" s="14"/>
      <c r="B1553" s="125">
        <v>50000</v>
      </c>
      <c r="C1553" s="35" t="s">
        <v>656</v>
      </c>
      <c r="D1553" s="14" t="s">
        <v>12</v>
      </c>
      <c r="E1553" s="35" t="s">
        <v>657</v>
      </c>
      <c r="F1553" s="32" t="s">
        <v>658</v>
      </c>
      <c r="G1553" s="32" t="s">
        <v>75</v>
      </c>
      <c r="H1553" s="43">
        <f>H1552-B1553</f>
        <v>-50000</v>
      </c>
      <c r="I1553" s="84">
        <f t="shared" si="105"/>
        <v>99.00990099009901</v>
      </c>
      <c r="J1553" s="31"/>
      <c r="K1553" s="104" t="s">
        <v>442</v>
      </c>
      <c r="M1553" s="2">
        <v>505</v>
      </c>
    </row>
    <row r="1554" spans="1:13" s="104" customFormat="1" ht="12.75">
      <c r="A1554" s="35"/>
      <c r="B1554" s="9">
        <v>25000</v>
      </c>
      <c r="C1554" s="81" t="s">
        <v>656</v>
      </c>
      <c r="D1554" s="35" t="s">
        <v>12</v>
      </c>
      <c r="E1554" s="81" t="s">
        <v>659</v>
      </c>
      <c r="F1554" s="109" t="s">
        <v>660</v>
      </c>
      <c r="G1554" s="109" t="s">
        <v>138</v>
      </c>
      <c r="H1554" s="43">
        <f>H1553-B1554</f>
        <v>-75000</v>
      </c>
      <c r="I1554" s="84">
        <f t="shared" si="105"/>
        <v>49.504950495049506</v>
      </c>
      <c r="K1554" s="86" t="s">
        <v>601</v>
      </c>
      <c r="M1554" s="2">
        <v>505</v>
      </c>
    </row>
    <row r="1555" spans="1:13" s="141" customFormat="1" ht="12.75">
      <c r="A1555" s="114"/>
      <c r="B1555" s="426">
        <f>SUM(B1553:B1554)</f>
        <v>75000</v>
      </c>
      <c r="C1555" s="114" t="s">
        <v>656</v>
      </c>
      <c r="D1555" s="114"/>
      <c r="E1555" s="114"/>
      <c r="F1555" s="135"/>
      <c r="G1555" s="135"/>
      <c r="H1555" s="113">
        <v>0</v>
      </c>
      <c r="I1555" s="129">
        <f t="shared" si="105"/>
        <v>148.5148514851485</v>
      </c>
      <c r="M1555" s="2">
        <v>505</v>
      </c>
    </row>
    <row r="1556" spans="1:13" s="104" customFormat="1" ht="12.75">
      <c r="A1556" s="35"/>
      <c r="B1556" s="125"/>
      <c r="C1556" s="35"/>
      <c r="D1556" s="35"/>
      <c r="E1556" s="35"/>
      <c r="F1556" s="33"/>
      <c r="G1556" s="33"/>
      <c r="H1556" s="43">
        <f>H1555-B1556</f>
        <v>0</v>
      </c>
      <c r="I1556" s="84">
        <f t="shared" si="105"/>
        <v>0</v>
      </c>
      <c r="M1556" s="2">
        <v>505</v>
      </c>
    </row>
    <row r="1557" spans="1:13" s="104" customFormat="1" ht="12.75">
      <c r="A1557" s="35"/>
      <c r="B1557" s="125"/>
      <c r="C1557" s="35"/>
      <c r="D1557" s="35"/>
      <c r="E1557" s="35"/>
      <c r="F1557" s="33"/>
      <c r="G1557" s="33"/>
      <c r="H1557" s="43">
        <f>H1556-B1557</f>
        <v>0</v>
      </c>
      <c r="I1557" s="84">
        <f t="shared" si="105"/>
        <v>0</v>
      </c>
      <c r="M1557" s="2">
        <v>505</v>
      </c>
    </row>
    <row r="1558" spans="1:13" s="104" customFormat="1" ht="12.75">
      <c r="A1558" s="35"/>
      <c r="B1558" s="125">
        <v>125000</v>
      </c>
      <c r="C1558" s="35" t="s">
        <v>661</v>
      </c>
      <c r="D1558" s="35" t="s">
        <v>12</v>
      </c>
      <c r="E1558" s="35" t="s">
        <v>443</v>
      </c>
      <c r="F1558" s="33" t="s">
        <v>662</v>
      </c>
      <c r="G1558" s="33" t="s">
        <v>382</v>
      </c>
      <c r="H1558" s="43">
        <f>H1557-B1558</f>
        <v>-125000</v>
      </c>
      <c r="I1558" s="84">
        <f t="shared" si="105"/>
        <v>247.52475247524754</v>
      </c>
      <c r="K1558" s="104" t="s">
        <v>567</v>
      </c>
      <c r="M1558" s="2">
        <v>505</v>
      </c>
    </row>
    <row r="1559" spans="1:13" s="141" customFormat="1" ht="12.75">
      <c r="A1559" s="114"/>
      <c r="B1559" s="426">
        <f>SUM(B1558)</f>
        <v>125000</v>
      </c>
      <c r="C1559" s="114" t="s">
        <v>443</v>
      </c>
      <c r="D1559" s="114"/>
      <c r="E1559" s="114"/>
      <c r="F1559" s="135"/>
      <c r="G1559" s="135"/>
      <c r="H1559" s="113">
        <v>0</v>
      </c>
      <c r="I1559" s="129">
        <f t="shared" si="105"/>
        <v>247.52475247524754</v>
      </c>
      <c r="M1559" s="2">
        <v>505</v>
      </c>
    </row>
    <row r="1560" spans="1:13" s="104" customFormat="1" ht="12.75">
      <c r="A1560" s="35"/>
      <c r="B1560" s="31"/>
      <c r="C1560" s="35"/>
      <c r="D1560" s="153"/>
      <c r="E1560" s="153"/>
      <c r="F1560" s="33"/>
      <c r="G1560" s="33"/>
      <c r="H1560" s="43">
        <v>0</v>
      </c>
      <c r="I1560" s="84">
        <f t="shared" si="105"/>
        <v>0</v>
      </c>
      <c r="M1560" s="2">
        <v>505</v>
      </c>
    </row>
    <row r="1561" spans="8:13" ht="12.75">
      <c r="H1561" s="5">
        <f aca="true" t="shared" si="108" ref="H1561:H1577">H1560-B1561</f>
        <v>0</v>
      </c>
      <c r="I1561" s="24">
        <f t="shared" si="105"/>
        <v>0</v>
      </c>
      <c r="M1561" s="2">
        <v>505</v>
      </c>
    </row>
    <row r="1562" spans="8:13" ht="12.75">
      <c r="H1562" s="5">
        <f t="shared" si="108"/>
        <v>0</v>
      </c>
      <c r="I1562" s="24">
        <f t="shared" si="105"/>
        <v>0</v>
      </c>
      <c r="M1562" s="2">
        <v>505</v>
      </c>
    </row>
    <row r="1563" spans="8:13" ht="12.75">
      <c r="H1563" s="5">
        <f t="shared" si="108"/>
        <v>0</v>
      </c>
      <c r="I1563" s="24">
        <f t="shared" si="105"/>
        <v>0</v>
      </c>
      <c r="M1563" s="2">
        <v>505</v>
      </c>
    </row>
    <row r="1564" spans="1:13" s="104" customFormat="1" ht="12.75">
      <c r="A1564" s="35"/>
      <c r="B1564" s="220">
        <v>170000</v>
      </c>
      <c r="C1564" s="35" t="s">
        <v>664</v>
      </c>
      <c r="D1564" s="35" t="s">
        <v>12</v>
      </c>
      <c r="E1564" s="57"/>
      <c r="F1564" s="57" t="s">
        <v>420</v>
      </c>
      <c r="G1564" s="85" t="s">
        <v>53</v>
      </c>
      <c r="H1564" s="5">
        <f t="shared" si="108"/>
        <v>-170000</v>
      </c>
      <c r="I1564" s="24">
        <f t="shared" si="105"/>
        <v>336.63366336633663</v>
      </c>
      <c r="M1564" s="2">
        <v>505</v>
      </c>
    </row>
    <row r="1565" spans="1:13" s="104" customFormat="1" ht="12.75">
      <c r="A1565" s="35"/>
      <c r="B1565" s="220">
        <v>22015</v>
      </c>
      <c r="C1565" s="35" t="s">
        <v>664</v>
      </c>
      <c r="D1565" s="35" t="s">
        <v>12</v>
      </c>
      <c r="E1565" s="57" t="s">
        <v>421</v>
      </c>
      <c r="F1565" s="57"/>
      <c r="G1565" s="85" t="s">
        <v>53</v>
      </c>
      <c r="H1565" s="5">
        <f t="shared" si="108"/>
        <v>-192015</v>
      </c>
      <c r="I1565" s="24">
        <f t="shared" si="105"/>
        <v>43.59405940594059</v>
      </c>
      <c r="M1565" s="2">
        <v>505</v>
      </c>
    </row>
    <row r="1566" spans="1:13" s="104" customFormat="1" ht="12.75">
      <c r="A1566" s="35"/>
      <c r="B1566" s="220">
        <v>4250</v>
      </c>
      <c r="C1566" s="35" t="s">
        <v>664</v>
      </c>
      <c r="D1566" s="35" t="s">
        <v>12</v>
      </c>
      <c r="E1566" s="57" t="s">
        <v>422</v>
      </c>
      <c r="F1566" s="57"/>
      <c r="G1566" s="85" t="s">
        <v>53</v>
      </c>
      <c r="H1566" s="5">
        <f t="shared" si="108"/>
        <v>-196265</v>
      </c>
      <c r="I1566" s="24">
        <f t="shared" si="105"/>
        <v>8.415841584158416</v>
      </c>
      <c r="M1566" s="2">
        <v>505</v>
      </c>
    </row>
    <row r="1567" spans="1:13" s="104" customFormat="1" ht="12.75">
      <c r="A1567" s="35"/>
      <c r="B1567" s="220">
        <v>30000</v>
      </c>
      <c r="C1567" s="35" t="s">
        <v>664</v>
      </c>
      <c r="D1567" s="35" t="s">
        <v>12</v>
      </c>
      <c r="E1567" s="57" t="s">
        <v>443</v>
      </c>
      <c r="F1567" s="57"/>
      <c r="G1567" s="85" t="s">
        <v>53</v>
      </c>
      <c r="H1567" s="5">
        <f t="shared" si="108"/>
        <v>-226265</v>
      </c>
      <c r="I1567" s="24">
        <f t="shared" si="105"/>
        <v>59.40594059405941</v>
      </c>
      <c r="M1567" s="2">
        <v>505</v>
      </c>
    </row>
    <row r="1568" spans="1:13" s="104" customFormat="1" ht="12.75">
      <c r="A1568" s="35"/>
      <c r="B1568" s="220">
        <v>350000</v>
      </c>
      <c r="C1568" s="35" t="s">
        <v>665</v>
      </c>
      <c r="D1568" s="35" t="s">
        <v>12</v>
      </c>
      <c r="E1568" s="57"/>
      <c r="F1568" s="57" t="s">
        <v>420</v>
      </c>
      <c r="G1568" s="85" t="s">
        <v>53</v>
      </c>
      <c r="H1568" s="5">
        <f t="shared" si="108"/>
        <v>-576265</v>
      </c>
      <c r="I1568" s="24">
        <f t="shared" si="105"/>
        <v>693.0693069306931</v>
      </c>
      <c r="M1568" s="2">
        <v>505</v>
      </c>
    </row>
    <row r="1569" spans="1:13" s="104" customFormat="1" ht="12.75">
      <c r="A1569" s="35"/>
      <c r="B1569" s="220">
        <v>45325</v>
      </c>
      <c r="C1569" s="35" t="s">
        <v>665</v>
      </c>
      <c r="D1569" s="35" t="s">
        <v>12</v>
      </c>
      <c r="E1569" s="57" t="s">
        <v>421</v>
      </c>
      <c r="F1569" s="57"/>
      <c r="G1569" s="85" t="s">
        <v>53</v>
      </c>
      <c r="H1569" s="5">
        <f t="shared" si="108"/>
        <v>-621590</v>
      </c>
      <c r="I1569" s="24">
        <f t="shared" si="105"/>
        <v>89.75247524752476</v>
      </c>
      <c r="M1569" s="2">
        <v>505</v>
      </c>
    </row>
    <row r="1570" spans="1:13" s="104" customFormat="1" ht="12.75">
      <c r="A1570" s="35"/>
      <c r="B1570" s="220">
        <v>8750</v>
      </c>
      <c r="C1570" s="35" t="s">
        <v>665</v>
      </c>
      <c r="D1570" s="35" t="s">
        <v>12</v>
      </c>
      <c r="E1570" s="57" t="s">
        <v>422</v>
      </c>
      <c r="F1570" s="57"/>
      <c r="G1570" s="85" t="s">
        <v>53</v>
      </c>
      <c r="H1570" s="5">
        <f t="shared" si="108"/>
        <v>-630340</v>
      </c>
      <c r="I1570" s="24">
        <f t="shared" si="105"/>
        <v>17.326732673267326</v>
      </c>
      <c r="M1570" s="2">
        <v>505</v>
      </c>
    </row>
    <row r="1571" spans="1:13" s="104" customFormat="1" ht="12.75">
      <c r="A1571" s="35"/>
      <c r="B1571" s="220">
        <v>30000</v>
      </c>
      <c r="C1571" s="35" t="s">
        <v>665</v>
      </c>
      <c r="D1571" s="35" t="s">
        <v>12</v>
      </c>
      <c r="E1571" s="57" t="s">
        <v>443</v>
      </c>
      <c r="F1571" s="57"/>
      <c r="G1571" s="85" t="s">
        <v>53</v>
      </c>
      <c r="H1571" s="5">
        <f t="shared" si="108"/>
        <v>-660340</v>
      </c>
      <c r="I1571" s="24">
        <f t="shared" si="105"/>
        <v>59.40594059405941</v>
      </c>
      <c r="M1571" s="2">
        <v>505</v>
      </c>
    </row>
    <row r="1572" spans="1:13" s="104" customFormat="1" ht="12.75">
      <c r="A1572" s="35"/>
      <c r="B1572" s="436">
        <v>200000</v>
      </c>
      <c r="C1572" s="35" t="s">
        <v>506</v>
      </c>
      <c r="D1572" s="35" t="s">
        <v>12</v>
      </c>
      <c r="E1572" s="57"/>
      <c r="F1572" s="57" t="s">
        <v>420</v>
      </c>
      <c r="G1572" s="85" t="s">
        <v>53</v>
      </c>
      <c r="H1572" s="31">
        <f t="shared" si="108"/>
        <v>-860340</v>
      </c>
      <c r="I1572" s="59">
        <f t="shared" si="105"/>
        <v>396.03960396039605</v>
      </c>
      <c r="M1572" s="2">
        <v>505</v>
      </c>
    </row>
    <row r="1573" spans="1:13" s="104" customFormat="1" ht="12.75">
      <c r="A1573" s="35"/>
      <c r="B1573" s="220">
        <v>25900</v>
      </c>
      <c r="C1573" s="35" t="s">
        <v>506</v>
      </c>
      <c r="D1573" s="35" t="s">
        <v>12</v>
      </c>
      <c r="E1573" s="57" t="s">
        <v>421</v>
      </c>
      <c r="F1573" s="57"/>
      <c r="G1573" s="85" t="s">
        <v>53</v>
      </c>
      <c r="H1573" s="31">
        <f t="shared" si="108"/>
        <v>-886240</v>
      </c>
      <c r="I1573" s="59">
        <f aca="true" t="shared" si="109" ref="I1573:I1636">+B1573/M1573</f>
        <v>51.28712871287129</v>
      </c>
      <c r="M1573" s="2">
        <v>505</v>
      </c>
    </row>
    <row r="1574" spans="1:13" s="104" customFormat="1" ht="12.75">
      <c r="A1574" s="35"/>
      <c r="B1574" s="220">
        <v>5000</v>
      </c>
      <c r="C1574" s="35" t="s">
        <v>506</v>
      </c>
      <c r="D1574" s="35" t="s">
        <v>12</v>
      </c>
      <c r="E1574" s="57" t="s">
        <v>422</v>
      </c>
      <c r="F1574" s="57"/>
      <c r="G1574" s="85" t="s">
        <v>53</v>
      </c>
      <c r="H1574" s="31">
        <f t="shared" si="108"/>
        <v>-891240</v>
      </c>
      <c r="I1574" s="59">
        <f t="shared" si="109"/>
        <v>9.900990099009901</v>
      </c>
      <c r="M1574" s="2">
        <v>505</v>
      </c>
    </row>
    <row r="1575" spans="1:13" s="104" customFormat="1" ht="12.75">
      <c r="A1575" s="35"/>
      <c r="B1575" s="220">
        <v>160000</v>
      </c>
      <c r="C1575" s="155" t="s">
        <v>524</v>
      </c>
      <c r="D1575" s="35" t="s">
        <v>12</v>
      </c>
      <c r="E1575" s="57"/>
      <c r="F1575" s="57" t="s">
        <v>420</v>
      </c>
      <c r="G1575" s="85" t="s">
        <v>53</v>
      </c>
      <c r="H1575" s="31">
        <f t="shared" si="108"/>
        <v>-1051240</v>
      </c>
      <c r="I1575" s="59">
        <f t="shared" si="109"/>
        <v>316.83168316831683</v>
      </c>
      <c r="M1575" s="2">
        <v>505</v>
      </c>
    </row>
    <row r="1576" spans="1:13" s="104" customFormat="1" ht="12.75">
      <c r="A1576" s="35"/>
      <c r="B1576" s="220">
        <v>20720</v>
      </c>
      <c r="C1576" s="35" t="s">
        <v>524</v>
      </c>
      <c r="D1576" s="35" t="s">
        <v>12</v>
      </c>
      <c r="E1576" s="57" t="s">
        <v>421</v>
      </c>
      <c r="F1576" s="57"/>
      <c r="G1576" s="85" t="s">
        <v>53</v>
      </c>
      <c r="H1576" s="31">
        <f t="shared" si="108"/>
        <v>-1071960</v>
      </c>
      <c r="I1576" s="59">
        <f t="shared" si="109"/>
        <v>41.02970297029703</v>
      </c>
      <c r="M1576" s="2">
        <v>505</v>
      </c>
    </row>
    <row r="1577" spans="1:13" s="104" customFormat="1" ht="12.75">
      <c r="A1577" s="35"/>
      <c r="B1577" s="220">
        <v>4000</v>
      </c>
      <c r="C1577" s="35" t="s">
        <v>524</v>
      </c>
      <c r="D1577" s="35" t="s">
        <v>12</v>
      </c>
      <c r="E1577" s="57" t="s">
        <v>422</v>
      </c>
      <c r="F1577" s="57"/>
      <c r="G1577" s="85" t="s">
        <v>53</v>
      </c>
      <c r="H1577" s="31">
        <f t="shared" si="108"/>
        <v>-1075960</v>
      </c>
      <c r="I1577" s="59">
        <f t="shared" si="109"/>
        <v>7.920792079207921</v>
      </c>
      <c r="M1577" s="2">
        <v>505</v>
      </c>
    </row>
    <row r="1578" spans="1:13" s="108" customFormat="1" ht="12.75">
      <c r="A1578" s="106"/>
      <c r="B1578" s="437">
        <f>SUM(B1564:B1577)</f>
        <v>1075960</v>
      </c>
      <c r="C1578" s="106" t="s">
        <v>666</v>
      </c>
      <c r="D1578" s="106"/>
      <c r="E1578" s="134"/>
      <c r="F1578" s="134"/>
      <c r="G1578" s="134"/>
      <c r="H1578" s="94">
        <v>0</v>
      </c>
      <c r="I1578" s="101">
        <f t="shared" si="109"/>
        <v>2130.6138613861385</v>
      </c>
      <c r="M1578" s="2">
        <v>505</v>
      </c>
    </row>
    <row r="1579" spans="8:13" ht="12.75">
      <c r="H1579" s="5">
        <f>H1578-B1579</f>
        <v>0</v>
      </c>
      <c r="I1579" s="24">
        <f t="shared" si="109"/>
        <v>0</v>
      </c>
      <c r="M1579" s="2">
        <v>505</v>
      </c>
    </row>
    <row r="1580" spans="8:13" ht="12.75">
      <c r="H1580" s="5">
        <f>H1579-B1580</f>
        <v>0</v>
      </c>
      <c r="I1580" s="24">
        <f t="shared" si="109"/>
        <v>0</v>
      </c>
      <c r="M1580" s="2">
        <v>505</v>
      </c>
    </row>
    <row r="1581" spans="8:13" ht="12.75">
      <c r="H1581" s="5">
        <f>H1580-B1581</f>
        <v>0</v>
      </c>
      <c r="I1581" s="24">
        <f t="shared" si="109"/>
        <v>0</v>
      </c>
      <c r="M1581" s="2">
        <v>505</v>
      </c>
    </row>
    <row r="1582" spans="4:13" ht="12.75">
      <c r="D1582" s="14"/>
      <c r="H1582" s="5">
        <f>H1581-B1582</f>
        <v>0</v>
      </c>
      <c r="I1582" s="24">
        <f t="shared" si="109"/>
        <v>0</v>
      </c>
      <c r="M1582" s="2">
        <v>505</v>
      </c>
    </row>
    <row r="1583" spans="1:13" ht="13.5" thickBot="1">
      <c r="A1583" s="77"/>
      <c r="B1583" s="74">
        <f>+B1633+B1637+B1643+B1695+B1702+B1706+B1710+B1775+B1812+B1821+B1829</f>
        <v>1498935</v>
      </c>
      <c r="C1583" s="77"/>
      <c r="D1583" s="76" t="s">
        <v>13</v>
      </c>
      <c r="E1583" s="142"/>
      <c r="F1583" s="142"/>
      <c r="G1583" s="78"/>
      <c r="H1583" s="143"/>
      <c r="I1583" s="144">
        <f t="shared" si="109"/>
        <v>2968.1881188118814</v>
      </c>
      <c r="J1583" s="139"/>
      <c r="K1583" s="139"/>
      <c r="L1583" s="139"/>
      <c r="M1583" s="2">
        <v>505</v>
      </c>
    </row>
    <row r="1584" spans="2:13" ht="12.75">
      <c r="B1584" s="34"/>
      <c r="C1584" s="35"/>
      <c r="D1584" s="14"/>
      <c r="E1584" s="35"/>
      <c r="G1584" s="33"/>
      <c r="H1584" s="5">
        <f aca="true" t="shared" si="110" ref="H1584:H1615">H1583-B1584</f>
        <v>0</v>
      </c>
      <c r="I1584" s="24">
        <f t="shared" si="109"/>
        <v>0</v>
      </c>
      <c r="M1584" s="2">
        <v>505</v>
      </c>
    </row>
    <row r="1585" spans="2:13" ht="12.75">
      <c r="B1585" s="36"/>
      <c r="C1585" s="35"/>
      <c r="D1585" s="14"/>
      <c r="E1585" s="37"/>
      <c r="G1585" s="38"/>
      <c r="H1585" s="5">
        <f t="shared" si="110"/>
        <v>0</v>
      </c>
      <c r="I1585" s="24">
        <f t="shared" si="109"/>
        <v>0</v>
      </c>
      <c r="M1585" s="2">
        <v>505</v>
      </c>
    </row>
    <row r="1586" spans="2:13" ht="12.75">
      <c r="B1586" s="404">
        <v>5000</v>
      </c>
      <c r="C1586" s="1" t="s">
        <v>24</v>
      </c>
      <c r="D1586" s="14" t="s">
        <v>13</v>
      </c>
      <c r="E1586" s="14" t="s">
        <v>667</v>
      </c>
      <c r="F1586" s="71" t="s">
        <v>668</v>
      </c>
      <c r="G1586" s="33" t="s">
        <v>27</v>
      </c>
      <c r="H1586" s="5">
        <f t="shared" si="110"/>
        <v>-5000</v>
      </c>
      <c r="I1586" s="24">
        <f t="shared" si="109"/>
        <v>9.900990099009901</v>
      </c>
      <c r="K1586" t="s">
        <v>24</v>
      </c>
      <c r="M1586" s="2">
        <v>505</v>
      </c>
    </row>
    <row r="1587" spans="1:13" s="17" customFormat="1" ht="12.75">
      <c r="A1587" s="1"/>
      <c r="B1587" s="405">
        <v>5000</v>
      </c>
      <c r="C1587" s="1" t="s">
        <v>24</v>
      </c>
      <c r="D1587" s="14" t="s">
        <v>13</v>
      </c>
      <c r="E1587" s="1" t="s">
        <v>667</v>
      </c>
      <c r="F1587" s="71" t="s">
        <v>669</v>
      </c>
      <c r="G1587" s="29" t="s">
        <v>29</v>
      </c>
      <c r="H1587" s="5">
        <f t="shared" si="110"/>
        <v>-10000</v>
      </c>
      <c r="I1587" s="24">
        <f t="shared" si="109"/>
        <v>9.900990099009901</v>
      </c>
      <c r="J1587"/>
      <c r="K1587" t="s">
        <v>24</v>
      </c>
      <c r="L1587"/>
      <c r="M1587" s="2">
        <v>505</v>
      </c>
    </row>
    <row r="1588" spans="2:13" ht="12.75">
      <c r="B1588" s="405">
        <v>5000</v>
      </c>
      <c r="C1588" s="1" t="s">
        <v>24</v>
      </c>
      <c r="D1588" s="14" t="s">
        <v>13</v>
      </c>
      <c r="E1588" s="1" t="s">
        <v>667</v>
      </c>
      <c r="F1588" s="71" t="s">
        <v>670</v>
      </c>
      <c r="G1588" s="29" t="s">
        <v>31</v>
      </c>
      <c r="H1588" s="5">
        <f t="shared" si="110"/>
        <v>-15000</v>
      </c>
      <c r="I1588" s="24">
        <f t="shared" si="109"/>
        <v>9.900990099009901</v>
      </c>
      <c r="K1588" t="s">
        <v>24</v>
      </c>
      <c r="M1588" s="2">
        <v>505</v>
      </c>
    </row>
    <row r="1589" spans="2:13" ht="12.75">
      <c r="B1589" s="405">
        <v>5000</v>
      </c>
      <c r="C1589" s="1" t="s">
        <v>24</v>
      </c>
      <c r="D1589" s="14" t="s">
        <v>13</v>
      </c>
      <c r="E1589" s="1" t="s">
        <v>667</v>
      </c>
      <c r="F1589" s="71" t="s">
        <v>671</v>
      </c>
      <c r="G1589" s="29" t="s">
        <v>53</v>
      </c>
      <c r="H1589" s="5">
        <f t="shared" si="110"/>
        <v>-20000</v>
      </c>
      <c r="I1589" s="24">
        <f t="shared" si="109"/>
        <v>9.900990099009901</v>
      </c>
      <c r="K1589" t="s">
        <v>24</v>
      </c>
      <c r="M1589" s="2">
        <v>505</v>
      </c>
    </row>
    <row r="1590" spans="2:13" ht="12.75">
      <c r="B1590" s="405">
        <v>5000</v>
      </c>
      <c r="C1590" s="1" t="s">
        <v>24</v>
      </c>
      <c r="D1590" s="1" t="s">
        <v>13</v>
      </c>
      <c r="E1590" s="1" t="s">
        <v>667</v>
      </c>
      <c r="F1590" s="71" t="s">
        <v>672</v>
      </c>
      <c r="G1590" s="29" t="s">
        <v>55</v>
      </c>
      <c r="H1590" s="5">
        <f t="shared" si="110"/>
        <v>-25000</v>
      </c>
      <c r="I1590" s="24">
        <f t="shared" si="109"/>
        <v>9.900990099009901</v>
      </c>
      <c r="K1590" t="s">
        <v>24</v>
      </c>
      <c r="M1590" s="2">
        <v>505</v>
      </c>
    </row>
    <row r="1591" spans="2:14" ht="12.75">
      <c r="B1591" s="405">
        <v>2500</v>
      </c>
      <c r="C1591" s="1" t="s">
        <v>24</v>
      </c>
      <c r="D1591" s="1" t="s">
        <v>13</v>
      </c>
      <c r="E1591" s="1" t="s">
        <v>667</v>
      </c>
      <c r="F1591" s="128" t="s">
        <v>673</v>
      </c>
      <c r="G1591" s="29" t="s">
        <v>75</v>
      </c>
      <c r="H1591" s="5">
        <f t="shared" si="110"/>
        <v>-27500</v>
      </c>
      <c r="I1591" s="24">
        <f t="shared" si="109"/>
        <v>4.9504950495049505</v>
      </c>
      <c r="K1591" t="s">
        <v>24</v>
      </c>
      <c r="M1591" s="2">
        <v>505</v>
      </c>
      <c r="N1591" s="41"/>
    </row>
    <row r="1592" spans="2:13" ht="12.75">
      <c r="B1592" s="405">
        <v>5000</v>
      </c>
      <c r="C1592" s="1" t="s">
        <v>24</v>
      </c>
      <c r="D1592" s="1" t="s">
        <v>13</v>
      </c>
      <c r="E1592" s="1" t="s">
        <v>667</v>
      </c>
      <c r="F1592" s="128" t="s">
        <v>674</v>
      </c>
      <c r="G1592" s="29" t="s">
        <v>123</v>
      </c>
      <c r="H1592" s="5">
        <f t="shared" si="110"/>
        <v>-32500</v>
      </c>
      <c r="I1592" s="24">
        <f t="shared" si="109"/>
        <v>9.900990099009901</v>
      </c>
      <c r="K1592" t="s">
        <v>24</v>
      </c>
      <c r="M1592" s="2">
        <v>505</v>
      </c>
    </row>
    <row r="1593" spans="2:13" ht="12.75">
      <c r="B1593" s="405">
        <v>5000</v>
      </c>
      <c r="C1593" s="1" t="s">
        <v>24</v>
      </c>
      <c r="D1593" s="1" t="s">
        <v>13</v>
      </c>
      <c r="E1593" s="1" t="s">
        <v>667</v>
      </c>
      <c r="F1593" s="128" t="s">
        <v>675</v>
      </c>
      <c r="G1593" s="29" t="s">
        <v>126</v>
      </c>
      <c r="H1593" s="5">
        <f t="shared" si="110"/>
        <v>-37500</v>
      </c>
      <c r="I1593" s="24">
        <f t="shared" si="109"/>
        <v>9.900990099009901</v>
      </c>
      <c r="K1593" t="s">
        <v>24</v>
      </c>
      <c r="M1593" s="2">
        <v>505</v>
      </c>
    </row>
    <row r="1594" spans="2:13" ht="12.75">
      <c r="B1594" s="405">
        <v>5000</v>
      </c>
      <c r="C1594" s="1" t="s">
        <v>24</v>
      </c>
      <c r="D1594" s="1" t="s">
        <v>13</v>
      </c>
      <c r="E1594" s="1" t="s">
        <v>667</v>
      </c>
      <c r="F1594" s="71" t="s">
        <v>676</v>
      </c>
      <c r="G1594" s="29" t="s">
        <v>161</v>
      </c>
      <c r="H1594" s="5">
        <f t="shared" si="110"/>
        <v>-42500</v>
      </c>
      <c r="I1594" s="24">
        <f t="shared" si="109"/>
        <v>9.900990099009901</v>
      </c>
      <c r="K1594" t="s">
        <v>24</v>
      </c>
      <c r="M1594" s="2">
        <v>505</v>
      </c>
    </row>
    <row r="1595" spans="2:13" ht="12.75">
      <c r="B1595" s="405">
        <v>5000</v>
      </c>
      <c r="C1595" s="1" t="s">
        <v>24</v>
      </c>
      <c r="D1595" s="1" t="s">
        <v>13</v>
      </c>
      <c r="E1595" s="1" t="s">
        <v>667</v>
      </c>
      <c r="F1595" s="71" t="s">
        <v>677</v>
      </c>
      <c r="G1595" s="29" t="s">
        <v>163</v>
      </c>
      <c r="H1595" s="5">
        <f t="shared" si="110"/>
        <v>-47500</v>
      </c>
      <c r="I1595" s="24">
        <f t="shared" si="109"/>
        <v>9.900990099009901</v>
      </c>
      <c r="K1595" t="s">
        <v>24</v>
      </c>
      <c r="M1595" s="2">
        <v>505</v>
      </c>
    </row>
    <row r="1596" spans="2:13" ht="12.75">
      <c r="B1596" s="405">
        <v>5000</v>
      </c>
      <c r="C1596" s="1" t="s">
        <v>24</v>
      </c>
      <c r="D1596" s="1" t="s">
        <v>13</v>
      </c>
      <c r="E1596" s="1" t="s">
        <v>667</v>
      </c>
      <c r="F1596" s="71" t="s">
        <v>678</v>
      </c>
      <c r="G1596" s="29" t="s">
        <v>165</v>
      </c>
      <c r="H1596" s="5">
        <f t="shared" si="110"/>
        <v>-52500</v>
      </c>
      <c r="I1596" s="24">
        <f t="shared" si="109"/>
        <v>9.900990099009901</v>
      </c>
      <c r="K1596" t="s">
        <v>24</v>
      </c>
      <c r="M1596" s="2">
        <v>505</v>
      </c>
    </row>
    <row r="1597" spans="2:13" ht="12.75">
      <c r="B1597" s="406">
        <v>5000</v>
      </c>
      <c r="C1597" s="1" t="s">
        <v>24</v>
      </c>
      <c r="D1597" s="1" t="s">
        <v>13</v>
      </c>
      <c r="E1597" s="1" t="s">
        <v>667</v>
      </c>
      <c r="F1597" s="71" t="s">
        <v>679</v>
      </c>
      <c r="G1597" s="29" t="s">
        <v>135</v>
      </c>
      <c r="H1597" s="5">
        <f t="shared" si="110"/>
        <v>-57500</v>
      </c>
      <c r="I1597" s="24">
        <f t="shared" si="109"/>
        <v>9.900990099009901</v>
      </c>
      <c r="K1597" t="s">
        <v>24</v>
      </c>
      <c r="M1597" s="2">
        <v>505</v>
      </c>
    </row>
    <row r="1598" spans="2:13" ht="12.75">
      <c r="B1598" s="405">
        <v>5000</v>
      </c>
      <c r="C1598" s="1" t="s">
        <v>24</v>
      </c>
      <c r="D1598" s="1" t="s">
        <v>13</v>
      </c>
      <c r="E1598" s="1" t="s">
        <v>667</v>
      </c>
      <c r="F1598" s="71" t="s">
        <v>680</v>
      </c>
      <c r="G1598" s="29" t="s">
        <v>137</v>
      </c>
      <c r="H1598" s="5">
        <f t="shared" si="110"/>
        <v>-62500</v>
      </c>
      <c r="I1598" s="24">
        <f t="shared" si="109"/>
        <v>9.900990099009901</v>
      </c>
      <c r="K1598" t="s">
        <v>24</v>
      </c>
      <c r="M1598" s="2">
        <v>505</v>
      </c>
    </row>
    <row r="1599" spans="2:13" ht="12.75">
      <c r="B1599" s="405">
        <v>5000</v>
      </c>
      <c r="C1599" s="1" t="s">
        <v>24</v>
      </c>
      <c r="D1599" s="1" t="s">
        <v>13</v>
      </c>
      <c r="E1599" s="1" t="s">
        <v>667</v>
      </c>
      <c r="F1599" s="71" t="s">
        <v>681</v>
      </c>
      <c r="G1599" s="29" t="s">
        <v>138</v>
      </c>
      <c r="H1599" s="5">
        <f t="shared" si="110"/>
        <v>-67500</v>
      </c>
      <c r="I1599" s="24">
        <f t="shared" si="109"/>
        <v>9.900990099009901</v>
      </c>
      <c r="K1599" t="s">
        <v>24</v>
      </c>
      <c r="M1599" s="2">
        <v>505</v>
      </c>
    </row>
    <row r="1600" spans="2:13" ht="12.75">
      <c r="B1600" s="405">
        <v>5000</v>
      </c>
      <c r="C1600" s="1" t="s">
        <v>24</v>
      </c>
      <c r="D1600" s="1" t="s">
        <v>13</v>
      </c>
      <c r="E1600" s="1" t="s">
        <v>667</v>
      </c>
      <c r="F1600" s="71" t="s">
        <v>682</v>
      </c>
      <c r="G1600" s="29" t="s">
        <v>139</v>
      </c>
      <c r="H1600" s="5">
        <f t="shared" si="110"/>
        <v>-72500</v>
      </c>
      <c r="I1600" s="24">
        <f t="shared" si="109"/>
        <v>9.900990099009901</v>
      </c>
      <c r="K1600" t="s">
        <v>24</v>
      </c>
      <c r="M1600" s="2">
        <v>505</v>
      </c>
    </row>
    <row r="1601" spans="2:13" ht="12.75">
      <c r="B1601" s="405">
        <v>5000</v>
      </c>
      <c r="C1601" s="1" t="s">
        <v>24</v>
      </c>
      <c r="D1601" s="1" t="s">
        <v>13</v>
      </c>
      <c r="E1601" s="1" t="s">
        <v>667</v>
      </c>
      <c r="F1601" s="71" t="s">
        <v>683</v>
      </c>
      <c r="G1601" s="29" t="s">
        <v>140</v>
      </c>
      <c r="H1601" s="5">
        <f t="shared" si="110"/>
        <v>-77500</v>
      </c>
      <c r="I1601" s="24">
        <f t="shared" si="109"/>
        <v>9.900990099009901</v>
      </c>
      <c r="K1601" t="s">
        <v>24</v>
      </c>
      <c r="M1601" s="2">
        <v>505</v>
      </c>
    </row>
    <row r="1602" spans="2:13" ht="12.75">
      <c r="B1602" s="405">
        <v>5000</v>
      </c>
      <c r="C1602" s="1" t="s">
        <v>24</v>
      </c>
      <c r="D1602" s="1" t="s">
        <v>13</v>
      </c>
      <c r="E1602" s="1" t="s">
        <v>667</v>
      </c>
      <c r="F1602" s="71" t="s">
        <v>684</v>
      </c>
      <c r="G1602" s="29" t="s">
        <v>141</v>
      </c>
      <c r="H1602" s="5">
        <f t="shared" si="110"/>
        <v>-82500</v>
      </c>
      <c r="I1602" s="24">
        <f t="shared" si="109"/>
        <v>9.900990099009901</v>
      </c>
      <c r="K1602" t="s">
        <v>24</v>
      </c>
      <c r="M1602" s="2">
        <v>505</v>
      </c>
    </row>
    <row r="1603" spans="2:13" ht="12.75">
      <c r="B1603" s="405">
        <v>2500</v>
      </c>
      <c r="C1603" s="1" t="s">
        <v>24</v>
      </c>
      <c r="D1603" s="1" t="s">
        <v>13</v>
      </c>
      <c r="E1603" s="1" t="s">
        <v>667</v>
      </c>
      <c r="F1603" s="128" t="s">
        <v>685</v>
      </c>
      <c r="G1603" s="29" t="s">
        <v>142</v>
      </c>
      <c r="H1603" s="5">
        <f t="shared" si="110"/>
        <v>-85000</v>
      </c>
      <c r="I1603" s="24">
        <f t="shared" si="109"/>
        <v>4.9504950495049505</v>
      </c>
      <c r="K1603" t="s">
        <v>24</v>
      </c>
      <c r="M1603" s="2">
        <v>505</v>
      </c>
    </row>
    <row r="1604" spans="2:13" ht="12.75">
      <c r="B1604" s="405">
        <v>5000</v>
      </c>
      <c r="C1604" s="1" t="s">
        <v>24</v>
      </c>
      <c r="D1604" s="1" t="s">
        <v>13</v>
      </c>
      <c r="E1604" s="1" t="s">
        <v>667</v>
      </c>
      <c r="F1604" s="128" t="s">
        <v>686</v>
      </c>
      <c r="G1604" s="29" t="s">
        <v>144</v>
      </c>
      <c r="H1604" s="5">
        <f t="shared" si="110"/>
        <v>-90000</v>
      </c>
      <c r="I1604" s="24">
        <f t="shared" si="109"/>
        <v>9.900990099009901</v>
      </c>
      <c r="K1604" t="s">
        <v>24</v>
      </c>
      <c r="M1604" s="2">
        <v>505</v>
      </c>
    </row>
    <row r="1605" spans="2:13" ht="12.75">
      <c r="B1605" s="405">
        <v>5000</v>
      </c>
      <c r="C1605" s="1" t="s">
        <v>24</v>
      </c>
      <c r="D1605" s="1" t="s">
        <v>13</v>
      </c>
      <c r="E1605" s="1" t="s">
        <v>667</v>
      </c>
      <c r="F1605" s="71" t="s">
        <v>687</v>
      </c>
      <c r="G1605" s="29" t="s">
        <v>145</v>
      </c>
      <c r="H1605" s="5">
        <f t="shared" si="110"/>
        <v>-95000</v>
      </c>
      <c r="I1605" s="24">
        <f t="shared" si="109"/>
        <v>9.900990099009901</v>
      </c>
      <c r="K1605" t="s">
        <v>24</v>
      </c>
      <c r="M1605" s="2">
        <v>505</v>
      </c>
    </row>
    <row r="1606" spans="2:13" ht="12.75">
      <c r="B1606" s="405">
        <v>5000</v>
      </c>
      <c r="C1606" s="1" t="s">
        <v>24</v>
      </c>
      <c r="D1606" s="1" t="s">
        <v>13</v>
      </c>
      <c r="E1606" s="1" t="s">
        <v>667</v>
      </c>
      <c r="F1606" s="71" t="s">
        <v>688</v>
      </c>
      <c r="G1606" s="29" t="s">
        <v>146</v>
      </c>
      <c r="H1606" s="5">
        <f t="shared" si="110"/>
        <v>-100000</v>
      </c>
      <c r="I1606" s="24">
        <f t="shared" si="109"/>
        <v>9.900990099009901</v>
      </c>
      <c r="K1606" t="s">
        <v>24</v>
      </c>
      <c r="M1606" s="2">
        <v>505</v>
      </c>
    </row>
    <row r="1607" spans="2:13" ht="12.75">
      <c r="B1607" s="405">
        <v>5000</v>
      </c>
      <c r="C1607" s="1" t="s">
        <v>24</v>
      </c>
      <c r="D1607" s="1" t="s">
        <v>13</v>
      </c>
      <c r="E1607" s="1" t="s">
        <v>667</v>
      </c>
      <c r="F1607" s="71" t="s">
        <v>689</v>
      </c>
      <c r="G1607" s="29" t="s">
        <v>147</v>
      </c>
      <c r="H1607" s="5">
        <f t="shared" si="110"/>
        <v>-105000</v>
      </c>
      <c r="I1607" s="24">
        <f t="shared" si="109"/>
        <v>9.900990099009901</v>
      </c>
      <c r="K1607" t="s">
        <v>24</v>
      </c>
      <c r="M1607" s="2">
        <v>505</v>
      </c>
    </row>
    <row r="1608" spans="2:13" ht="12.75">
      <c r="B1608" s="405">
        <v>2500</v>
      </c>
      <c r="C1608" s="1" t="s">
        <v>24</v>
      </c>
      <c r="D1608" s="1" t="s">
        <v>13</v>
      </c>
      <c r="E1608" s="1" t="s">
        <v>667</v>
      </c>
      <c r="F1608" s="71" t="s">
        <v>690</v>
      </c>
      <c r="G1608" s="29" t="s">
        <v>148</v>
      </c>
      <c r="H1608" s="5">
        <f t="shared" si="110"/>
        <v>-107500</v>
      </c>
      <c r="I1608" s="24">
        <f t="shared" si="109"/>
        <v>4.9504950495049505</v>
      </c>
      <c r="K1608" t="s">
        <v>24</v>
      </c>
      <c r="M1608" s="2">
        <v>505</v>
      </c>
    </row>
    <row r="1609" spans="2:13" ht="12.75">
      <c r="B1609" s="405">
        <v>5000</v>
      </c>
      <c r="C1609" s="1" t="s">
        <v>24</v>
      </c>
      <c r="D1609" s="1" t="s">
        <v>13</v>
      </c>
      <c r="E1609" s="1" t="s">
        <v>667</v>
      </c>
      <c r="F1609" s="71" t="s">
        <v>691</v>
      </c>
      <c r="G1609" s="29" t="s">
        <v>379</v>
      </c>
      <c r="H1609" s="5">
        <f t="shared" si="110"/>
        <v>-112500</v>
      </c>
      <c r="I1609" s="24">
        <f t="shared" si="109"/>
        <v>9.900990099009901</v>
      </c>
      <c r="K1609" t="s">
        <v>24</v>
      </c>
      <c r="M1609" s="2">
        <v>505</v>
      </c>
    </row>
    <row r="1610" spans="2:13" ht="12.75">
      <c r="B1610" s="405">
        <v>5000</v>
      </c>
      <c r="C1610" s="1" t="s">
        <v>24</v>
      </c>
      <c r="D1610" s="1" t="s">
        <v>13</v>
      </c>
      <c r="E1610" s="1" t="s">
        <v>667</v>
      </c>
      <c r="F1610" s="128" t="s">
        <v>692</v>
      </c>
      <c r="G1610" s="29" t="s">
        <v>212</v>
      </c>
      <c r="H1610" s="5">
        <f t="shared" si="110"/>
        <v>-117500</v>
      </c>
      <c r="I1610" s="24">
        <f t="shared" si="109"/>
        <v>9.900990099009901</v>
      </c>
      <c r="K1610" t="s">
        <v>24</v>
      </c>
      <c r="M1610" s="2">
        <v>505</v>
      </c>
    </row>
    <row r="1611" spans="2:13" ht="12.75">
      <c r="B1611" s="405">
        <v>5000</v>
      </c>
      <c r="C1611" s="1" t="s">
        <v>24</v>
      </c>
      <c r="D1611" s="1" t="s">
        <v>13</v>
      </c>
      <c r="E1611" s="1" t="s">
        <v>667</v>
      </c>
      <c r="F1611" s="71" t="s">
        <v>693</v>
      </c>
      <c r="G1611" s="29" t="s">
        <v>382</v>
      </c>
      <c r="H1611" s="5">
        <f t="shared" si="110"/>
        <v>-122500</v>
      </c>
      <c r="I1611" s="24">
        <f t="shared" si="109"/>
        <v>9.900990099009901</v>
      </c>
      <c r="K1611" t="s">
        <v>24</v>
      </c>
      <c r="M1611" s="2">
        <v>505</v>
      </c>
    </row>
    <row r="1612" spans="2:13" ht="12.75">
      <c r="B1612" s="404">
        <v>2500</v>
      </c>
      <c r="C1612" s="1" t="s">
        <v>24</v>
      </c>
      <c r="D1612" s="14" t="s">
        <v>13</v>
      </c>
      <c r="E1612" s="40" t="s">
        <v>694</v>
      </c>
      <c r="F1612" s="71" t="s">
        <v>695</v>
      </c>
      <c r="G1612" s="33" t="s">
        <v>27</v>
      </c>
      <c r="H1612" s="5">
        <f t="shared" si="110"/>
        <v>-125000</v>
      </c>
      <c r="I1612" s="24">
        <f t="shared" si="109"/>
        <v>4.9504950495049505</v>
      </c>
      <c r="J1612" s="39"/>
      <c r="K1612" t="s">
        <v>24</v>
      </c>
      <c r="L1612" s="39"/>
      <c r="M1612" s="2">
        <v>505</v>
      </c>
    </row>
    <row r="1613" spans="2:13" ht="12.75">
      <c r="B1613" s="405">
        <v>2500</v>
      </c>
      <c r="C1613" s="1" t="s">
        <v>24</v>
      </c>
      <c r="D1613" s="14" t="s">
        <v>13</v>
      </c>
      <c r="E1613" s="1" t="s">
        <v>694</v>
      </c>
      <c r="F1613" s="71" t="s">
        <v>696</v>
      </c>
      <c r="G1613" s="29" t="s">
        <v>29</v>
      </c>
      <c r="H1613" s="5">
        <f t="shared" si="110"/>
        <v>-127500</v>
      </c>
      <c r="I1613" s="24">
        <f t="shared" si="109"/>
        <v>4.9504950495049505</v>
      </c>
      <c r="K1613" t="s">
        <v>24</v>
      </c>
      <c r="M1613" s="2">
        <v>505</v>
      </c>
    </row>
    <row r="1614" spans="2:13" ht="12.75">
      <c r="B1614" s="405">
        <v>2500</v>
      </c>
      <c r="C1614" s="1" t="s">
        <v>24</v>
      </c>
      <c r="D1614" s="14" t="s">
        <v>13</v>
      </c>
      <c r="E1614" s="1" t="s">
        <v>694</v>
      </c>
      <c r="F1614" s="71" t="s">
        <v>697</v>
      </c>
      <c r="G1614" s="29" t="s">
        <v>53</v>
      </c>
      <c r="H1614" s="5">
        <f t="shared" si="110"/>
        <v>-130000</v>
      </c>
      <c r="I1614" s="24">
        <f t="shared" si="109"/>
        <v>4.9504950495049505</v>
      </c>
      <c r="K1614" t="s">
        <v>24</v>
      </c>
      <c r="M1614" s="2">
        <v>505</v>
      </c>
    </row>
    <row r="1615" spans="2:13" ht="12.75">
      <c r="B1615" s="405">
        <v>2500</v>
      </c>
      <c r="C1615" s="1" t="s">
        <v>24</v>
      </c>
      <c r="D1615" s="1" t="s">
        <v>13</v>
      </c>
      <c r="E1615" s="1" t="s">
        <v>694</v>
      </c>
      <c r="F1615" s="71" t="s">
        <v>698</v>
      </c>
      <c r="G1615" s="29" t="s">
        <v>55</v>
      </c>
      <c r="H1615" s="5">
        <f t="shared" si="110"/>
        <v>-132500</v>
      </c>
      <c r="I1615" s="24">
        <f t="shared" si="109"/>
        <v>4.9504950495049505</v>
      </c>
      <c r="K1615" t="s">
        <v>24</v>
      </c>
      <c r="M1615" s="2">
        <v>505</v>
      </c>
    </row>
    <row r="1616" spans="2:13" ht="12.75">
      <c r="B1616" s="405">
        <v>2500</v>
      </c>
      <c r="C1616" s="1" t="s">
        <v>24</v>
      </c>
      <c r="D1616" s="1" t="s">
        <v>13</v>
      </c>
      <c r="E1616" s="1" t="s">
        <v>694</v>
      </c>
      <c r="F1616" s="71" t="s">
        <v>699</v>
      </c>
      <c r="G1616" s="29" t="s">
        <v>75</v>
      </c>
      <c r="H1616" s="5">
        <f aca="true" t="shared" si="111" ref="H1616:H1632">H1615-B1616</f>
        <v>-135000</v>
      </c>
      <c r="I1616" s="24">
        <f t="shared" si="109"/>
        <v>4.9504950495049505</v>
      </c>
      <c r="K1616" t="s">
        <v>24</v>
      </c>
      <c r="M1616" s="2">
        <v>505</v>
      </c>
    </row>
    <row r="1617" spans="2:13" ht="12.75">
      <c r="B1617" s="405">
        <v>2500</v>
      </c>
      <c r="C1617" s="1" t="s">
        <v>24</v>
      </c>
      <c r="D1617" s="1" t="s">
        <v>13</v>
      </c>
      <c r="E1617" s="1" t="s">
        <v>694</v>
      </c>
      <c r="F1617" s="71" t="s">
        <v>700</v>
      </c>
      <c r="G1617" s="29" t="s">
        <v>123</v>
      </c>
      <c r="H1617" s="5">
        <f t="shared" si="111"/>
        <v>-137500</v>
      </c>
      <c r="I1617" s="24">
        <f t="shared" si="109"/>
        <v>4.9504950495049505</v>
      </c>
      <c r="K1617" t="s">
        <v>24</v>
      </c>
      <c r="M1617" s="2">
        <v>505</v>
      </c>
    </row>
    <row r="1618" spans="2:13" ht="12.75">
      <c r="B1618" s="405">
        <v>2500</v>
      </c>
      <c r="C1618" s="1" t="s">
        <v>24</v>
      </c>
      <c r="D1618" s="1" t="s">
        <v>13</v>
      </c>
      <c r="E1618" s="1" t="s">
        <v>694</v>
      </c>
      <c r="F1618" s="71" t="s">
        <v>701</v>
      </c>
      <c r="G1618" s="29" t="s">
        <v>126</v>
      </c>
      <c r="H1618" s="5">
        <f t="shared" si="111"/>
        <v>-140000</v>
      </c>
      <c r="I1618" s="24">
        <f t="shared" si="109"/>
        <v>4.9504950495049505</v>
      </c>
      <c r="K1618" t="s">
        <v>24</v>
      </c>
      <c r="M1618" s="2">
        <v>505</v>
      </c>
    </row>
    <row r="1619" spans="2:13" ht="12.75">
      <c r="B1619" s="405">
        <v>2500</v>
      </c>
      <c r="C1619" s="1" t="s">
        <v>24</v>
      </c>
      <c r="D1619" s="1" t="s">
        <v>13</v>
      </c>
      <c r="E1619" s="1" t="s">
        <v>694</v>
      </c>
      <c r="F1619" s="71" t="s">
        <v>702</v>
      </c>
      <c r="G1619" s="29" t="s">
        <v>163</v>
      </c>
      <c r="H1619" s="5">
        <f t="shared" si="111"/>
        <v>-142500</v>
      </c>
      <c r="I1619" s="24">
        <f t="shared" si="109"/>
        <v>4.9504950495049505</v>
      </c>
      <c r="K1619" t="s">
        <v>24</v>
      </c>
      <c r="M1619" s="2">
        <v>505</v>
      </c>
    </row>
    <row r="1620" spans="2:13" ht="12.75">
      <c r="B1620" s="405">
        <v>2500</v>
      </c>
      <c r="C1620" s="1" t="s">
        <v>24</v>
      </c>
      <c r="D1620" s="1" t="s">
        <v>13</v>
      </c>
      <c r="E1620" s="1" t="s">
        <v>694</v>
      </c>
      <c r="F1620" s="71" t="s">
        <v>703</v>
      </c>
      <c r="G1620" s="29" t="s">
        <v>165</v>
      </c>
      <c r="H1620" s="5">
        <f t="shared" si="111"/>
        <v>-145000</v>
      </c>
      <c r="I1620" s="24">
        <f t="shared" si="109"/>
        <v>4.9504950495049505</v>
      </c>
      <c r="K1620" t="s">
        <v>24</v>
      </c>
      <c r="M1620" s="2">
        <v>505</v>
      </c>
    </row>
    <row r="1621" spans="2:13" ht="12.75">
      <c r="B1621" s="405">
        <v>2500</v>
      </c>
      <c r="C1621" s="1" t="s">
        <v>24</v>
      </c>
      <c r="D1621" s="1" t="s">
        <v>13</v>
      </c>
      <c r="E1621" s="1" t="s">
        <v>694</v>
      </c>
      <c r="F1621" s="71" t="s">
        <v>704</v>
      </c>
      <c r="G1621" s="29" t="s">
        <v>135</v>
      </c>
      <c r="H1621" s="5">
        <f t="shared" si="111"/>
        <v>-147500</v>
      </c>
      <c r="I1621" s="24">
        <f t="shared" si="109"/>
        <v>4.9504950495049505</v>
      </c>
      <c r="K1621" t="s">
        <v>24</v>
      </c>
      <c r="M1621" s="2">
        <v>505</v>
      </c>
    </row>
    <row r="1622" spans="2:13" ht="12.75">
      <c r="B1622" s="405">
        <v>2500</v>
      </c>
      <c r="C1622" s="1" t="s">
        <v>24</v>
      </c>
      <c r="D1622" s="1" t="s">
        <v>13</v>
      </c>
      <c r="E1622" s="1" t="s">
        <v>694</v>
      </c>
      <c r="F1622" s="71" t="s">
        <v>705</v>
      </c>
      <c r="G1622" s="29" t="s">
        <v>137</v>
      </c>
      <c r="H1622" s="5">
        <f t="shared" si="111"/>
        <v>-150000</v>
      </c>
      <c r="I1622" s="24">
        <f t="shared" si="109"/>
        <v>4.9504950495049505</v>
      </c>
      <c r="K1622" t="s">
        <v>24</v>
      </c>
      <c r="M1622" s="2">
        <v>505</v>
      </c>
    </row>
    <row r="1623" spans="2:13" ht="12.75">
      <c r="B1623" s="405">
        <v>2500</v>
      </c>
      <c r="C1623" s="1" t="s">
        <v>24</v>
      </c>
      <c r="D1623" s="1" t="s">
        <v>13</v>
      </c>
      <c r="E1623" s="1" t="s">
        <v>694</v>
      </c>
      <c r="F1623" s="71" t="s">
        <v>706</v>
      </c>
      <c r="G1623" s="29" t="s">
        <v>138</v>
      </c>
      <c r="H1623" s="5">
        <f t="shared" si="111"/>
        <v>-152500</v>
      </c>
      <c r="I1623" s="24">
        <f t="shared" si="109"/>
        <v>4.9504950495049505</v>
      </c>
      <c r="K1623" t="s">
        <v>24</v>
      </c>
      <c r="M1623" s="2">
        <v>505</v>
      </c>
    </row>
    <row r="1624" spans="2:13" ht="12.75">
      <c r="B1624" s="405">
        <v>5000</v>
      </c>
      <c r="C1624" s="1" t="s">
        <v>24</v>
      </c>
      <c r="D1624" s="1" t="s">
        <v>13</v>
      </c>
      <c r="E1624" s="1" t="s">
        <v>694</v>
      </c>
      <c r="F1624" s="71" t="s">
        <v>707</v>
      </c>
      <c r="G1624" s="29" t="s">
        <v>140</v>
      </c>
      <c r="H1624" s="5">
        <f t="shared" si="111"/>
        <v>-157500</v>
      </c>
      <c r="I1624" s="24">
        <f t="shared" si="109"/>
        <v>9.900990099009901</v>
      </c>
      <c r="K1624" t="s">
        <v>24</v>
      </c>
      <c r="M1624" s="2">
        <v>505</v>
      </c>
    </row>
    <row r="1625" spans="2:13" ht="12.75">
      <c r="B1625" s="405">
        <v>2500</v>
      </c>
      <c r="C1625" s="1" t="s">
        <v>24</v>
      </c>
      <c r="D1625" s="1" t="s">
        <v>13</v>
      </c>
      <c r="E1625" s="1" t="s">
        <v>694</v>
      </c>
      <c r="F1625" s="71" t="s">
        <v>708</v>
      </c>
      <c r="G1625" s="29" t="s">
        <v>141</v>
      </c>
      <c r="H1625" s="5">
        <f t="shared" si="111"/>
        <v>-160000</v>
      </c>
      <c r="I1625" s="24">
        <f t="shared" si="109"/>
        <v>4.9504950495049505</v>
      </c>
      <c r="K1625" t="s">
        <v>24</v>
      </c>
      <c r="M1625" s="2">
        <v>505</v>
      </c>
    </row>
    <row r="1626" spans="2:13" ht="12.75">
      <c r="B1626" s="405">
        <v>2500</v>
      </c>
      <c r="C1626" s="1" t="s">
        <v>24</v>
      </c>
      <c r="D1626" s="1" t="s">
        <v>13</v>
      </c>
      <c r="E1626" s="1" t="s">
        <v>694</v>
      </c>
      <c r="F1626" s="71" t="s">
        <v>709</v>
      </c>
      <c r="G1626" s="29" t="s">
        <v>142</v>
      </c>
      <c r="H1626" s="5">
        <f t="shared" si="111"/>
        <v>-162500</v>
      </c>
      <c r="I1626" s="24">
        <f t="shared" si="109"/>
        <v>4.9504950495049505</v>
      </c>
      <c r="K1626" t="s">
        <v>24</v>
      </c>
      <c r="M1626" s="2">
        <v>505</v>
      </c>
    </row>
    <row r="1627" spans="2:13" ht="12.75">
      <c r="B1627" s="405">
        <v>2500</v>
      </c>
      <c r="C1627" s="1" t="s">
        <v>24</v>
      </c>
      <c r="D1627" s="1" t="s">
        <v>13</v>
      </c>
      <c r="E1627" s="1" t="s">
        <v>694</v>
      </c>
      <c r="F1627" s="71" t="s">
        <v>710</v>
      </c>
      <c r="G1627" s="29" t="s">
        <v>144</v>
      </c>
      <c r="H1627" s="5">
        <f t="shared" si="111"/>
        <v>-165000</v>
      </c>
      <c r="I1627" s="24">
        <f t="shared" si="109"/>
        <v>4.9504950495049505</v>
      </c>
      <c r="K1627" t="s">
        <v>24</v>
      </c>
      <c r="M1627" s="2">
        <v>505</v>
      </c>
    </row>
    <row r="1628" spans="2:13" ht="12.75">
      <c r="B1628" s="405">
        <v>2500</v>
      </c>
      <c r="C1628" s="1" t="s">
        <v>24</v>
      </c>
      <c r="D1628" s="1" t="s">
        <v>13</v>
      </c>
      <c r="E1628" s="1" t="s">
        <v>694</v>
      </c>
      <c r="F1628" s="71" t="s">
        <v>711</v>
      </c>
      <c r="G1628" s="29" t="s">
        <v>145</v>
      </c>
      <c r="H1628" s="5">
        <f t="shared" si="111"/>
        <v>-167500</v>
      </c>
      <c r="I1628" s="24">
        <f t="shared" si="109"/>
        <v>4.9504950495049505</v>
      </c>
      <c r="K1628" t="s">
        <v>24</v>
      </c>
      <c r="M1628" s="2">
        <v>505</v>
      </c>
    </row>
    <row r="1629" spans="2:13" ht="12.75">
      <c r="B1629" s="405">
        <v>2500</v>
      </c>
      <c r="C1629" s="1" t="s">
        <v>24</v>
      </c>
      <c r="D1629" s="1" t="s">
        <v>13</v>
      </c>
      <c r="E1629" s="1" t="s">
        <v>694</v>
      </c>
      <c r="F1629" s="71" t="s">
        <v>712</v>
      </c>
      <c r="G1629" s="29" t="s">
        <v>147</v>
      </c>
      <c r="H1629" s="5">
        <f t="shared" si="111"/>
        <v>-170000</v>
      </c>
      <c r="I1629" s="24">
        <f t="shared" si="109"/>
        <v>4.9504950495049505</v>
      </c>
      <c r="K1629" t="s">
        <v>24</v>
      </c>
      <c r="M1629" s="2">
        <v>505</v>
      </c>
    </row>
    <row r="1630" spans="2:13" ht="12.75">
      <c r="B1630" s="405">
        <v>2500</v>
      </c>
      <c r="C1630" s="1" t="s">
        <v>24</v>
      </c>
      <c r="D1630" s="1" t="s">
        <v>13</v>
      </c>
      <c r="E1630" s="1" t="s">
        <v>694</v>
      </c>
      <c r="F1630" s="71" t="s">
        <v>713</v>
      </c>
      <c r="G1630" s="29" t="s">
        <v>148</v>
      </c>
      <c r="H1630" s="5">
        <f t="shared" si="111"/>
        <v>-172500</v>
      </c>
      <c r="I1630" s="24">
        <f t="shared" si="109"/>
        <v>4.9504950495049505</v>
      </c>
      <c r="K1630" t="s">
        <v>24</v>
      </c>
      <c r="M1630" s="2">
        <v>505</v>
      </c>
    </row>
    <row r="1631" spans="2:13" ht="12.75">
      <c r="B1631" s="405">
        <v>2500</v>
      </c>
      <c r="C1631" s="1" t="s">
        <v>24</v>
      </c>
      <c r="D1631" s="1" t="s">
        <v>13</v>
      </c>
      <c r="E1631" s="1" t="s">
        <v>694</v>
      </c>
      <c r="F1631" s="71" t="s">
        <v>714</v>
      </c>
      <c r="G1631" s="29" t="s">
        <v>379</v>
      </c>
      <c r="H1631" s="5">
        <f t="shared" si="111"/>
        <v>-175000</v>
      </c>
      <c r="I1631" s="24">
        <f t="shared" si="109"/>
        <v>4.9504950495049505</v>
      </c>
      <c r="K1631" t="s">
        <v>24</v>
      </c>
      <c r="M1631" s="2">
        <v>505</v>
      </c>
    </row>
    <row r="1632" spans="2:13" ht="12.75">
      <c r="B1632" s="405">
        <v>2500</v>
      </c>
      <c r="C1632" s="1" t="s">
        <v>24</v>
      </c>
      <c r="D1632" s="1" t="s">
        <v>13</v>
      </c>
      <c r="E1632" s="1" t="s">
        <v>694</v>
      </c>
      <c r="F1632" s="71" t="s">
        <v>715</v>
      </c>
      <c r="G1632" s="29" t="s">
        <v>212</v>
      </c>
      <c r="H1632" s="5">
        <f t="shared" si="111"/>
        <v>-177500</v>
      </c>
      <c r="I1632" s="24">
        <f t="shared" si="109"/>
        <v>4.9504950495049505</v>
      </c>
      <c r="K1632" t="s">
        <v>24</v>
      </c>
      <c r="M1632" s="2">
        <v>505</v>
      </c>
    </row>
    <row r="1633" spans="1:13" s="96" customFormat="1" ht="12.75">
      <c r="A1633" s="13"/>
      <c r="B1633" s="407">
        <f>SUM(B1586:B1632)</f>
        <v>177500</v>
      </c>
      <c r="C1633" s="13" t="s">
        <v>24</v>
      </c>
      <c r="D1633" s="13"/>
      <c r="E1633" s="13"/>
      <c r="F1633" s="20"/>
      <c r="G1633" s="20"/>
      <c r="H1633" s="94">
        <v>0</v>
      </c>
      <c r="I1633" s="95">
        <f t="shared" si="109"/>
        <v>351.48514851485146</v>
      </c>
      <c r="M1633" s="2">
        <v>505</v>
      </c>
    </row>
    <row r="1634" spans="4:13" ht="12.75">
      <c r="D1634" s="14"/>
      <c r="H1634" s="5">
        <f>H1633-B1634</f>
        <v>0</v>
      </c>
      <c r="I1634" s="24">
        <f t="shared" si="109"/>
        <v>0</v>
      </c>
      <c r="M1634" s="2">
        <v>505</v>
      </c>
    </row>
    <row r="1635" spans="1:13" s="45" customFormat="1" ht="12.75">
      <c r="A1635" s="44"/>
      <c r="B1635" s="133"/>
      <c r="C1635" s="46"/>
      <c r="D1635" s="37"/>
      <c r="E1635" s="44"/>
      <c r="F1635" s="38"/>
      <c r="G1635" s="38"/>
      <c r="H1635" s="5">
        <f>H1634-B1635</f>
        <v>0</v>
      </c>
      <c r="I1635" s="24">
        <f t="shared" si="109"/>
        <v>0</v>
      </c>
      <c r="M1635" s="2">
        <v>505</v>
      </c>
    </row>
    <row r="1636" spans="2:13" ht="12.75">
      <c r="B1636" s="365">
        <v>2000</v>
      </c>
      <c r="C1636" s="1" t="s">
        <v>716</v>
      </c>
      <c r="D1636" s="1" t="s">
        <v>13</v>
      </c>
      <c r="E1636" s="1" t="s">
        <v>717</v>
      </c>
      <c r="F1636" s="102" t="s">
        <v>718</v>
      </c>
      <c r="G1636" s="29" t="s">
        <v>382</v>
      </c>
      <c r="H1636" s="5">
        <f>H1635-B1636</f>
        <v>-2000</v>
      </c>
      <c r="I1636" s="24">
        <f t="shared" si="109"/>
        <v>3.9603960396039604</v>
      </c>
      <c r="K1636" t="s">
        <v>694</v>
      </c>
      <c r="M1636" s="2">
        <v>505</v>
      </c>
    </row>
    <row r="1637" spans="1:13" s="96" customFormat="1" ht="12.75">
      <c r="A1637" s="13"/>
      <c r="B1637" s="370">
        <f>SUM(B1636)</f>
        <v>2000</v>
      </c>
      <c r="C1637" s="13" t="s">
        <v>717</v>
      </c>
      <c r="D1637" s="13"/>
      <c r="E1637" s="13"/>
      <c r="F1637" s="156"/>
      <c r="G1637" s="20"/>
      <c r="H1637" s="94">
        <v>0</v>
      </c>
      <c r="I1637" s="95">
        <f aca="true" t="shared" si="112" ref="I1637:I1700">+B1637/M1637</f>
        <v>3.9603960396039604</v>
      </c>
      <c r="M1637" s="2">
        <v>505</v>
      </c>
    </row>
    <row r="1638" spans="2:13" ht="12.75">
      <c r="B1638" s="365"/>
      <c r="F1638" s="124"/>
      <c r="H1638" s="5">
        <f>H1637-B1638</f>
        <v>0</v>
      </c>
      <c r="I1638" s="24">
        <f t="shared" si="112"/>
        <v>0</v>
      </c>
      <c r="M1638" s="2">
        <v>505</v>
      </c>
    </row>
    <row r="1639" spans="2:13" ht="12.75">
      <c r="B1639" s="365"/>
      <c r="F1639" s="124"/>
      <c r="H1639" s="5">
        <f>H1638-B1639</f>
        <v>0</v>
      </c>
      <c r="I1639" s="24">
        <f t="shared" si="112"/>
        <v>0</v>
      </c>
      <c r="M1639" s="2">
        <v>505</v>
      </c>
    </row>
    <row r="1640" spans="2:13" ht="12.75">
      <c r="B1640" s="423"/>
      <c r="C1640" s="14"/>
      <c r="D1640" s="14"/>
      <c r="E1640" s="37"/>
      <c r="G1640" s="38"/>
      <c r="H1640" s="5">
        <f>H1639-B1640</f>
        <v>0</v>
      </c>
      <c r="I1640" s="24">
        <f t="shared" si="112"/>
        <v>0</v>
      </c>
      <c r="M1640" s="2">
        <v>505</v>
      </c>
    </row>
    <row r="1641" spans="1:13" s="17" customFormat="1" ht="12.75">
      <c r="A1641" s="1"/>
      <c r="B1641" s="365">
        <v>5000</v>
      </c>
      <c r="C1641" s="1" t="s">
        <v>1114</v>
      </c>
      <c r="D1641" s="14" t="s">
        <v>13</v>
      </c>
      <c r="E1641" s="1" t="s">
        <v>1077</v>
      </c>
      <c r="F1641" s="109" t="s">
        <v>719</v>
      </c>
      <c r="G1641" s="29" t="s">
        <v>379</v>
      </c>
      <c r="H1641" s="5">
        <f>H1640-B1641</f>
        <v>-5000</v>
      </c>
      <c r="I1641" s="24">
        <f t="shared" si="112"/>
        <v>9.900990099009901</v>
      </c>
      <c r="J1641"/>
      <c r="K1641" t="s">
        <v>667</v>
      </c>
      <c r="L1641"/>
      <c r="M1641" s="2">
        <v>505</v>
      </c>
    </row>
    <row r="1642" spans="1:13" s="96" customFormat="1" ht="12.75">
      <c r="A1642" s="1"/>
      <c r="B1642" s="365">
        <v>5000</v>
      </c>
      <c r="C1642" s="1" t="s">
        <v>1115</v>
      </c>
      <c r="D1642" s="14" t="s">
        <v>13</v>
      </c>
      <c r="E1642" s="1" t="s">
        <v>1077</v>
      </c>
      <c r="F1642" s="109" t="s">
        <v>720</v>
      </c>
      <c r="G1642" s="109" t="s">
        <v>382</v>
      </c>
      <c r="H1642" s="5">
        <f>H1641-B1642</f>
        <v>-10000</v>
      </c>
      <c r="I1642" s="24">
        <f t="shared" si="112"/>
        <v>9.900990099009901</v>
      </c>
      <c r="J1642"/>
      <c r="K1642" t="s">
        <v>667</v>
      </c>
      <c r="L1642"/>
      <c r="M1642" s="2">
        <v>505</v>
      </c>
    </row>
    <row r="1643" spans="1:13" ht="12.75">
      <c r="A1643" s="13"/>
      <c r="B1643" s="370">
        <f>SUM(B1641:B1642)</f>
        <v>10000</v>
      </c>
      <c r="C1643" s="13" t="s">
        <v>1099</v>
      </c>
      <c r="D1643" s="13"/>
      <c r="E1643" s="13"/>
      <c r="F1643" s="20"/>
      <c r="G1643" s="20"/>
      <c r="H1643" s="94">
        <v>0</v>
      </c>
      <c r="I1643" s="95">
        <f t="shared" si="112"/>
        <v>19.801980198019802</v>
      </c>
      <c r="J1643" s="96"/>
      <c r="K1643" s="96"/>
      <c r="L1643" s="96"/>
      <c r="M1643" s="2">
        <v>505</v>
      </c>
    </row>
    <row r="1644" spans="2:13" ht="12.75">
      <c r="B1644" s="365"/>
      <c r="D1644" s="14"/>
      <c r="H1644" s="5">
        <f aca="true" t="shared" si="113" ref="H1644:H1675">H1643-B1644</f>
        <v>0</v>
      </c>
      <c r="I1644" s="24">
        <f t="shared" si="112"/>
        <v>0</v>
      </c>
      <c r="M1644" s="2">
        <v>505</v>
      </c>
    </row>
    <row r="1645" spans="2:14" ht="12.75">
      <c r="B1645" s="365"/>
      <c r="D1645" s="14"/>
      <c r="H1645" s="5">
        <f t="shared" si="113"/>
        <v>0</v>
      </c>
      <c r="I1645" s="24">
        <f t="shared" si="112"/>
        <v>0</v>
      </c>
      <c r="M1645" s="2">
        <v>505</v>
      </c>
      <c r="N1645" s="41">
        <v>500</v>
      </c>
    </row>
    <row r="1646" spans="2:13" ht="12.75">
      <c r="B1646" s="422"/>
      <c r="C1646" s="40"/>
      <c r="D1646" s="14"/>
      <c r="E1646" s="40"/>
      <c r="H1646" s="5">
        <f t="shared" si="113"/>
        <v>0</v>
      </c>
      <c r="I1646" s="24">
        <f t="shared" si="112"/>
        <v>0</v>
      </c>
      <c r="J1646" s="39"/>
      <c r="L1646" s="39"/>
      <c r="M1646" s="2">
        <v>505</v>
      </c>
    </row>
    <row r="1647" spans="2:13" ht="12.75">
      <c r="B1647" s="423">
        <v>1600</v>
      </c>
      <c r="C1647" s="14" t="s">
        <v>81</v>
      </c>
      <c r="D1647" s="14" t="s">
        <v>13</v>
      </c>
      <c r="E1647" s="14" t="s">
        <v>131</v>
      </c>
      <c r="F1647" s="29" t="s">
        <v>721</v>
      </c>
      <c r="G1647" s="32" t="s">
        <v>27</v>
      </c>
      <c r="H1647" s="5">
        <f t="shared" si="113"/>
        <v>-1600</v>
      </c>
      <c r="I1647" s="24">
        <f t="shared" si="112"/>
        <v>3.1683168316831685</v>
      </c>
      <c r="K1647" t="s">
        <v>694</v>
      </c>
      <c r="M1647" s="2">
        <v>505</v>
      </c>
    </row>
    <row r="1648" spans="1:13" ht="12.75">
      <c r="A1648" s="14"/>
      <c r="B1648" s="423">
        <v>1800</v>
      </c>
      <c r="C1648" s="14" t="s">
        <v>81</v>
      </c>
      <c r="D1648" s="14" t="s">
        <v>13</v>
      </c>
      <c r="E1648" s="14" t="s">
        <v>131</v>
      </c>
      <c r="F1648" s="29" t="s">
        <v>721</v>
      </c>
      <c r="G1648" s="32" t="s">
        <v>29</v>
      </c>
      <c r="H1648" s="5">
        <f t="shared" si="113"/>
        <v>-3400</v>
      </c>
      <c r="I1648" s="24">
        <f t="shared" si="112"/>
        <v>3.5643564356435644</v>
      </c>
      <c r="J1648" s="17"/>
      <c r="K1648" t="s">
        <v>694</v>
      </c>
      <c r="L1648" s="17"/>
      <c r="M1648" s="2">
        <v>505</v>
      </c>
    </row>
    <row r="1649" spans="2:13" ht="12.75">
      <c r="B1649" s="365">
        <v>1500</v>
      </c>
      <c r="C1649" s="14" t="s">
        <v>81</v>
      </c>
      <c r="D1649" s="14" t="s">
        <v>13</v>
      </c>
      <c r="E1649" s="1" t="s">
        <v>131</v>
      </c>
      <c r="F1649" s="29" t="s">
        <v>721</v>
      </c>
      <c r="G1649" s="29" t="s">
        <v>31</v>
      </c>
      <c r="H1649" s="5">
        <f t="shared" si="113"/>
        <v>-4900</v>
      </c>
      <c r="I1649" s="24">
        <f t="shared" si="112"/>
        <v>2.9702970297029703</v>
      </c>
      <c r="K1649" t="s">
        <v>694</v>
      </c>
      <c r="M1649" s="2">
        <v>505</v>
      </c>
    </row>
    <row r="1650" spans="2:13" ht="12.75">
      <c r="B1650" s="365">
        <v>1700</v>
      </c>
      <c r="C1650" s="1" t="s">
        <v>81</v>
      </c>
      <c r="D1650" s="14" t="s">
        <v>13</v>
      </c>
      <c r="E1650" s="1" t="s">
        <v>131</v>
      </c>
      <c r="F1650" s="29" t="s">
        <v>721</v>
      </c>
      <c r="G1650" s="29" t="s">
        <v>53</v>
      </c>
      <c r="H1650" s="5">
        <f t="shared" si="113"/>
        <v>-6600</v>
      </c>
      <c r="I1650" s="24">
        <f t="shared" si="112"/>
        <v>3.366336633663366</v>
      </c>
      <c r="K1650" t="s">
        <v>694</v>
      </c>
      <c r="M1650" s="2">
        <v>505</v>
      </c>
    </row>
    <row r="1651" spans="2:13" ht="12.75">
      <c r="B1651" s="365">
        <v>1600</v>
      </c>
      <c r="C1651" s="1" t="s">
        <v>81</v>
      </c>
      <c r="D1651" s="14" t="s">
        <v>13</v>
      </c>
      <c r="E1651" s="1" t="s">
        <v>131</v>
      </c>
      <c r="F1651" s="29" t="s">
        <v>721</v>
      </c>
      <c r="G1651" s="29" t="s">
        <v>55</v>
      </c>
      <c r="H1651" s="5">
        <f t="shared" si="113"/>
        <v>-8200</v>
      </c>
      <c r="I1651" s="24">
        <f t="shared" si="112"/>
        <v>3.1683168316831685</v>
      </c>
      <c r="K1651" t="s">
        <v>694</v>
      </c>
      <c r="M1651" s="2">
        <v>505</v>
      </c>
    </row>
    <row r="1652" spans="2:13" ht="12.75">
      <c r="B1652" s="365">
        <v>900</v>
      </c>
      <c r="C1652" s="1" t="s">
        <v>81</v>
      </c>
      <c r="D1652" s="14" t="s">
        <v>13</v>
      </c>
      <c r="E1652" s="1" t="s">
        <v>131</v>
      </c>
      <c r="F1652" s="29" t="s">
        <v>721</v>
      </c>
      <c r="G1652" s="29" t="s">
        <v>75</v>
      </c>
      <c r="H1652" s="5">
        <f t="shared" si="113"/>
        <v>-9100</v>
      </c>
      <c r="I1652" s="24">
        <f t="shared" si="112"/>
        <v>1.7821782178217822</v>
      </c>
      <c r="K1652" t="s">
        <v>694</v>
      </c>
      <c r="M1652" s="2">
        <v>505</v>
      </c>
    </row>
    <row r="1653" spans="2:13" ht="12.75">
      <c r="B1653" s="365">
        <v>1900</v>
      </c>
      <c r="C1653" s="1" t="s">
        <v>81</v>
      </c>
      <c r="D1653" s="14" t="s">
        <v>13</v>
      </c>
      <c r="E1653" s="1" t="s">
        <v>131</v>
      </c>
      <c r="F1653" s="29" t="s">
        <v>721</v>
      </c>
      <c r="G1653" s="29" t="s">
        <v>123</v>
      </c>
      <c r="H1653" s="5">
        <f t="shared" si="113"/>
        <v>-11000</v>
      </c>
      <c r="I1653" s="24">
        <f t="shared" si="112"/>
        <v>3.762376237623762</v>
      </c>
      <c r="K1653" t="s">
        <v>694</v>
      </c>
      <c r="M1653" s="2">
        <v>505</v>
      </c>
    </row>
    <row r="1654" spans="2:13" ht="12.75">
      <c r="B1654" s="365">
        <v>1500</v>
      </c>
      <c r="C1654" s="1" t="s">
        <v>81</v>
      </c>
      <c r="D1654" s="14" t="s">
        <v>13</v>
      </c>
      <c r="E1654" s="1" t="s">
        <v>131</v>
      </c>
      <c r="F1654" s="29" t="s">
        <v>721</v>
      </c>
      <c r="G1654" s="29" t="s">
        <v>126</v>
      </c>
      <c r="H1654" s="5">
        <f t="shared" si="113"/>
        <v>-12500</v>
      </c>
      <c r="I1654" s="24">
        <f t="shared" si="112"/>
        <v>2.9702970297029703</v>
      </c>
      <c r="K1654" t="s">
        <v>694</v>
      </c>
      <c r="M1654" s="2">
        <v>505</v>
      </c>
    </row>
    <row r="1655" spans="2:13" ht="12.75">
      <c r="B1655" s="365">
        <v>1700</v>
      </c>
      <c r="C1655" s="1" t="s">
        <v>81</v>
      </c>
      <c r="D1655" s="1" t="s">
        <v>13</v>
      </c>
      <c r="E1655" s="1" t="s">
        <v>131</v>
      </c>
      <c r="F1655" s="29" t="s">
        <v>721</v>
      </c>
      <c r="G1655" s="29" t="s">
        <v>161</v>
      </c>
      <c r="H1655" s="5">
        <f t="shared" si="113"/>
        <v>-14200</v>
      </c>
      <c r="I1655" s="24">
        <f t="shared" si="112"/>
        <v>3.366336633663366</v>
      </c>
      <c r="K1655" t="s">
        <v>694</v>
      </c>
      <c r="M1655" s="2">
        <v>505</v>
      </c>
    </row>
    <row r="1656" spans="2:13" ht="12.75">
      <c r="B1656" s="365">
        <v>1600</v>
      </c>
      <c r="C1656" s="1" t="s">
        <v>81</v>
      </c>
      <c r="D1656" s="1" t="s">
        <v>13</v>
      </c>
      <c r="E1656" s="1" t="s">
        <v>131</v>
      </c>
      <c r="F1656" s="29" t="s">
        <v>721</v>
      </c>
      <c r="G1656" s="29" t="s">
        <v>163</v>
      </c>
      <c r="H1656" s="5">
        <f t="shared" si="113"/>
        <v>-15800</v>
      </c>
      <c r="I1656" s="24">
        <f t="shared" si="112"/>
        <v>3.1683168316831685</v>
      </c>
      <c r="K1656" t="s">
        <v>694</v>
      </c>
      <c r="M1656" s="2">
        <v>505</v>
      </c>
    </row>
    <row r="1657" spans="2:13" ht="12.75">
      <c r="B1657" s="365">
        <v>1500</v>
      </c>
      <c r="C1657" s="1" t="s">
        <v>81</v>
      </c>
      <c r="D1657" s="1" t="s">
        <v>13</v>
      </c>
      <c r="E1657" s="1" t="s">
        <v>131</v>
      </c>
      <c r="F1657" s="29" t="s">
        <v>721</v>
      </c>
      <c r="G1657" s="29" t="s">
        <v>165</v>
      </c>
      <c r="H1657" s="5">
        <f t="shared" si="113"/>
        <v>-17300</v>
      </c>
      <c r="I1657" s="24">
        <f t="shared" si="112"/>
        <v>2.9702970297029703</v>
      </c>
      <c r="K1657" t="s">
        <v>694</v>
      </c>
      <c r="M1657" s="2">
        <v>505</v>
      </c>
    </row>
    <row r="1658" spans="2:13" ht="12.75">
      <c r="B1658" s="365">
        <v>900</v>
      </c>
      <c r="C1658" s="1" t="s">
        <v>81</v>
      </c>
      <c r="D1658" s="1" t="s">
        <v>13</v>
      </c>
      <c r="E1658" s="1" t="s">
        <v>131</v>
      </c>
      <c r="F1658" s="29" t="s">
        <v>721</v>
      </c>
      <c r="G1658" s="29" t="s">
        <v>135</v>
      </c>
      <c r="H1658" s="5">
        <f t="shared" si="113"/>
        <v>-18200</v>
      </c>
      <c r="I1658" s="24">
        <f t="shared" si="112"/>
        <v>1.7821782178217822</v>
      </c>
      <c r="K1658" t="s">
        <v>694</v>
      </c>
      <c r="M1658" s="2">
        <v>505</v>
      </c>
    </row>
    <row r="1659" spans="2:13" ht="12.75">
      <c r="B1659" s="365">
        <v>1000</v>
      </c>
      <c r="C1659" s="1" t="s">
        <v>722</v>
      </c>
      <c r="D1659" s="1" t="s">
        <v>13</v>
      </c>
      <c r="E1659" s="1" t="s">
        <v>131</v>
      </c>
      <c r="F1659" s="29" t="s">
        <v>721</v>
      </c>
      <c r="G1659" s="29" t="s">
        <v>137</v>
      </c>
      <c r="H1659" s="5">
        <f t="shared" si="113"/>
        <v>-19200</v>
      </c>
      <c r="I1659" s="24">
        <f t="shared" si="112"/>
        <v>1.9801980198019802</v>
      </c>
      <c r="K1659" t="s">
        <v>694</v>
      </c>
      <c r="M1659" s="2">
        <v>505</v>
      </c>
    </row>
    <row r="1660" spans="2:13" ht="12.75">
      <c r="B1660" s="365">
        <v>1200</v>
      </c>
      <c r="C1660" s="1" t="s">
        <v>81</v>
      </c>
      <c r="D1660" s="1" t="s">
        <v>13</v>
      </c>
      <c r="E1660" s="1" t="s">
        <v>131</v>
      </c>
      <c r="F1660" s="29" t="s">
        <v>721</v>
      </c>
      <c r="G1660" s="29" t="s">
        <v>137</v>
      </c>
      <c r="H1660" s="5">
        <f t="shared" si="113"/>
        <v>-20400</v>
      </c>
      <c r="I1660" s="24">
        <f t="shared" si="112"/>
        <v>2.376237623762376</v>
      </c>
      <c r="K1660" t="s">
        <v>694</v>
      </c>
      <c r="M1660" s="2">
        <v>505</v>
      </c>
    </row>
    <row r="1661" spans="2:13" ht="12.75">
      <c r="B1661" s="365">
        <v>1200</v>
      </c>
      <c r="C1661" s="1" t="s">
        <v>81</v>
      </c>
      <c r="D1661" s="1" t="s">
        <v>13</v>
      </c>
      <c r="E1661" s="1" t="s">
        <v>131</v>
      </c>
      <c r="F1661" s="29" t="s">
        <v>721</v>
      </c>
      <c r="G1661" s="29" t="s">
        <v>138</v>
      </c>
      <c r="H1661" s="5">
        <f t="shared" si="113"/>
        <v>-21600</v>
      </c>
      <c r="I1661" s="24">
        <f t="shared" si="112"/>
        <v>2.376237623762376</v>
      </c>
      <c r="K1661" t="s">
        <v>694</v>
      </c>
      <c r="M1661" s="2">
        <v>505</v>
      </c>
    </row>
    <row r="1662" spans="2:13" ht="12.75">
      <c r="B1662" s="365">
        <v>1700</v>
      </c>
      <c r="C1662" s="1" t="s">
        <v>81</v>
      </c>
      <c r="D1662" s="1" t="s">
        <v>13</v>
      </c>
      <c r="E1662" s="1" t="s">
        <v>131</v>
      </c>
      <c r="F1662" s="29" t="s">
        <v>721</v>
      </c>
      <c r="G1662" s="29" t="s">
        <v>139</v>
      </c>
      <c r="H1662" s="5">
        <f t="shared" si="113"/>
        <v>-23300</v>
      </c>
      <c r="I1662" s="24">
        <f t="shared" si="112"/>
        <v>3.366336633663366</v>
      </c>
      <c r="K1662" t="s">
        <v>694</v>
      </c>
      <c r="M1662" s="2">
        <v>505</v>
      </c>
    </row>
    <row r="1663" spans="2:13" ht="12.75">
      <c r="B1663" s="365">
        <v>1700</v>
      </c>
      <c r="C1663" s="1" t="s">
        <v>81</v>
      </c>
      <c r="D1663" s="1" t="s">
        <v>13</v>
      </c>
      <c r="E1663" s="1" t="s">
        <v>131</v>
      </c>
      <c r="F1663" s="29" t="s">
        <v>721</v>
      </c>
      <c r="G1663" s="29" t="s">
        <v>140</v>
      </c>
      <c r="H1663" s="5">
        <f t="shared" si="113"/>
        <v>-25000</v>
      </c>
      <c r="I1663" s="24">
        <f t="shared" si="112"/>
        <v>3.366336633663366</v>
      </c>
      <c r="K1663" t="s">
        <v>694</v>
      </c>
      <c r="M1663" s="2">
        <v>505</v>
      </c>
    </row>
    <row r="1664" spans="2:13" ht="12.75">
      <c r="B1664" s="365">
        <v>1800</v>
      </c>
      <c r="C1664" s="1" t="s">
        <v>81</v>
      </c>
      <c r="D1664" s="1" t="s">
        <v>13</v>
      </c>
      <c r="E1664" s="1" t="s">
        <v>131</v>
      </c>
      <c r="F1664" s="29" t="s">
        <v>721</v>
      </c>
      <c r="G1664" s="29" t="s">
        <v>144</v>
      </c>
      <c r="H1664" s="5">
        <f t="shared" si="113"/>
        <v>-26800</v>
      </c>
      <c r="I1664" s="24">
        <f t="shared" si="112"/>
        <v>3.5643564356435644</v>
      </c>
      <c r="K1664" t="s">
        <v>694</v>
      </c>
      <c r="M1664" s="2">
        <v>505</v>
      </c>
    </row>
    <row r="1665" spans="2:13" ht="12.75">
      <c r="B1665" s="365">
        <v>1800</v>
      </c>
      <c r="C1665" s="1" t="s">
        <v>81</v>
      </c>
      <c r="D1665" s="1" t="s">
        <v>13</v>
      </c>
      <c r="E1665" s="1" t="s">
        <v>131</v>
      </c>
      <c r="F1665" s="29" t="s">
        <v>721</v>
      </c>
      <c r="G1665" s="29" t="s">
        <v>145</v>
      </c>
      <c r="H1665" s="5">
        <f t="shared" si="113"/>
        <v>-28600</v>
      </c>
      <c r="I1665" s="24">
        <f t="shared" si="112"/>
        <v>3.5643564356435644</v>
      </c>
      <c r="K1665" t="s">
        <v>694</v>
      </c>
      <c r="M1665" s="2">
        <v>505</v>
      </c>
    </row>
    <row r="1666" spans="2:13" ht="12.75">
      <c r="B1666" s="365">
        <v>1400</v>
      </c>
      <c r="C1666" s="1" t="s">
        <v>81</v>
      </c>
      <c r="D1666" s="1" t="s">
        <v>13</v>
      </c>
      <c r="E1666" s="1" t="s">
        <v>131</v>
      </c>
      <c r="F1666" s="29" t="s">
        <v>721</v>
      </c>
      <c r="G1666" s="29" t="s">
        <v>146</v>
      </c>
      <c r="H1666" s="5">
        <f t="shared" si="113"/>
        <v>-30000</v>
      </c>
      <c r="I1666" s="24">
        <f t="shared" si="112"/>
        <v>2.772277227722772</v>
      </c>
      <c r="K1666" t="s">
        <v>694</v>
      </c>
      <c r="M1666" s="2">
        <v>505</v>
      </c>
    </row>
    <row r="1667" spans="2:13" ht="12.75">
      <c r="B1667" s="365">
        <v>1200</v>
      </c>
      <c r="C1667" s="1" t="s">
        <v>81</v>
      </c>
      <c r="D1667" s="1" t="s">
        <v>13</v>
      </c>
      <c r="E1667" s="1" t="s">
        <v>131</v>
      </c>
      <c r="F1667" s="29" t="s">
        <v>721</v>
      </c>
      <c r="G1667" s="29" t="s">
        <v>147</v>
      </c>
      <c r="H1667" s="5">
        <f t="shared" si="113"/>
        <v>-31200</v>
      </c>
      <c r="I1667" s="24">
        <f t="shared" si="112"/>
        <v>2.376237623762376</v>
      </c>
      <c r="K1667" t="s">
        <v>694</v>
      </c>
      <c r="M1667" s="2">
        <v>505</v>
      </c>
    </row>
    <row r="1668" spans="2:13" ht="12.75">
      <c r="B1668" s="365">
        <v>1850</v>
      </c>
      <c r="C1668" s="1" t="s">
        <v>81</v>
      </c>
      <c r="D1668" s="1" t="s">
        <v>13</v>
      </c>
      <c r="E1668" s="1" t="s">
        <v>131</v>
      </c>
      <c r="F1668" s="29" t="s">
        <v>721</v>
      </c>
      <c r="G1668" s="29" t="s">
        <v>379</v>
      </c>
      <c r="H1668" s="5">
        <f t="shared" si="113"/>
        <v>-33050</v>
      </c>
      <c r="I1668" s="24">
        <f t="shared" si="112"/>
        <v>3.6633663366336635</v>
      </c>
      <c r="K1668" t="s">
        <v>694</v>
      </c>
      <c r="M1668" s="2">
        <v>505</v>
      </c>
    </row>
    <row r="1669" spans="2:13" ht="12.75">
      <c r="B1669" s="365">
        <v>1200</v>
      </c>
      <c r="C1669" s="1" t="s">
        <v>81</v>
      </c>
      <c r="D1669" s="1" t="s">
        <v>13</v>
      </c>
      <c r="E1669" s="1" t="s">
        <v>131</v>
      </c>
      <c r="F1669" s="29" t="s">
        <v>721</v>
      </c>
      <c r="G1669" s="29" t="s">
        <v>212</v>
      </c>
      <c r="H1669" s="5">
        <f t="shared" si="113"/>
        <v>-34250</v>
      </c>
      <c r="I1669" s="24">
        <f t="shared" si="112"/>
        <v>2.376237623762376</v>
      </c>
      <c r="K1669" t="s">
        <v>694</v>
      </c>
      <c r="M1669" s="2">
        <v>505</v>
      </c>
    </row>
    <row r="1670" spans="2:13" ht="12.75">
      <c r="B1670" s="365">
        <v>1500</v>
      </c>
      <c r="C1670" s="1" t="s">
        <v>81</v>
      </c>
      <c r="D1670" s="1" t="s">
        <v>13</v>
      </c>
      <c r="E1670" s="1" t="s">
        <v>131</v>
      </c>
      <c r="F1670" s="29" t="s">
        <v>721</v>
      </c>
      <c r="G1670" s="29" t="s">
        <v>382</v>
      </c>
      <c r="H1670" s="5">
        <f t="shared" si="113"/>
        <v>-35750</v>
      </c>
      <c r="I1670" s="24">
        <f t="shared" si="112"/>
        <v>2.9702970297029703</v>
      </c>
      <c r="K1670" t="s">
        <v>694</v>
      </c>
      <c r="M1670" s="2">
        <v>505</v>
      </c>
    </row>
    <row r="1671" spans="2:13" ht="12.75">
      <c r="B1671" s="423">
        <v>1600</v>
      </c>
      <c r="C1671" s="14" t="s">
        <v>81</v>
      </c>
      <c r="D1671" s="14" t="s">
        <v>13</v>
      </c>
      <c r="E1671" s="14" t="s">
        <v>131</v>
      </c>
      <c r="F1671" s="29" t="s">
        <v>723</v>
      </c>
      <c r="G1671" s="32" t="s">
        <v>27</v>
      </c>
      <c r="H1671" s="5">
        <f t="shared" si="113"/>
        <v>-37350</v>
      </c>
      <c r="I1671" s="24">
        <f t="shared" si="112"/>
        <v>3.1683168316831685</v>
      </c>
      <c r="K1671" t="s">
        <v>667</v>
      </c>
      <c r="M1671" s="2">
        <v>505</v>
      </c>
    </row>
    <row r="1672" spans="2:13" ht="12.75">
      <c r="B1672" s="423">
        <v>1500</v>
      </c>
      <c r="C1672" s="14" t="s">
        <v>81</v>
      </c>
      <c r="D1672" s="14" t="s">
        <v>13</v>
      </c>
      <c r="E1672" s="14" t="s">
        <v>131</v>
      </c>
      <c r="F1672" s="29" t="s">
        <v>723</v>
      </c>
      <c r="G1672" s="32" t="s">
        <v>29</v>
      </c>
      <c r="H1672" s="5">
        <f t="shared" si="113"/>
        <v>-38850</v>
      </c>
      <c r="I1672" s="24">
        <f t="shared" si="112"/>
        <v>2.9702970297029703</v>
      </c>
      <c r="K1672" t="s">
        <v>667</v>
      </c>
      <c r="M1672" s="2">
        <v>505</v>
      </c>
    </row>
    <row r="1673" spans="2:13" ht="12.75">
      <c r="B1673" s="423">
        <v>1450</v>
      </c>
      <c r="C1673" s="14" t="s">
        <v>81</v>
      </c>
      <c r="D1673" s="14" t="s">
        <v>13</v>
      </c>
      <c r="E1673" s="14" t="s">
        <v>131</v>
      </c>
      <c r="F1673" s="29" t="s">
        <v>723</v>
      </c>
      <c r="G1673" s="32" t="s">
        <v>31</v>
      </c>
      <c r="H1673" s="5">
        <f t="shared" si="113"/>
        <v>-40300</v>
      </c>
      <c r="I1673" s="24">
        <f t="shared" si="112"/>
        <v>2.871287128712871</v>
      </c>
      <c r="K1673" t="s">
        <v>667</v>
      </c>
      <c r="M1673" s="2">
        <v>505</v>
      </c>
    </row>
    <row r="1674" spans="1:13" ht="12.75">
      <c r="A1674" s="14"/>
      <c r="B1674" s="423">
        <v>1500</v>
      </c>
      <c r="C1674" s="14" t="s">
        <v>81</v>
      </c>
      <c r="D1674" s="14" t="s">
        <v>13</v>
      </c>
      <c r="E1674" s="14" t="s">
        <v>131</v>
      </c>
      <c r="F1674" s="29" t="s">
        <v>723</v>
      </c>
      <c r="G1674" s="32" t="s">
        <v>53</v>
      </c>
      <c r="H1674" s="5">
        <f t="shared" si="113"/>
        <v>-41800</v>
      </c>
      <c r="I1674" s="24">
        <f t="shared" si="112"/>
        <v>2.9702970297029703</v>
      </c>
      <c r="J1674" s="17"/>
      <c r="K1674" t="s">
        <v>667</v>
      </c>
      <c r="L1674" s="17"/>
      <c r="M1674" s="2">
        <v>505</v>
      </c>
    </row>
    <row r="1675" spans="2:13" ht="12.75">
      <c r="B1675" s="365">
        <v>1700</v>
      </c>
      <c r="C1675" s="14" t="s">
        <v>81</v>
      </c>
      <c r="D1675" s="14" t="s">
        <v>13</v>
      </c>
      <c r="E1675" s="1" t="s">
        <v>131</v>
      </c>
      <c r="F1675" s="29" t="s">
        <v>723</v>
      </c>
      <c r="G1675" s="29" t="s">
        <v>55</v>
      </c>
      <c r="H1675" s="5">
        <f t="shared" si="113"/>
        <v>-43500</v>
      </c>
      <c r="I1675" s="24">
        <f t="shared" si="112"/>
        <v>3.366336633663366</v>
      </c>
      <c r="K1675" t="s">
        <v>667</v>
      </c>
      <c r="M1675" s="2">
        <v>505</v>
      </c>
    </row>
    <row r="1676" spans="2:13" ht="12.75">
      <c r="B1676" s="365">
        <v>1700</v>
      </c>
      <c r="C1676" s="1" t="s">
        <v>81</v>
      </c>
      <c r="D1676" s="14" t="s">
        <v>13</v>
      </c>
      <c r="E1676" s="1" t="s">
        <v>131</v>
      </c>
      <c r="F1676" s="29" t="s">
        <v>723</v>
      </c>
      <c r="G1676" s="29" t="s">
        <v>75</v>
      </c>
      <c r="H1676" s="5">
        <f aca="true" t="shared" si="114" ref="H1676:H1694">H1675-B1676</f>
        <v>-45200</v>
      </c>
      <c r="I1676" s="24">
        <f t="shared" si="112"/>
        <v>3.366336633663366</v>
      </c>
      <c r="K1676" t="s">
        <v>667</v>
      </c>
      <c r="M1676" s="2">
        <v>505</v>
      </c>
    </row>
    <row r="1677" spans="2:13" ht="12.75">
      <c r="B1677" s="365">
        <v>1550</v>
      </c>
      <c r="C1677" s="1" t="s">
        <v>81</v>
      </c>
      <c r="D1677" s="14" t="s">
        <v>13</v>
      </c>
      <c r="E1677" s="1" t="s">
        <v>131</v>
      </c>
      <c r="F1677" s="29" t="s">
        <v>723</v>
      </c>
      <c r="G1677" s="29" t="s">
        <v>724</v>
      </c>
      <c r="H1677" s="5">
        <f t="shared" si="114"/>
        <v>-46750</v>
      </c>
      <c r="I1677" s="24">
        <f t="shared" si="112"/>
        <v>3.0693069306930694</v>
      </c>
      <c r="K1677" t="s">
        <v>667</v>
      </c>
      <c r="M1677" s="2">
        <v>505</v>
      </c>
    </row>
    <row r="1678" spans="2:13" ht="12.75">
      <c r="B1678" s="365">
        <v>1500</v>
      </c>
      <c r="C1678" s="1" t="s">
        <v>81</v>
      </c>
      <c r="D1678" s="14" t="s">
        <v>13</v>
      </c>
      <c r="E1678" s="1" t="s">
        <v>131</v>
      </c>
      <c r="F1678" s="29" t="s">
        <v>723</v>
      </c>
      <c r="G1678" s="29" t="s">
        <v>126</v>
      </c>
      <c r="H1678" s="5">
        <f t="shared" si="114"/>
        <v>-48250</v>
      </c>
      <c r="I1678" s="24">
        <f t="shared" si="112"/>
        <v>2.9702970297029703</v>
      </c>
      <c r="K1678" t="s">
        <v>667</v>
      </c>
      <c r="M1678" s="2">
        <v>505</v>
      </c>
    </row>
    <row r="1679" spans="2:13" ht="12.75">
      <c r="B1679" s="365">
        <v>1600</v>
      </c>
      <c r="C1679" s="1" t="s">
        <v>81</v>
      </c>
      <c r="D1679" s="14" t="s">
        <v>13</v>
      </c>
      <c r="E1679" s="1" t="s">
        <v>131</v>
      </c>
      <c r="F1679" s="29" t="s">
        <v>723</v>
      </c>
      <c r="G1679" s="29" t="s">
        <v>163</v>
      </c>
      <c r="H1679" s="5">
        <f t="shared" si="114"/>
        <v>-49850</v>
      </c>
      <c r="I1679" s="24">
        <f t="shared" si="112"/>
        <v>3.1683168316831685</v>
      </c>
      <c r="K1679" t="s">
        <v>667</v>
      </c>
      <c r="M1679" s="2">
        <v>505</v>
      </c>
    </row>
    <row r="1680" spans="2:13" ht="12.75">
      <c r="B1680" s="365">
        <v>1500</v>
      </c>
      <c r="C1680" s="1" t="s">
        <v>81</v>
      </c>
      <c r="D1680" s="14" t="s">
        <v>13</v>
      </c>
      <c r="E1680" s="1" t="s">
        <v>131</v>
      </c>
      <c r="F1680" s="29" t="s">
        <v>723</v>
      </c>
      <c r="G1680" s="29" t="s">
        <v>165</v>
      </c>
      <c r="H1680" s="5">
        <f t="shared" si="114"/>
        <v>-51350</v>
      </c>
      <c r="I1680" s="24">
        <f t="shared" si="112"/>
        <v>2.9702970297029703</v>
      </c>
      <c r="K1680" t="s">
        <v>667</v>
      </c>
      <c r="M1680" s="2">
        <v>505</v>
      </c>
    </row>
    <row r="1681" spans="2:13" ht="12.75">
      <c r="B1681" s="365">
        <v>1400</v>
      </c>
      <c r="C1681" s="1" t="s">
        <v>81</v>
      </c>
      <c r="D1681" s="14" t="s">
        <v>13</v>
      </c>
      <c r="E1681" s="1" t="s">
        <v>131</v>
      </c>
      <c r="F1681" s="29" t="s">
        <v>723</v>
      </c>
      <c r="G1681" s="29" t="s">
        <v>135</v>
      </c>
      <c r="H1681" s="5">
        <f t="shared" si="114"/>
        <v>-52750</v>
      </c>
      <c r="I1681" s="24">
        <f t="shared" si="112"/>
        <v>2.772277227722772</v>
      </c>
      <c r="K1681" t="s">
        <v>667</v>
      </c>
      <c r="M1681" s="2">
        <v>505</v>
      </c>
    </row>
    <row r="1682" spans="2:13" ht="12.75">
      <c r="B1682" s="365">
        <v>1700</v>
      </c>
      <c r="C1682" s="1" t="s">
        <v>81</v>
      </c>
      <c r="D1682" s="14" t="s">
        <v>13</v>
      </c>
      <c r="E1682" s="1" t="s">
        <v>131</v>
      </c>
      <c r="F1682" s="29" t="s">
        <v>723</v>
      </c>
      <c r="G1682" s="29" t="s">
        <v>137</v>
      </c>
      <c r="H1682" s="5">
        <f t="shared" si="114"/>
        <v>-54450</v>
      </c>
      <c r="I1682" s="24">
        <f t="shared" si="112"/>
        <v>3.366336633663366</v>
      </c>
      <c r="K1682" t="s">
        <v>667</v>
      </c>
      <c r="M1682" s="2">
        <v>505</v>
      </c>
    </row>
    <row r="1683" spans="2:13" ht="12.75">
      <c r="B1683" s="365">
        <v>1400</v>
      </c>
      <c r="C1683" s="1" t="s">
        <v>81</v>
      </c>
      <c r="D1683" s="14" t="s">
        <v>13</v>
      </c>
      <c r="E1683" s="1" t="s">
        <v>131</v>
      </c>
      <c r="F1683" s="29" t="s">
        <v>723</v>
      </c>
      <c r="G1683" s="29" t="s">
        <v>138</v>
      </c>
      <c r="H1683" s="5">
        <f t="shared" si="114"/>
        <v>-55850</v>
      </c>
      <c r="I1683" s="24">
        <f t="shared" si="112"/>
        <v>2.772277227722772</v>
      </c>
      <c r="K1683" t="s">
        <v>667</v>
      </c>
      <c r="M1683" s="2">
        <v>505</v>
      </c>
    </row>
    <row r="1684" spans="2:13" ht="12.75">
      <c r="B1684" s="365">
        <v>1500</v>
      </c>
      <c r="C1684" s="1" t="s">
        <v>81</v>
      </c>
      <c r="D1684" s="14" t="s">
        <v>13</v>
      </c>
      <c r="E1684" s="1" t="s">
        <v>131</v>
      </c>
      <c r="F1684" s="29" t="s">
        <v>723</v>
      </c>
      <c r="G1684" s="29" t="s">
        <v>139</v>
      </c>
      <c r="H1684" s="5">
        <f t="shared" si="114"/>
        <v>-57350</v>
      </c>
      <c r="I1684" s="24">
        <f t="shared" si="112"/>
        <v>2.9702970297029703</v>
      </c>
      <c r="K1684" t="s">
        <v>667</v>
      </c>
      <c r="M1684" s="2">
        <v>505</v>
      </c>
    </row>
    <row r="1685" spans="2:13" ht="12.75">
      <c r="B1685" s="365">
        <v>1600</v>
      </c>
      <c r="C1685" s="1" t="s">
        <v>81</v>
      </c>
      <c r="D1685" s="14" t="s">
        <v>13</v>
      </c>
      <c r="E1685" s="1" t="s">
        <v>131</v>
      </c>
      <c r="F1685" s="29" t="s">
        <v>723</v>
      </c>
      <c r="G1685" s="29" t="s">
        <v>140</v>
      </c>
      <c r="H1685" s="5">
        <f t="shared" si="114"/>
        <v>-58950</v>
      </c>
      <c r="I1685" s="24">
        <f t="shared" si="112"/>
        <v>3.1683168316831685</v>
      </c>
      <c r="K1685" t="s">
        <v>667</v>
      </c>
      <c r="M1685" s="2">
        <v>505</v>
      </c>
    </row>
    <row r="1686" spans="2:13" ht="12.75">
      <c r="B1686" s="365">
        <v>1800</v>
      </c>
      <c r="C1686" s="1" t="s">
        <v>81</v>
      </c>
      <c r="D1686" s="14" t="s">
        <v>13</v>
      </c>
      <c r="E1686" s="1" t="s">
        <v>131</v>
      </c>
      <c r="F1686" s="29" t="s">
        <v>723</v>
      </c>
      <c r="G1686" s="29" t="s">
        <v>141</v>
      </c>
      <c r="H1686" s="5">
        <f t="shared" si="114"/>
        <v>-60750</v>
      </c>
      <c r="I1686" s="24">
        <f t="shared" si="112"/>
        <v>3.5643564356435644</v>
      </c>
      <c r="K1686" t="s">
        <v>667</v>
      </c>
      <c r="M1686" s="2">
        <v>505</v>
      </c>
    </row>
    <row r="1687" spans="2:13" ht="12.75">
      <c r="B1687" s="365">
        <v>1700</v>
      </c>
      <c r="C1687" s="1" t="s">
        <v>81</v>
      </c>
      <c r="D1687" s="14" t="s">
        <v>13</v>
      </c>
      <c r="E1687" s="1" t="s">
        <v>131</v>
      </c>
      <c r="F1687" s="29" t="s">
        <v>723</v>
      </c>
      <c r="G1687" s="29" t="s">
        <v>142</v>
      </c>
      <c r="H1687" s="5">
        <f t="shared" si="114"/>
        <v>-62450</v>
      </c>
      <c r="I1687" s="24">
        <f t="shared" si="112"/>
        <v>3.366336633663366</v>
      </c>
      <c r="K1687" t="s">
        <v>667</v>
      </c>
      <c r="M1687" s="2">
        <v>505</v>
      </c>
    </row>
    <row r="1688" spans="2:13" ht="12.75">
      <c r="B1688" s="365">
        <v>1300</v>
      </c>
      <c r="C1688" s="1" t="s">
        <v>81</v>
      </c>
      <c r="D1688" s="14" t="s">
        <v>13</v>
      </c>
      <c r="E1688" s="1" t="s">
        <v>131</v>
      </c>
      <c r="F1688" s="29" t="s">
        <v>723</v>
      </c>
      <c r="G1688" s="29" t="s">
        <v>144</v>
      </c>
      <c r="H1688" s="5">
        <f t="shared" si="114"/>
        <v>-63750</v>
      </c>
      <c r="I1688" s="24">
        <f t="shared" si="112"/>
        <v>2.5742574257425743</v>
      </c>
      <c r="K1688" t="s">
        <v>667</v>
      </c>
      <c r="M1688" s="2">
        <v>505</v>
      </c>
    </row>
    <row r="1689" spans="2:13" ht="12.75">
      <c r="B1689" s="365">
        <v>1500</v>
      </c>
      <c r="C1689" s="1" t="s">
        <v>81</v>
      </c>
      <c r="D1689" s="14" t="s">
        <v>13</v>
      </c>
      <c r="E1689" s="1" t="s">
        <v>131</v>
      </c>
      <c r="F1689" s="29" t="s">
        <v>723</v>
      </c>
      <c r="G1689" s="29" t="s">
        <v>145</v>
      </c>
      <c r="H1689" s="5">
        <f t="shared" si="114"/>
        <v>-65250</v>
      </c>
      <c r="I1689" s="24">
        <f t="shared" si="112"/>
        <v>2.9702970297029703</v>
      </c>
      <c r="K1689" t="s">
        <v>667</v>
      </c>
      <c r="M1689" s="2">
        <v>505</v>
      </c>
    </row>
    <row r="1690" spans="2:13" ht="12.75">
      <c r="B1690" s="365">
        <v>1700</v>
      </c>
      <c r="C1690" s="1" t="s">
        <v>81</v>
      </c>
      <c r="D1690" s="14" t="s">
        <v>13</v>
      </c>
      <c r="E1690" s="1" t="s">
        <v>131</v>
      </c>
      <c r="F1690" s="29" t="s">
        <v>723</v>
      </c>
      <c r="G1690" s="29" t="s">
        <v>146</v>
      </c>
      <c r="H1690" s="5">
        <f t="shared" si="114"/>
        <v>-66950</v>
      </c>
      <c r="I1690" s="24">
        <f t="shared" si="112"/>
        <v>3.366336633663366</v>
      </c>
      <c r="K1690" t="s">
        <v>667</v>
      </c>
      <c r="M1690" s="2">
        <v>505</v>
      </c>
    </row>
    <row r="1691" spans="2:13" ht="12.75">
      <c r="B1691" s="365">
        <v>1500</v>
      </c>
      <c r="C1691" s="1" t="s">
        <v>81</v>
      </c>
      <c r="D1691" s="14" t="s">
        <v>13</v>
      </c>
      <c r="E1691" s="1" t="s">
        <v>131</v>
      </c>
      <c r="F1691" s="29" t="s">
        <v>723</v>
      </c>
      <c r="G1691" s="29" t="s">
        <v>147</v>
      </c>
      <c r="H1691" s="5">
        <f t="shared" si="114"/>
        <v>-68450</v>
      </c>
      <c r="I1691" s="24">
        <f t="shared" si="112"/>
        <v>2.9702970297029703</v>
      </c>
      <c r="K1691" t="s">
        <v>667</v>
      </c>
      <c r="M1691" s="2">
        <v>505</v>
      </c>
    </row>
    <row r="1692" spans="2:13" ht="12.75">
      <c r="B1692" s="365">
        <v>1600</v>
      </c>
      <c r="C1692" s="1" t="s">
        <v>81</v>
      </c>
      <c r="D1692" s="14" t="s">
        <v>13</v>
      </c>
      <c r="E1692" s="1" t="s">
        <v>131</v>
      </c>
      <c r="F1692" s="29" t="s">
        <v>723</v>
      </c>
      <c r="G1692" s="29" t="s">
        <v>148</v>
      </c>
      <c r="H1692" s="5">
        <f t="shared" si="114"/>
        <v>-70050</v>
      </c>
      <c r="I1692" s="24">
        <f t="shared" si="112"/>
        <v>3.1683168316831685</v>
      </c>
      <c r="K1692" t="s">
        <v>667</v>
      </c>
      <c r="M1692" s="2">
        <v>505</v>
      </c>
    </row>
    <row r="1693" spans="2:13" ht="12.75">
      <c r="B1693" s="365">
        <v>1700</v>
      </c>
      <c r="C1693" s="1" t="s">
        <v>81</v>
      </c>
      <c r="D1693" s="14" t="s">
        <v>13</v>
      </c>
      <c r="E1693" s="1" t="s">
        <v>131</v>
      </c>
      <c r="F1693" s="29" t="s">
        <v>723</v>
      </c>
      <c r="G1693" s="29" t="s">
        <v>379</v>
      </c>
      <c r="H1693" s="5">
        <f t="shared" si="114"/>
        <v>-71750</v>
      </c>
      <c r="I1693" s="24">
        <f t="shared" si="112"/>
        <v>3.366336633663366</v>
      </c>
      <c r="K1693" t="s">
        <v>667</v>
      </c>
      <c r="M1693" s="2">
        <v>505</v>
      </c>
    </row>
    <row r="1694" spans="1:13" s="96" customFormat="1" ht="12.75">
      <c r="A1694" s="1"/>
      <c r="B1694" s="365">
        <v>1400</v>
      </c>
      <c r="C1694" s="1" t="s">
        <v>81</v>
      </c>
      <c r="D1694" s="1" t="s">
        <v>13</v>
      </c>
      <c r="E1694" s="1" t="s">
        <v>131</v>
      </c>
      <c r="F1694" s="29" t="s">
        <v>723</v>
      </c>
      <c r="G1694" s="29" t="s">
        <v>382</v>
      </c>
      <c r="H1694" s="5">
        <f t="shared" si="114"/>
        <v>-73150</v>
      </c>
      <c r="I1694" s="24">
        <f t="shared" si="112"/>
        <v>2.772277227722772</v>
      </c>
      <c r="J1694"/>
      <c r="K1694" t="s">
        <v>667</v>
      </c>
      <c r="L1694"/>
      <c r="M1694" s="2">
        <v>505</v>
      </c>
    </row>
    <row r="1695" spans="1:13" ht="12.75">
      <c r="A1695" s="13"/>
      <c r="B1695" s="370">
        <f>SUM(B1647:B1694)</f>
        <v>73150</v>
      </c>
      <c r="C1695" s="13"/>
      <c r="D1695" s="13"/>
      <c r="E1695" s="13" t="s">
        <v>131</v>
      </c>
      <c r="F1695" s="20"/>
      <c r="G1695" s="20"/>
      <c r="H1695" s="94">
        <v>0</v>
      </c>
      <c r="I1695" s="95">
        <f t="shared" si="112"/>
        <v>144.85148514851485</v>
      </c>
      <c r="J1695" s="96"/>
      <c r="K1695" s="96"/>
      <c r="L1695" s="96"/>
      <c r="M1695" s="2">
        <v>505</v>
      </c>
    </row>
    <row r="1696" spans="2:13" ht="12.75">
      <c r="B1696" s="365"/>
      <c r="H1696" s="5">
        <f aca="true" t="shared" si="115" ref="H1696:H1701">H1695-B1696</f>
        <v>0</v>
      </c>
      <c r="I1696" s="24">
        <f t="shared" si="112"/>
        <v>0</v>
      </c>
      <c r="M1696" s="2">
        <v>505</v>
      </c>
    </row>
    <row r="1697" spans="2:13" ht="12.75">
      <c r="B1697" s="365"/>
      <c r="H1697" s="5">
        <f t="shared" si="115"/>
        <v>0</v>
      </c>
      <c r="I1697" s="24">
        <f t="shared" si="112"/>
        <v>0</v>
      </c>
      <c r="M1697" s="2">
        <v>505</v>
      </c>
    </row>
    <row r="1698" spans="2:13" ht="12.75">
      <c r="B1698" s="365"/>
      <c r="H1698" s="5">
        <f t="shared" si="115"/>
        <v>0</v>
      </c>
      <c r="I1698" s="24">
        <f t="shared" si="112"/>
        <v>0</v>
      </c>
      <c r="M1698" s="2">
        <v>505</v>
      </c>
    </row>
    <row r="1699" spans="2:13" ht="12.75">
      <c r="B1699" s="365">
        <v>2000</v>
      </c>
      <c r="C1699" s="1" t="s">
        <v>84</v>
      </c>
      <c r="D1699" s="14" t="s">
        <v>13</v>
      </c>
      <c r="E1699" s="1" t="s">
        <v>1077</v>
      </c>
      <c r="F1699" s="109" t="s">
        <v>723</v>
      </c>
      <c r="G1699" s="29" t="s">
        <v>379</v>
      </c>
      <c r="H1699" s="5">
        <f t="shared" si="115"/>
        <v>-2000</v>
      </c>
      <c r="I1699" s="24">
        <f t="shared" si="112"/>
        <v>3.9603960396039604</v>
      </c>
      <c r="K1699" t="s">
        <v>667</v>
      </c>
      <c r="M1699" s="2">
        <v>505</v>
      </c>
    </row>
    <row r="1700" spans="2:13" ht="12.75">
      <c r="B1700" s="365">
        <v>2000</v>
      </c>
      <c r="C1700" s="1" t="s">
        <v>84</v>
      </c>
      <c r="D1700" s="14" t="s">
        <v>13</v>
      </c>
      <c r="E1700" s="1" t="s">
        <v>1077</v>
      </c>
      <c r="F1700" s="109" t="s">
        <v>723</v>
      </c>
      <c r="G1700" s="29" t="s">
        <v>212</v>
      </c>
      <c r="H1700" s="5">
        <f t="shared" si="115"/>
        <v>-4000</v>
      </c>
      <c r="I1700" s="24">
        <f t="shared" si="112"/>
        <v>3.9603960396039604</v>
      </c>
      <c r="K1700" t="s">
        <v>667</v>
      </c>
      <c r="M1700" s="2">
        <v>505</v>
      </c>
    </row>
    <row r="1701" spans="1:13" s="96" customFormat="1" ht="12.75">
      <c r="A1701" s="1"/>
      <c r="B1701" s="365">
        <v>2000</v>
      </c>
      <c r="C1701" s="1" t="s">
        <v>84</v>
      </c>
      <c r="D1701" s="14" t="s">
        <v>13</v>
      </c>
      <c r="E1701" s="1" t="s">
        <v>1077</v>
      </c>
      <c r="F1701" s="109" t="s">
        <v>723</v>
      </c>
      <c r="G1701" s="109" t="s">
        <v>382</v>
      </c>
      <c r="H1701" s="5">
        <f t="shared" si="115"/>
        <v>-6000</v>
      </c>
      <c r="I1701" s="24">
        <f aca="true" t="shared" si="116" ref="I1701:I1710">+B1701/M1701</f>
        <v>3.9603960396039604</v>
      </c>
      <c r="J1701"/>
      <c r="K1701" t="s">
        <v>667</v>
      </c>
      <c r="L1701"/>
      <c r="M1701" s="2">
        <v>505</v>
      </c>
    </row>
    <row r="1702" spans="1:13" ht="12.75">
      <c r="A1702" s="13"/>
      <c r="B1702" s="370">
        <f>SUM(B1699:B1701)</f>
        <v>6000</v>
      </c>
      <c r="C1702" s="13" t="s">
        <v>84</v>
      </c>
      <c r="D1702" s="13"/>
      <c r="E1702" s="13"/>
      <c r="F1702" s="20"/>
      <c r="G1702" s="20"/>
      <c r="H1702" s="94">
        <v>0</v>
      </c>
      <c r="I1702" s="95">
        <f t="shared" si="116"/>
        <v>11.881188118811881</v>
      </c>
      <c r="J1702" s="96"/>
      <c r="K1702" s="96"/>
      <c r="L1702" s="96"/>
      <c r="M1702" s="2">
        <v>505</v>
      </c>
    </row>
    <row r="1703" spans="2:13" ht="12.75">
      <c r="B1703" s="365"/>
      <c r="H1703" s="5">
        <f>H1702-B1703</f>
        <v>0</v>
      </c>
      <c r="I1703" s="24">
        <f t="shared" si="116"/>
        <v>0</v>
      </c>
      <c r="M1703" s="2">
        <v>505</v>
      </c>
    </row>
    <row r="1704" spans="2:13" ht="12.75">
      <c r="B1704" s="365"/>
      <c r="H1704" s="5">
        <f>H1703-B1704</f>
        <v>0</v>
      </c>
      <c r="I1704" s="24">
        <f t="shared" si="116"/>
        <v>0</v>
      </c>
      <c r="M1704" s="2">
        <v>505</v>
      </c>
    </row>
    <row r="1705" spans="1:13" s="96" customFormat="1" ht="12.75">
      <c r="A1705" s="1"/>
      <c r="B1705" s="365">
        <v>6000</v>
      </c>
      <c r="C1705" s="1" t="s">
        <v>82</v>
      </c>
      <c r="D1705" s="14" t="s">
        <v>13</v>
      </c>
      <c r="E1705" s="1" t="s">
        <v>1077</v>
      </c>
      <c r="F1705" s="109" t="s">
        <v>725</v>
      </c>
      <c r="G1705" s="29" t="s">
        <v>212</v>
      </c>
      <c r="H1705" s="5">
        <f>H1704-B1705</f>
        <v>-6000</v>
      </c>
      <c r="I1705" s="24">
        <f t="shared" si="116"/>
        <v>11.881188118811881</v>
      </c>
      <c r="J1705"/>
      <c r="K1705" t="s">
        <v>667</v>
      </c>
      <c r="L1705"/>
      <c r="M1705" s="2">
        <v>505</v>
      </c>
    </row>
    <row r="1706" spans="1:13" ht="12.75">
      <c r="A1706" s="13"/>
      <c r="B1706" s="370">
        <f>SUM(B1705)</f>
        <v>6000</v>
      </c>
      <c r="C1706" s="13" t="s">
        <v>82</v>
      </c>
      <c r="D1706" s="13"/>
      <c r="E1706" s="13"/>
      <c r="F1706" s="20"/>
      <c r="G1706" s="20"/>
      <c r="H1706" s="94">
        <v>0</v>
      </c>
      <c r="I1706" s="95">
        <f t="shared" si="116"/>
        <v>11.881188118811881</v>
      </c>
      <c r="J1706" s="96"/>
      <c r="K1706" s="96"/>
      <c r="L1706" s="96"/>
      <c r="M1706" s="2">
        <v>505</v>
      </c>
    </row>
    <row r="1707" spans="8:13" ht="12.75">
      <c r="H1707" s="5">
        <f>H1706-B1707</f>
        <v>0</v>
      </c>
      <c r="I1707" s="24">
        <f t="shared" si="116"/>
        <v>0</v>
      </c>
      <c r="M1707" s="2">
        <v>505</v>
      </c>
    </row>
    <row r="1708" spans="8:13" ht="12.75">
      <c r="H1708" s="5">
        <f>H1707-B1708</f>
        <v>0</v>
      </c>
      <c r="I1708" s="24">
        <f t="shared" si="116"/>
        <v>0</v>
      </c>
      <c r="M1708" s="2">
        <v>505</v>
      </c>
    </row>
    <row r="1709" spans="1:13" s="96" customFormat="1" ht="12.75">
      <c r="A1709" s="1"/>
      <c r="B1709" s="5"/>
      <c r="C1709" s="1"/>
      <c r="D1709" s="1"/>
      <c r="E1709" s="1"/>
      <c r="F1709" s="29"/>
      <c r="G1709" s="29"/>
      <c r="H1709" s="5">
        <f>H1708-B1709</f>
        <v>0</v>
      </c>
      <c r="I1709" s="24">
        <f t="shared" si="116"/>
        <v>0</v>
      </c>
      <c r="J1709"/>
      <c r="K1709"/>
      <c r="L1709"/>
      <c r="M1709" s="2">
        <v>505</v>
      </c>
    </row>
    <row r="1710" spans="1:13" ht="12.75">
      <c r="A1710" s="13"/>
      <c r="B1710" s="424">
        <f>B1722+B1738+B1743+B1747+B1751+B1757+B1761+B1767+B1771</f>
        <v>440000</v>
      </c>
      <c r="C1710" s="88" t="s">
        <v>726</v>
      </c>
      <c r="D1710" s="13"/>
      <c r="E1710" s="13"/>
      <c r="F1710" s="20"/>
      <c r="G1710" s="20"/>
      <c r="H1710" s="94"/>
      <c r="I1710" s="95">
        <f t="shared" si="116"/>
        <v>871.2871287128713</v>
      </c>
      <c r="J1710" s="96"/>
      <c r="K1710" s="96"/>
      <c r="L1710" s="96"/>
      <c r="M1710" s="2">
        <v>505</v>
      </c>
    </row>
    <row r="1711" spans="1:13" s="86" customFormat="1" ht="12.75">
      <c r="A1711" s="183"/>
      <c r="B1711" s="425" t="s">
        <v>1138</v>
      </c>
      <c r="C1711" s="183"/>
      <c r="D1711" s="183"/>
      <c r="E1711" s="183"/>
      <c r="F1711" s="184"/>
      <c r="G1711" s="185"/>
      <c r="H1711" s="120"/>
      <c r="I1711" s="186"/>
      <c r="J1711" s="187"/>
      <c r="K1711" s="187"/>
      <c r="L1711" s="187"/>
      <c r="M1711" s="2">
        <v>505</v>
      </c>
    </row>
    <row r="1712" spans="2:13" ht="12.75">
      <c r="B1712" s="9"/>
      <c r="H1712" s="5">
        <v>0</v>
      </c>
      <c r="I1712" s="24">
        <f aca="true" t="shared" si="117" ref="I1712:I1743">+B1712/M1712</f>
        <v>0</v>
      </c>
      <c r="M1712" s="2">
        <v>505</v>
      </c>
    </row>
    <row r="1713" spans="2:13" ht="12.75">
      <c r="B1713" s="9"/>
      <c r="H1713" s="5">
        <f aca="true" t="shared" si="118" ref="H1713:H1721">H1712-B1713</f>
        <v>0</v>
      </c>
      <c r="I1713" s="24">
        <f t="shared" si="117"/>
        <v>0</v>
      </c>
      <c r="M1713" s="2">
        <v>505</v>
      </c>
    </row>
    <row r="1714" spans="2:13" ht="12.75">
      <c r="B1714" s="9">
        <v>30000</v>
      </c>
      <c r="C1714" s="157" t="s">
        <v>727</v>
      </c>
      <c r="D1714" s="14" t="s">
        <v>13</v>
      </c>
      <c r="E1714" s="158" t="s">
        <v>728</v>
      </c>
      <c r="F1714" s="29" t="s">
        <v>723</v>
      </c>
      <c r="G1714" s="159" t="s">
        <v>135</v>
      </c>
      <c r="H1714" s="5">
        <f t="shared" si="118"/>
        <v>-30000</v>
      </c>
      <c r="I1714" s="24">
        <f t="shared" si="117"/>
        <v>59.40594059405941</v>
      </c>
      <c r="K1714" t="s">
        <v>667</v>
      </c>
      <c r="M1714" s="2">
        <v>505</v>
      </c>
    </row>
    <row r="1715" spans="2:13" ht="12.75">
      <c r="B1715" s="9">
        <v>10000</v>
      </c>
      <c r="C1715" s="157" t="s">
        <v>729</v>
      </c>
      <c r="D1715" s="14" t="s">
        <v>13</v>
      </c>
      <c r="E1715" s="158" t="s">
        <v>728</v>
      </c>
      <c r="F1715" s="29" t="s">
        <v>723</v>
      </c>
      <c r="G1715" s="159" t="s">
        <v>135</v>
      </c>
      <c r="H1715" s="5">
        <f t="shared" si="118"/>
        <v>-40000</v>
      </c>
      <c r="I1715" s="24">
        <f t="shared" si="117"/>
        <v>19.801980198019802</v>
      </c>
      <c r="K1715" t="s">
        <v>667</v>
      </c>
      <c r="M1715" s="2">
        <v>505</v>
      </c>
    </row>
    <row r="1716" spans="2:13" ht="12.75">
      <c r="B1716" s="9">
        <v>10000</v>
      </c>
      <c r="C1716" t="s">
        <v>730</v>
      </c>
      <c r="D1716" s="14" t="s">
        <v>13</v>
      </c>
      <c r="E1716" s="158" t="s">
        <v>728</v>
      </c>
      <c r="F1716" s="29" t="s">
        <v>723</v>
      </c>
      <c r="G1716" s="159" t="s">
        <v>139</v>
      </c>
      <c r="H1716" s="5">
        <f t="shared" si="118"/>
        <v>-50000</v>
      </c>
      <c r="I1716" s="24">
        <f t="shared" si="117"/>
        <v>19.801980198019802</v>
      </c>
      <c r="K1716" t="s">
        <v>667</v>
      </c>
      <c r="M1716" s="2">
        <v>505</v>
      </c>
    </row>
    <row r="1717" spans="2:13" ht="12.75">
      <c r="B1717" s="9">
        <v>10000</v>
      </c>
      <c r="C1717" t="s">
        <v>731</v>
      </c>
      <c r="D1717" s="14" t="s">
        <v>13</v>
      </c>
      <c r="E1717" s="158" t="s">
        <v>728</v>
      </c>
      <c r="F1717" s="29" t="s">
        <v>723</v>
      </c>
      <c r="G1717" s="159" t="s">
        <v>139</v>
      </c>
      <c r="H1717" s="5">
        <f t="shared" si="118"/>
        <v>-60000</v>
      </c>
      <c r="I1717" s="24">
        <f t="shared" si="117"/>
        <v>19.801980198019802</v>
      </c>
      <c r="K1717" t="s">
        <v>667</v>
      </c>
      <c r="M1717" s="2">
        <v>505</v>
      </c>
    </row>
    <row r="1718" spans="2:13" ht="12.75">
      <c r="B1718" s="9">
        <v>10000</v>
      </c>
      <c r="C1718" t="s">
        <v>732</v>
      </c>
      <c r="D1718" s="14" t="s">
        <v>13</v>
      </c>
      <c r="E1718" s="158" t="s">
        <v>728</v>
      </c>
      <c r="F1718" s="29" t="s">
        <v>723</v>
      </c>
      <c r="G1718" s="159" t="s">
        <v>138</v>
      </c>
      <c r="H1718" s="5">
        <f t="shared" si="118"/>
        <v>-70000</v>
      </c>
      <c r="I1718" s="24">
        <f t="shared" si="117"/>
        <v>19.801980198019802</v>
      </c>
      <c r="K1718" t="s">
        <v>667</v>
      </c>
      <c r="M1718" s="2">
        <v>505</v>
      </c>
    </row>
    <row r="1719" spans="2:13" ht="12.75">
      <c r="B1719" s="9">
        <v>10000</v>
      </c>
      <c r="C1719" t="s">
        <v>733</v>
      </c>
      <c r="D1719" s="14" t="s">
        <v>13</v>
      </c>
      <c r="E1719" s="158" t="s">
        <v>728</v>
      </c>
      <c r="F1719" s="29" t="s">
        <v>723</v>
      </c>
      <c r="G1719" s="160" t="s">
        <v>140</v>
      </c>
      <c r="H1719" s="5">
        <f t="shared" si="118"/>
        <v>-80000</v>
      </c>
      <c r="I1719" s="24">
        <f t="shared" si="117"/>
        <v>19.801980198019802</v>
      </c>
      <c r="K1719" t="s">
        <v>667</v>
      </c>
      <c r="M1719" s="2">
        <v>505</v>
      </c>
    </row>
    <row r="1720" spans="2:13" ht="12.75">
      <c r="B1720" s="9">
        <v>10000</v>
      </c>
      <c r="C1720" s="161" t="s">
        <v>734</v>
      </c>
      <c r="D1720" s="14" t="s">
        <v>13</v>
      </c>
      <c r="E1720" s="158" t="s">
        <v>728</v>
      </c>
      <c r="F1720" s="29" t="s">
        <v>723</v>
      </c>
      <c r="G1720" s="160" t="s">
        <v>144</v>
      </c>
      <c r="H1720" s="5">
        <f t="shared" si="118"/>
        <v>-90000</v>
      </c>
      <c r="I1720" s="24">
        <f t="shared" si="117"/>
        <v>19.801980198019802</v>
      </c>
      <c r="K1720" t="s">
        <v>667</v>
      </c>
      <c r="M1720" s="2">
        <v>505</v>
      </c>
    </row>
    <row r="1721" spans="1:13" s="96" customFormat="1" ht="12.75">
      <c r="A1721" s="1"/>
      <c r="B1721" s="9">
        <v>10000</v>
      </c>
      <c r="C1721" s="161" t="s">
        <v>735</v>
      </c>
      <c r="D1721" s="14" t="s">
        <v>13</v>
      </c>
      <c r="E1721" s="158" t="s">
        <v>728</v>
      </c>
      <c r="F1721" s="29" t="s">
        <v>723</v>
      </c>
      <c r="G1721" s="160" t="s">
        <v>147</v>
      </c>
      <c r="H1721" s="5">
        <f t="shared" si="118"/>
        <v>-100000</v>
      </c>
      <c r="I1721" s="24">
        <f t="shared" si="117"/>
        <v>19.801980198019802</v>
      </c>
      <c r="J1721"/>
      <c r="K1721" t="s">
        <v>667</v>
      </c>
      <c r="L1721"/>
      <c r="M1721" s="2">
        <v>505</v>
      </c>
    </row>
    <row r="1722" spans="1:13" ht="12.75">
      <c r="A1722" s="13"/>
      <c r="B1722" s="410">
        <f>SUM(B1714:B1721)</f>
        <v>100000</v>
      </c>
      <c r="C1722" s="13"/>
      <c r="D1722" s="13"/>
      <c r="E1722" s="162" t="s">
        <v>728</v>
      </c>
      <c r="F1722" s="20"/>
      <c r="G1722" s="20"/>
      <c r="H1722" s="94"/>
      <c r="I1722" s="95">
        <f t="shared" si="117"/>
        <v>198.01980198019803</v>
      </c>
      <c r="J1722" s="96"/>
      <c r="K1722" s="96"/>
      <c r="L1722" s="96"/>
      <c r="M1722" s="2">
        <v>505</v>
      </c>
    </row>
    <row r="1723" spans="2:13" ht="12.75">
      <c r="B1723" s="9"/>
      <c r="H1723" s="5">
        <f aca="true" t="shared" si="119" ref="H1723:H1737">H1722-B1723</f>
        <v>0</v>
      </c>
      <c r="I1723" s="24">
        <f t="shared" si="117"/>
        <v>0</v>
      </c>
      <c r="M1723" s="2">
        <v>505</v>
      </c>
    </row>
    <row r="1724" spans="2:13" ht="12.75">
      <c r="B1724" s="9"/>
      <c r="H1724" s="5">
        <f t="shared" si="119"/>
        <v>0</v>
      </c>
      <c r="I1724" s="24">
        <f t="shared" si="117"/>
        <v>0</v>
      </c>
      <c r="M1724" s="2">
        <v>505</v>
      </c>
    </row>
    <row r="1725" spans="2:13" ht="12.75">
      <c r="B1725" s="9">
        <v>10000</v>
      </c>
      <c r="C1725" s="17" t="s">
        <v>732</v>
      </c>
      <c r="D1725" s="14" t="s">
        <v>13</v>
      </c>
      <c r="E1725" s="158" t="s">
        <v>736</v>
      </c>
      <c r="F1725" s="29" t="s">
        <v>723</v>
      </c>
      <c r="G1725" s="159" t="s">
        <v>27</v>
      </c>
      <c r="H1725" s="5">
        <f t="shared" si="119"/>
        <v>-10000</v>
      </c>
      <c r="I1725" s="24">
        <f t="shared" si="117"/>
        <v>19.801980198019802</v>
      </c>
      <c r="K1725" t="s">
        <v>667</v>
      </c>
      <c r="M1725" s="2">
        <v>505</v>
      </c>
    </row>
    <row r="1726" spans="2:13" ht="12.75">
      <c r="B1726" s="9">
        <v>10000</v>
      </c>
      <c r="C1726" s="17" t="s">
        <v>737</v>
      </c>
      <c r="D1726" s="14" t="s">
        <v>13</v>
      </c>
      <c r="E1726" s="158" t="s">
        <v>736</v>
      </c>
      <c r="F1726" s="29" t="s">
        <v>723</v>
      </c>
      <c r="G1726" s="159" t="s">
        <v>27</v>
      </c>
      <c r="H1726" s="5">
        <f t="shared" si="119"/>
        <v>-20000</v>
      </c>
      <c r="I1726" s="24">
        <f t="shared" si="117"/>
        <v>19.801980198019802</v>
      </c>
      <c r="K1726" t="s">
        <v>667</v>
      </c>
      <c r="M1726" s="2">
        <v>505</v>
      </c>
    </row>
    <row r="1727" spans="2:13" ht="12.75">
      <c r="B1727" s="9">
        <v>10000</v>
      </c>
      <c r="C1727" s="17" t="s">
        <v>734</v>
      </c>
      <c r="D1727" s="14" t="s">
        <v>13</v>
      </c>
      <c r="E1727" s="158" t="s">
        <v>736</v>
      </c>
      <c r="F1727" s="29" t="s">
        <v>723</v>
      </c>
      <c r="G1727" s="163" t="s">
        <v>27</v>
      </c>
      <c r="H1727" s="5">
        <f t="shared" si="119"/>
        <v>-30000</v>
      </c>
      <c r="I1727" s="24">
        <f t="shared" si="117"/>
        <v>19.801980198019802</v>
      </c>
      <c r="K1727" t="s">
        <v>667</v>
      </c>
      <c r="M1727" s="2">
        <v>505</v>
      </c>
    </row>
    <row r="1728" spans="2:13" ht="12.75">
      <c r="B1728" s="9">
        <v>10000</v>
      </c>
      <c r="C1728" s="122" t="s">
        <v>738</v>
      </c>
      <c r="D1728" s="14" t="s">
        <v>13</v>
      </c>
      <c r="E1728" s="158" t="s">
        <v>736</v>
      </c>
      <c r="F1728" s="29" t="s">
        <v>723</v>
      </c>
      <c r="G1728" s="159" t="s">
        <v>31</v>
      </c>
      <c r="H1728" s="5">
        <f t="shared" si="119"/>
        <v>-40000</v>
      </c>
      <c r="I1728" s="24">
        <f t="shared" si="117"/>
        <v>19.801980198019802</v>
      </c>
      <c r="K1728" t="s">
        <v>667</v>
      </c>
      <c r="M1728" s="2">
        <v>505</v>
      </c>
    </row>
    <row r="1729" spans="2:13" ht="12.75">
      <c r="B1729" s="9">
        <v>10000</v>
      </c>
      <c r="C1729" s="17" t="s">
        <v>738</v>
      </c>
      <c r="D1729" s="14" t="s">
        <v>13</v>
      </c>
      <c r="E1729" s="158" t="s">
        <v>736</v>
      </c>
      <c r="F1729" s="29" t="s">
        <v>723</v>
      </c>
      <c r="G1729" s="159" t="s">
        <v>31</v>
      </c>
      <c r="H1729" s="5">
        <f t="shared" si="119"/>
        <v>-50000</v>
      </c>
      <c r="I1729" s="24">
        <f t="shared" si="117"/>
        <v>19.801980198019802</v>
      </c>
      <c r="K1729" t="s">
        <v>667</v>
      </c>
      <c r="M1729" s="2">
        <v>505</v>
      </c>
    </row>
    <row r="1730" spans="2:13" ht="12.75">
      <c r="B1730" s="9">
        <v>10000</v>
      </c>
      <c r="C1730" s="17" t="s">
        <v>730</v>
      </c>
      <c r="D1730" s="14" t="s">
        <v>13</v>
      </c>
      <c r="E1730" s="158" t="s">
        <v>736</v>
      </c>
      <c r="F1730" s="29" t="s">
        <v>723</v>
      </c>
      <c r="G1730" s="159" t="s">
        <v>31</v>
      </c>
      <c r="H1730" s="5">
        <f t="shared" si="119"/>
        <v>-60000</v>
      </c>
      <c r="I1730" s="24">
        <f t="shared" si="117"/>
        <v>19.801980198019802</v>
      </c>
      <c r="K1730" t="s">
        <v>667</v>
      </c>
      <c r="M1730" s="2">
        <v>505</v>
      </c>
    </row>
    <row r="1731" spans="2:13" ht="12.75">
      <c r="B1731" s="9">
        <v>5000</v>
      </c>
      <c r="C1731" s="157" t="s">
        <v>739</v>
      </c>
      <c r="D1731" s="14" t="s">
        <v>13</v>
      </c>
      <c r="E1731" s="158" t="s">
        <v>736</v>
      </c>
      <c r="F1731" s="29" t="s">
        <v>723</v>
      </c>
      <c r="G1731" s="159" t="s">
        <v>53</v>
      </c>
      <c r="H1731" s="5">
        <f t="shared" si="119"/>
        <v>-65000</v>
      </c>
      <c r="I1731" s="24">
        <f t="shared" si="117"/>
        <v>9.900990099009901</v>
      </c>
      <c r="K1731" t="s">
        <v>667</v>
      </c>
      <c r="M1731" s="2">
        <v>505</v>
      </c>
    </row>
    <row r="1732" spans="2:13" ht="12.75">
      <c r="B1732" s="9">
        <v>10000</v>
      </c>
      <c r="C1732" s="157" t="s">
        <v>729</v>
      </c>
      <c r="D1732" s="14" t="s">
        <v>13</v>
      </c>
      <c r="E1732" s="158" t="s">
        <v>736</v>
      </c>
      <c r="F1732" s="29" t="s">
        <v>723</v>
      </c>
      <c r="G1732" s="159" t="s">
        <v>75</v>
      </c>
      <c r="H1732" s="5">
        <f t="shared" si="119"/>
        <v>-75000</v>
      </c>
      <c r="I1732" s="24">
        <f t="shared" si="117"/>
        <v>19.801980198019802</v>
      </c>
      <c r="K1732" t="s">
        <v>667</v>
      </c>
      <c r="M1732" s="2">
        <v>505</v>
      </c>
    </row>
    <row r="1733" spans="2:13" ht="12.75">
      <c r="B1733" s="9">
        <v>10000</v>
      </c>
      <c r="C1733" s="17" t="s">
        <v>733</v>
      </c>
      <c r="D1733" s="14" t="s">
        <v>13</v>
      </c>
      <c r="E1733" s="158" t="s">
        <v>736</v>
      </c>
      <c r="F1733" s="29" t="s">
        <v>723</v>
      </c>
      <c r="G1733" s="159" t="s">
        <v>123</v>
      </c>
      <c r="H1733" s="5">
        <f t="shared" si="119"/>
        <v>-85000</v>
      </c>
      <c r="I1733" s="24">
        <f t="shared" si="117"/>
        <v>19.801980198019802</v>
      </c>
      <c r="K1733" t="s">
        <v>667</v>
      </c>
      <c r="M1733" s="2">
        <v>505</v>
      </c>
    </row>
    <row r="1734" spans="2:13" ht="12.75">
      <c r="B1734" s="9">
        <v>10000</v>
      </c>
      <c r="C1734" s="157" t="s">
        <v>740</v>
      </c>
      <c r="D1734" s="14" t="s">
        <v>13</v>
      </c>
      <c r="E1734" s="158" t="s">
        <v>736</v>
      </c>
      <c r="F1734" s="29" t="s">
        <v>723</v>
      </c>
      <c r="G1734" s="159" t="s">
        <v>165</v>
      </c>
      <c r="H1734" s="5">
        <f t="shared" si="119"/>
        <v>-95000</v>
      </c>
      <c r="I1734" s="24">
        <f t="shared" si="117"/>
        <v>19.801980198019802</v>
      </c>
      <c r="K1734" t="s">
        <v>667</v>
      </c>
      <c r="M1734" s="2">
        <v>505</v>
      </c>
    </row>
    <row r="1735" spans="2:13" ht="12.75">
      <c r="B1735" s="9">
        <v>10000</v>
      </c>
      <c r="C1735" s="17" t="s">
        <v>741</v>
      </c>
      <c r="D1735" s="14" t="s">
        <v>13</v>
      </c>
      <c r="E1735" s="158" t="s">
        <v>736</v>
      </c>
      <c r="F1735" s="29" t="s">
        <v>723</v>
      </c>
      <c r="G1735" s="159" t="s">
        <v>139</v>
      </c>
      <c r="H1735" s="5">
        <f t="shared" si="119"/>
        <v>-105000</v>
      </c>
      <c r="I1735" s="24">
        <f t="shared" si="117"/>
        <v>19.801980198019802</v>
      </c>
      <c r="K1735" t="s">
        <v>667</v>
      </c>
      <c r="M1735" s="2">
        <v>505</v>
      </c>
    </row>
    <row r="1736" spans="2:13" ht="12.75">
      <c r="B1736" s="9">
        <v>10000</v>
      </c>
      <c r="C1736" s="17" t="s">
        <v>731</v>
      </c>
      <c r="D1736" s="14" t="s">
        <v>13</v>
      </c>
      <c r="E1736" s="158" t="s">
        <v>736</v>
      </c>
      <c r="F1736" s="29" t="s">
        <v>723</v>
      </c>
      <c r="G1736" s="160" t="s">
        <v>139</v>
      </c>
      <c r="H1736" s="5">
        <f t="shared" si="119"/>
        <v>-115000</v>
      </c>
      <c r="I1736" s="24">
        <f t="shared" si="117"/>
        <v>19.801980198019802</v>
      </c>
      <c r="K1736" t="s">
        <v>667</v>
      </c>
      <c r="M1736" s="2">
        <v>505</v>
      </c>
    </row>
    <row r="1737" spans="1:13" s="96" customFormat="1" ht="12.75">
      <c r="A1737" s="1"/>
      <c r="B1737" s="9">
        <v>60000</v>
      </c>
      <c r="C1737" s="161" t="s">
        <v>742</v>
      </c>
      <c r="D1737" s="14" t="s">
        <v>13</v>
      </c>
      <c r="E1737" s="158" t="s">
        <v>736</v>
      </c>
      <c r="F1737" s="29" t="s">
        <v>723</v>
      </c>
      <c r="G1737" s="160" t="s">
        <v>212</v>
      </c>
      <c r="H1737" s="5">
        <f t="shared" si="119"/>
        <v>-175000</v>
      </c>
      <c r="I1737" s="24">
        <f t="shared" si="117"/>
        <v>118.81188118811882</v>
      </c>
      <c r="J1737"/>
      <c r="K1737" t="s">
        <v>667</v>
      </c>
      <c r="L1737"/>
      <c r="M1737" s="2">
        <v>505</v>
      </c>
    </row>
    <row r="1738" spans="1:13" ht="12.75">
      <c r="A1738" s="13"/>
      <c r="B1738" s="410">
        <f>SUM(B1725:B1737)</f>
        <v>175000</v>
      </c>
      <c r="C1738" s="13"/>
      <c r="D1738" s="13"/>
      <c r="E1738" s="162" t="s">
        <v>736</v>
      </c>
      <c r="F1738" s="20"/>
      <c r="G1738" s="20"/>
      <c r="H1738" s="94"/>
      <c r="I1738" s="95">
        <f t="shared" si="117"/>
        <v>346.53465346534654</v>
      </c>
      <c r="J1738" s="96"/>
      <c r="K1738" s="96"/>
      <c r="L1738" s="96"/>
      <c r="M1738" s="2">
        <v>505</v>
      </c>
    </row>
    <row r="1739" spans="2:13" ht="12.75">
      <c r="B1739" s="9"/>
      <c r="H1739" s="5">
        <f>H1738-B1739</f>
        <v>0</v>
      </c>
      <c r="I1739" s="24">
        <f t="shared" si="117"/>
        <v>0</v>
      </c>
      <c r="M1739" s="2">
        <v>505</v>
      </c>
    </row>
    <row r="1740" spans="2:13" ht="12.75">
      <c r="B1740" s="9"/>
      <c r="H1740" s="5">
        <f>H1739-B1740</f>
        <v>0</v>
      </c>
      <c r="I1740" s="24">
        <f t="shared" si="117"/>
        <v>0</v>
      </c>
      <c r="M1740" s="2">
        <v>505</v>
      </c>
    </row>
    <row r="1741" spans="2:13" ht="12.75">
      <c r="B1741" s="9">
        <v>5000</v>
      </c>
      <c r="C1741" s="157" t="s">
        <v>743</v>
      </c>
      <c r="D1741" s="14" t="s">
        <v>13</v>
      </c>
      <c r="E1741" s="158" t="s">
        <v>744</v>
      </c>
      <c r="F1741" s="29" t="s">
        <v>723</v>
      </c>
      <c r="G1741" s="159" t="s">
        <v>55</v>
      </c>
      <c r="H1741" s="5">
        <f>H1740-B1741</f>
        <v>-5000</v>
      </c>
      <c r="I1741" s="24">
        <f t="shared" si="117"/>
        <v>9.900990099009901</v>
      </c>
      <c r="K1741" t="s">
        <v>667</v>
      </c>
      <c r="M1741" s="2">
        <v>505</v>
      </c>
    </row>
    <row r="1742" spans="1:13" s="96" customFormat="1" ht="12.75">
      <c r="A1742" s="1"/>
      <c r="B1742" s="9">
        <v>5000</v>
      </c>
      <c r="C1742" s="157" t="s">
        <v>739</v>
      </c>
      <c r="D1742" s="14" t="s">
        <v>13</v>
      </c>
      <c r="E1742" s="158" t="s">
        <v>744</v>
      </c>
      <c r="F1742" s="29" t="s">
        <v>723</v>
      </c>
      <c r="G1742" s="159" t="s">
        <v>163</v>
      </c>
      <c r="H1742" s="5">
        <f>H1741-B1742</f>
        <v>-10000</v>
      </c>
      <c r="I1742" s="24">
        <f t="shared" si="117"/>
        <v>9.900990099009901</v>
      </c>
      <c r="J1742"/>
      <c r="K1742" t="s">
        <v>667</v>
      </c>
      <c r="L1742"/>
      <c r="M1742" s="2">
        <v>505</v>
      </c>
    </row>
    <row r="1743" spans="1:13" ht="12.75">
      <c r="A1743" s="13"/>
      <c r="B1743" s="410">
        <f>SUM(B1741:B1742)</f>
        <v>10000</v>
      </c>
      <c r="C1743" s="13"/>
      <c r="D1743" s="13"/>
      <c r="E1743" s="162" t="s">
        <v>744</v>
      </c>
      <c r="F1743" s="20"/>
      <c r="G1743" s="20"/>
      <c r="H1743" s="94"/>
      <c r="I1743" s="95">
        <f t="shared" si="117"/>
        <v>19.801980198019802</v>
      </c>
      <c r="J1743" s="96"/>
      <c r="K1743" s="96"/>
      <c r="L1743" s="96"/>
      <c r="M1743" s="2">
        <v>505</v>
      </c>
    </row>
    <row r="1744" spans="2:13" ht="12.75">
      <c r="B1744" s="9"/>
      <c r="H1744" s="5">
        <f>H1743-B1744</f>
        <v>0</v>
      </c>
      <c r="I1744" s="24">
        <f aca="true" t="shared" si="120" ref="I1744:I1775">+B1744/M1744</f>
        <v>0</v>
      </c>
      <c r="M1744" s="2">
        <v>505</v>
      </c>
    </row>
    <row r="1745" spans="2:13" ht="12.75">
      <c r="B1745" s="9"/>
      <c r="H1745" s="5">
        <f>H1744-B1745</f>
        <v>0</v>
      </c>
      <c r="I1745" s="24">
        <f t="shared" si="120"/>
        <v>0</v>
      </c>
      <c r="M1745" s="2">
        <v>505</v>
      </c>
    </row>
    <row r="1746" spans="1:13" s="96" customFormat="1" ht="12.75">
      <c r="A1746" s="1"/>
      <c r="B1746" s="9">
        <v>30000</v>
      </c>
      <c r="C1746" s="161" t="s">
        <v>727</v>
      </c>
      <c r="D1746" s="14" t="s">
        <v>13</v>
      </c>
      <c r="E1746" s="158" t="s">
        <v>1166</v>
      </c>
      <c r="F1746" s="29" t="s">
        <v>723</v>
      </c>
      <c r="G1746" s="160" t="s">
        <v>142</v>
      </c>
      <c r="H1746" s="5">
        <f>H1745-B1746</f>
        <v>-30000</v>
      </c>
      <c r="I1746" s="24">
        <f t="shared" si="120"/>
        <v>59.40594059405941</v>
      </c>
      <c r="J1746"/>
      <c r="K1746" t="s">
        <v>667</v>
      </c>
      <c r="L1746"/>
      <c r="M1746" s="2">
        <v>505</v>
      </c>
    </row>
    <row r="1747" spans="1:13" ht="12.75">
      <c r="A1747" s="13"/>
      <c r="B1747" s="410">
        <f>SUM(B1746)</f>
        <v>30000</v>
      </c>
      <c r="C1747" s="13"/>
      <c r="D1747" s="13"/>
      <c r="E1747" s="162" t="s">
        <v>1166</v>
      </c>
      <c r="F1747" s="20"/>
      <c r="G1747" s="20"/>
      <c r="H1747" s="94"/>
      <c r="I1747" s="95">
        <f t="shared" si="120"/>
        <v>59.40594059405941</v>
      </c>
      <c r="J1747" s="96"/>
      <c r="K1747" s="96"/>
      <c r="L1747" s="96"/>
      <c r="M1747" s="2">
        <v>505</v>
      </c>
    </row>
    <row r="1748" spans="2:13" ht="12.75">
      <c r="B1748" s="9"/>
      <c r="H1748" s="5">
        <f>H1747-B1748</f>
        <v>0</v>
      </c>
      <c r="I1748" s="24">
        <f t="shared" si="120"/>
        <v>0</v>
      </c>
      <c r="M1748" s="2">
        <v>505</v>
      </c>
    </row>
    <row r="1749" spans="2:13" ht="12.75">
      <c r="B1749" s="9"/>
      <c r="H1749" s="5">
        <f>H1748-B1749</f>
        <v>0</v>
      </c>
      <c r="I1749" s="24">
        <f t="shared" si="120"/>
        <v>0</v>
      </c>
      <c r="M1749" s="2">
        <v>505</v>
      </c>
    </row>
    <row r="1750" spans="1:13" s="96" customFormat="1" ht="12.75">
      <c r="A1750" s="1"/>
      <c r="B1750" s="9">
        <v>10000</v>
      </c>
      <c r="C1750" s="161" t="s">
        <v>729</v>
      </c>
      <c r="D1750" s="14" t="s">
        <v>13</v>
      </c>
      <c r="E1750" s="164" t="s">
        <v>1167</v>
      </c>
      <c r="F1750" s="29" t="s">
        <v>723</v>
      </c>
      <c r="G1750" s="160" t="s">
        <v>149</v>
      </c>
      <c r="H1750" s="5">
        <f>H1749-B1750</f>
        <v>-10000</v>
      </c>
      <c r="I1750" s="24">
        <f t="shared" si="120"/>
        <v>19.801980198019802</v>
      </c>
      <c r="J1750"/>
      <c r="K1750" t="s">
        <v>667</v>
      </c>
      <c r="L1750"/>
      <c r="M1750" s="2">
        <v>505</v>
      </c>
    </row>
    <row r="1751" spans="1:13" ht="12.75">
      <c r="A1751" s="13"/>
      <c r="B1751" s="410">
        <f>SUM(B1750)</f>
        <v>10000</v>
      </c>
      <c r="C1751" s="13"/>
      <c r="D1751" s="13"/>
      <c r="E1751" s="162" t="s">
        <v>1167</v>
      </c>
      <c r="F1751" s="20"/>
      <c r="G1751" s="20"/>
      <c r="H1751" s="94"/>
      <c r="I1751" s="95">
        <f t="shared" si="120"/>
        <v>19.801980198019802</v>
      </c>
      <c r="J1751" s="96"/>
      <c r="K1751" s="96"/>
      <c r="L1751" s="96"/>
      <c r="M1751" s="2">
        <v>505</v>
      </c>
    </row>
    <row r="1752" spans="2:13" ht="12.75">
      <c r="B1752" s="9"/>
      <c r="H1752" s="5">
        <f>H1751-B1752</f>
        <v>0</v>
      </c>
      <c r="I1752" s="24">
        <f t="shared" si="120"/>
        <v>0</v>
      </c>
      <c r="M1752" s="2">
        <v>505</v>
      </c>
    </row>
    <row r="1753" spans="2:13" ht="12.75">
      <c r="B1753" s="9"/>
      <c r="H1753" s="5">
        <f>H1752-B1753</f>
        <v>0</v>
      </c>
      <c r="I1753" s="24">
        <f t="shared" si="120"/>
        <v>0</v>
      </c>
      <c r="M1753" s="2">
        <v>505</v>
      </c>
    </row>
    <row r="1754" spans="2:13" ht="12.75">
      <c r="B1754" s="9">
        <v>5000</v>
      </c>
      <c r="C1754" s="161" t="s">
        <v>745</v>
      </c>
      <c r="D1754" s="14" t="s">
        <v>13</v>
      </c>
      <c r="E1754" s="158" t="s">
        <v>746</v>
      </c>
      <c r="F1754" s="29" t="s">
        <v>723</v>
      </c>
      <c r="G1754" s="160" t="s">
        <v>146</v>
      </c>
      <c r="H1754" s="5">
        <f>H1753-B1754</f>
        <v>-5000</v>
      </c>
      <c r="I1754" s="24">
        <f t="shared" si="120"/>
        <v>9.900990099009901</v>
      </c>
      <c r="K1754" t="s">
        <v>667</v>
      </c>
      <c r="M1754" s="2">
        <v>505</v>
      </c>
    </row>
    <row r="1755" spans="2:13" ht="12.75">
      <c r="B1755" s="9">
        <v>5000</v>
      </c>
      <c r="C1755" s="161" t="s">
        <v>739</v>
      </c>
      <c r="D1755" s="14" t="s">
        <v>13</v>
      </c>
      <c r="E1755" s="158" t="s">
        <v>746</v>
      </c>
      <c r="F1755" s="29" t="s">
        <v>723</v>
      </c>
      <c r="G1755" s="160" t="s">
        <v>146</v>
      </c>
      <c r="H1755" s="5">
        <f>H1754-B1755</f>
        <v>-10000</v>
      </c>
      <c r="I1755" s="24">
        <f t="shared" si="120"/>
        <v>9.900990099009901</v>
      </c>
      <c r="K1755" t="s">
        <v>667</v>
      </c>
      <c r="M1755" s="2">
        <v>505</v>
      </c>
    </row>
    <row r="1756" spans="1:13" s="96" customFormat="1" ht="12.75">
      <c r="A1756" s="1"/>
      <c r="B1756" s="9">
        <v>30000</v>
      </c>
      <c r="C1756" s="161" t="s">
        <v>727</v>
      </c>
      <c r="D1756" s="14" t="s">
        <v>13</v>
      </c>
      <c r="E1756" s="158" t="s">
        <v>746</v>
      </c>
      <c r="F1756" s="29" t="s">
        <v>723</v>
      </c>
      <c r="G1756" s="160" t="s">
        <v>149</v>
      </c>
      <c r="H1756" s="5">
        <f>H1755-B1756</f>
        <v>-40000</v>
      </c>
      <c r="I1756" s="24">
        <f t="shared" si="120"/>
        <v>59.40594059405941</v>
      </c>
      <c r="J1756"/>
      <c r="K1756" t="s">
        <v>667</v>
      </c>
      <c r="L1756"/>
      <c r="M1756" s="2">
        <v>505</v>
      </c>
    </row>
    <row r="1757" spans="1:13" ht="12.75">
      <c r="A1757" s="13"/>
      <c r="B1757" s="410">
        <f>SUM(B1754:B1756)</f>
        <v>40000</v>
      </c>
      <c r="C1757" s="13"/>
      <c r="D1757" s="13"/>
      <c r="E1757" s="162" t="s">
        <v>746</v>
      </c>
      <c r="F1757" s="20"/>
      <c r="G1757" s="20"/>
      <c r="H1757" s="94"/>
      <c r="I1757" s="95">
        <f t="shared" si="120"/>
        <v>79.20792079207921</v>
      </c>
      <c r="J1757" s="96"/>
      <c r="K1757" s="96"/>
      <c r="L1757" s="96"/>
      <c r="M1757" s="2">
        <v>505</v>
      </c>
    </row>
    <row r="1758" spans="2:13" ht="12.75">
      <c r="B1758" s="9"/>
      <c r="H1758" s="5">
        <f>H1757-B1758</f>
        <v>0</v>
      </c>
      <c r="I1758" s="24">
        <f t="shared" si="120"/>
        <v>0</v>
      </c>
      <c r="M1758" s="2">
        <v>505</v>
      </c>
    </row>
    <row r="1759" spans="2:13" ht="12.75">
      <c r="B1759" s="9"/>
      <c r="H1759" s="5">
        <f>H1758-B1759</f>
        <v>0</v>
      </c>
      <c r="I1759" s="24">
        <f t="shared" si="120"/>
        <v>0</v>
      </c>
      <c r="M1759" s="2">
        <v>505</v>
      </c>
    </row>
    <row r="1760" spans="1:13" s="96" customFormat="1" ht="12.75">
      <c r="A1760" s="1"/>
      <c r="B1760" s="9">
        <v>10000</v>
      </c>
      <c r="C1760" t="s">
        <v>730</v>
      </c>
      <c r="D1760" s="14" t="s">
        <v>13</v>
      </c>
      <c r="E1760" s="158" t="s">
        <v>747</v>
      </c>
      <c r="F1760" s="29" t="s">
        <v>723</v>
      </c>
      <c r="G1760" s="159" t="s">
        <v>139</v>
      </c>
      <c r="H1760" s="5">
        <f>H1759-B1760</f>
        <v>-10000</v>
      </c>
      <c r="I1760" s="24">
        <f t="shared" si="120"/>
        <v>19.801980198019802</v>
      </c>
      <c r="J1760"/>
      <c r="K1760" t="s">
        <v>667</v>
      </c>
      <c r="L1760"/>
      <c r="M1760" s="2">
        <v>505</v>
      </c>
    </row>
    <row r="1761" spans="1:13" ht="12.75">
      <c r="A1761" s="13"/>
      <c r="B1761" s="410">
        <f>SUM(B1760)</f>
        <v>10000</v>
      </c>
      <c r="C1761" s="13"/>
      <c r="D1761" s="13"/>
      <c r="E1761" s="162" t="s">
        <v>1161</v>
      </c>
      <c r="F1761" s="20"/>
      <c r="G1761" s="20"/>
      <c r="H1761" s="94"/>
      <c r="I1761" s="95">
        <f t="shared" si="120"/>
        <v>19.801980198019802</v>
      </c>
      <c r="J1761" s="96"/>
      <c r="K1761" s="96"/>
      <c r="L1761" s="96"/>
      <c r="M1761" s="2">
        <v>505</v>
      </c>
    </row>
    <row r="1762" spans="2:13" ht="12.75">
      <c r="B1762" s="9"/>
      <c r="H1762" s="5">
        <f>H1761-B1762</f>
        <v>0</v>
      </c>
      <c r="I1762" s="24">
        <f t="shared" si="120"/>
        <v>0</v>
      </c>
      <c r="M1762" s="2">
        <v>505</v>
      </c>
    </row>
    <row r="1763" spans="2:13" ht="12.75">
      <c r="B1763" s="9"/>
      <c r="H1763" s="5">
        <f>H1762-B1763</f>
        <v>0</v>
      </c>
      <c r="I1763" s="24">
        <f t="shared" si="120"/>
        <v>0</v>
      </c>
      <c r="M1763" s="2">
        <v>505</v>
      </c>
    </row>
    <row r="1764" spans="2:13" ht="12.75">
      <c r="B1764" s="9">
        <v>10000</v>
      </c>
      <c r="C1764" t="s">
        <v>733</v>
      </c>
      <c r="D1764" s="14" t="s">
        <v>13</v>
      </c>
      <c r="E1764" s="158" t="s">
        <v>748</v>
      </c>
      <c r="F1764" s="29" t="s">
        <v>723</v>
      </c>
      <c r="G1764" s="163" t="s">
        <v>29</v>
      </c>
      <c r="H1764" s="5">
        <f>H1763-B1764</f>
        <v>-10000</v>
      </c>
      <c r="I1764" s="24">
        <f t="shared" si="120"/>
        <v>19.801980198019802</v>
      </c>
      <c r="K1764" t="s">
        <v>667</v>
      </c>
      <c r="M1764" s="2">
        <v>505</v>
      </c>
    </row>
    <row r="1765" spans="2:13" ht="12.75">
      <c r="B1765" s="9">
        <v>25000</v>
      </c>
      <c r="C1765" s="157" t="s">
        <v>749</v>
      </c>
      <c r="D1765" s="14" t="s">
        <v>13</v>
      </c>
      <c r="E1765" s="158" t="s">
        <v>748</v>
      </c>
      <c r="F1765" s="29" t="s">
        <v>723</v>
      </c>
      <c r="G1765" s="159" t="s">
        <v>750</v>
      </c>
      <c r="H1765" s="5">
        <f>H1764-B1765</f>
        <v>-35000</v>
      </c>
      <c r="I1765" s="24">
        <f t="shared" si="120"/>
        <v>49.504950495049506</v>
      </c>
      <c r="K1765" t="s">
        <v>667</v>
      </c>
      <c r="M1765" s="2">
        <v>505</v>
      </c>
    </row>
    <row r="1766" spans="1:13" s="96" customFormat="1" ht="12.75">
      <c r="A1766" s="1"/>
      <c r="B1766" s="9">
        <v>5000</v>
      </c>
      <c r="C1766" s="157" t="s">
        <v>739</v>
      </c>
      <c r="D1766" s="14" t="s">
        <v>13</v>
      </c>
      <c r="E1766" s="158" t="s">
        <v>748</v>
      </c>
      <c r="F1766" s="29" t="s">
        <v>723</v>
      </c>
      <c r="G1766" s="159" t="s">
        <v>126</v>
      </c>
      <c r="H1766" s="5">
        <f>H1765-B1766</f>
        <v>-40000</v>
      </c>
      <c r="I1766" s="24">
        <f t="shared" si="120"/>
        <v>9.900990099009901</v>
      </c>
      <c r="J1766"/>
      <c r="K1766" t="s">
        <v>667</v>
      </c>
      <c r="L1766"/>
      <c r="M1766" s="2">
        <v>505</v>
      </c>
    </row>
    <row r="1767" spans="1:13" ht="12.75">
      <c r="A1767" s="13"/>
      <c r="B1767" s="410">
        <f>SUM(B1764:B1766)</f>
        <v>40000</v>
      </c>
      <c r="C1767" s="13"/>
      <c r="D1767" s="13"/>
      <c r="E1767" s="162" t="s">
        <v>748</v>
      </c>
      <c r="F1767" s="20"/>
      <c r="G1767" s="20"/>
      <c r="H1767" s="94"/>
      <c r="I1767" s="95">
        <f t="shared" si="120"/>
        <v>79.20792079207921</v>
      </c>
      <c r="J1767" s="96"/>
      <c r="K1767" s="96"/>
      <c r="L1767" s="96"/>
      <c r="M1767" s="2">
        <v>505</v>
      </c>
    </row>
    <row r="1768" spans="2:13" ht="12.75">
      <c r="B1768" s="9"/>
      <c r="H1768" s="5">
        <f>H1767-B1768</f>
        <v>0</v>
      </c>
      <c r="I1768" s="24">
        <f t="shared" si="120"/>
        <v>0</v>
      </c>
      <c r="M1768" s="2">
        <v>505</v>
      </c>
    </row>
    <row r="1769" spans="2:13" ht="12.75">
      <c r="B1769" s="9"/>
      <c r="H1769" s="5">
        <f>H1768-B1769</f>
        <v>0</v>
      </c>
      <c r="I1769" s="24">
        <f t="shared" si="120"/>
        <v>0</v>
      </c>
      <c r="M1769" s="2">
        <v>505</v>
      </c>
    </row>
    <row r="1770" spans="1:13" s="96" customFormat="1" ht="12.75">
      <c r="A1770" s="1"/>
      <c r="B1770" s="9">
        <v>25000</v>
      </c>
      <c r="C1770" s="165" t="s">
        <v>751</v>
      </c>
      <c r="D1770" s="14" t="s">
        <v>13</v>
      </c>
      <c r="E1770" s="164" t="s">
        <v>752</v>
      </c>
      <c r="F1770" s="29" t="s">
        <v>723</v>
      </c>
      <c r="G1770" s="163" t="s">
        <v>29</v>
      </c>
      <c r="H1770" s="5">
        <f>H1769-B1770</f>
        <v>-25000</v>
      </c>
      <c r="I1770" s="24">
        <f t="shared" si="120"/>
        <v>49.504950495049506</v>
      </c>
      <c r="J1770"/>
      <c r="K1770" t="s">
        <v>667</v>
      </c>
      <c r="L1770"/>
      <c r="M1770" s="2">
        <v>505</v>
      </c>
    </row>
    <row r="1771" spans="1:13" ht="12.75">
      <c r="A1771" s="13"/>
      <c r="B1771" s="410">
        <f>SUM(B1770)</f>
        <v>25000</v>
      </c>
      <c r="C1771" s="13"/>
      <c r="D1771" s="13"/>
      <c r="E1771" s="162" t="s">
        <v>752</v>
      </c>
      <c r="F1771" s="20"/>
      <c r="G1771" s="20"/>
      <c r="H1771" s="94"/>
      <c r="I1771" s="95">
        <f t="shared" si="120"/>
        <v>49.504950495049506</v>
      </c>
      <c r="J1771" s="96"/>
      <c r="K1771" s="96"/>
      <c r="L1771" s="96"/>
      <c r="M1771" s="2">
        <v>505</v>
      </c>
    </row>
    <row r="1772" spans="2:13" ht="12.75">
      <c r="B1772" s="9"/>
      <c r="H1772" s="5">
        <f>H1771-B1772</f>
        <v>0</v>
      </c>
      <c r="I1772" s="24">
        <f t="shared" si="120"/>
        <v>0</v>
      </c>
      <c r="M1772" s="2">
        <v>505</v>
      </c>
    </row>
    <row r="1773" spans="2:13" ht="12.75">
      <c r="B1773" s="9"/>
      <c r="H1773" s="5">
        <f>H1772-B1773</f>
        <v>0</v>
      </c>
      <c r="I1773" s="24">
        <f t="shared" si="120"/>
        <v>0</v>
      </c>
      <c r="M1773" s="2">
        <v>505</v>
      </c>
    </row>
    <row r="1774" spans="1:13" s="96" customFormat="1" ht="12.75">
      <c r="A1774" s="1"/>
      <c r="B1774" s="9"/>
      <c r="C1774" s="1"/>
      <c r="D1774" s="1"/>
      <c r="E1774" s="1"/>
      <c r="F1774" s="29"/>
      <c r="G1774" s="29"/>
      <c r="H1774" s="5">
        <f>H1773-B1774</f>
        <v>0</v>
      </c>
      <c r="I1774" s="24">
        <f t="shared" si="120"/>
        <v>0</v>
      </c>
      <c r="J1774"/>
      <c r="K1774"/>
      <c r="L1774"/>
      <c r="M1774" s="2">
        <v>505</v>
      </c>
    </row>
    <row r="1775" spans="1:13" ht="12.75">
      <c r="A1775" s="13"/>
      <c r="B1775" s="424">
        <f>B1779+B1783+B1787</f>
        <v>30000</v>
      </c>
      <c r="C1775" s="88" t="s">
        <v>753</v>
      </c>
      <c r="D1775" s="13"/>
      <c r="E1775" s="13"/>
      <c r="F1775" s="20"/>
      <c r="G1775" s="20"/>
      <c r="H1775" s="94"/>
      <c r="I1775" s="95">
        <f t="shared" si="120"/>
        <v>59.40594059405941</v>
      </c>
      <c r="J1775" s="96"/>
      <c r="K1775" s="96"/>
      <c r="L1775" s="96"/>
      <c r="M1775" s="2">
        <v>505</v>
      </c>
    </row>
    <row r="1776" spans="2:13" ht="12.75">
      <c r="B1776" s="9"/>
      <c r="H1776" s="5">
        <f>H1775-B1776</f>
        <v>0</v>
      </c>
      <c r="I1776" s="24">
        <f aca="true" t="shared" si="121" ref="I1776:I1807">+B1776/M1776</f>
        <v>0</v>
      </c>
      <c r="M1776" s="2">
        <v>505</v>
      </c>
    </row>
    <row r="1777" spans="2:13" ht="12.75">
      <c r="B1777" s="9"/>
      <c r="H1777" s="5">
        <f>H1776-B1777</f>
        <v>0</v>
      </c>
      <c r="I1777" s="24">
        <f t="shared" si="121"/>
        <v>0</v>
      </c>
      <c r="M1777" s="2">
        <v>505</v>
      </c>
    </row>
    <row r="1778" spans="1:13" s="96" customFormat="1" ht="12.75">
      <c r="A1778" s="1"/>
      <c r="B1778" s="9">
        <v>10000</v>
      </c>
      <c r="C1778" s="14" t="s">
        <v>754</v>
      </c>
      <c r="D1778" s="1" t="s">
        <v>13</v>
      </c>
      <c r="E1778" s="158" t="s">
        <v>736</v>
      </c>
      <c r="F1778" s="29" t="s">
        <v>755</v>
      </c>
      <c r="G1778" s="29" t="s">
        <v>212</v>
      </c>
      <c r="H1778" s="5">
        <f>H1777-B1778</f>
        <v>-10000</v>
      </c>
      <c r="I1778" s="24">
        <f t="shared" si="121"/>
        <v>19.801980198019802</v>
      </c>
      <c r="J1778"/>
      <c r="K1778" t="s">
        <v>667</v>
      </c>
      <c r="L1778"/>
      <c r="M1778" s="2">
        <v>505</v>
      </c>
    </row>
    <row r="1779" spans="1:13" ht="12.75">
      <c r="A1779" s="13"/>
      <c r="B1779" s="410">
        <f>SUM(B1778)</f>
        <v>10000</v>
      </c>
      <c r="C1779" s="13"/>
      <c r="D1779" s="13"/>
      <c r="E1779" s="162" t="s">
        <v>736</v>
      </c>
      <c r="F1779" s="20"/>
      <c r="G1779" s="20"/>
      <c r="H1779" s="94"/>
      <c r="I1779" s="95">
        <f t="shared" si="121"/>
        <v>19.801980198019802</v>
      </c>
      <c r="J1779" s="96"/>
      <c r="K1779" s="96"/>
      <c r="L1779" s="96"/>
      <c r="M1779" s="2">
        <v>505</v>
      </c>
    </row>
    <row r="1780" spans="2:13" ht="12.75">
      <c r="B1780" s="9"/>
      <c r="H1780" s="5">
        <f>H1779-B1780</f>
        <v>0</v>
      </c>
      <c r="I1780" s="24">
        <f t="shared" si="121"/>
        <v>0</v>
      </c>
      <c r="M1780" s="2">
        <v>505</v>
      </c>
    </row>
    <row r="1781" spans="2:13" ht="12.75">
      <c r="B1781" s="9"/>
      <c r="H1781" s="5">
        <f>H1780-B1781</f>
        <v>0</v>
      </c>
      <c r="I1781" s="24">
        <f t="shared" si="121"/>
        <v>0</v>
      </c>
      <c r="M1781" s="2">
        <v>505</v>
      </c>
    </row>
    <row r="1782" spans="1:13" s="96" customFormat="1" ht="12.75">
      <c r="A1782" s="1"/>
      <c r="B1782" s="125">
        <v>10000</v>
      </c>
      <c r="C1782" s="14" t="s">
        <v>754</v>
      </c>
      <c r="D1782" s="14" t="s">
        <v>13</v>
      </c>
      <c r="E1782" s="158" t="s">
        <v>748</v>
      </c>
      <c r="F1782" s="29" t="s">
        <v>756</v>
      </c>
      <c r="G1782" s="38" t="s">
        <v>750</v>
      </c>
      <c r="H1782" s="5">
        <f>H1781-B1782</f>
        <v>-10000</v>
      </c>
      <c r="I1782" s="24">
        <f t="shared" si="121"/>
        <v>19.801980198019802</v>
      </c>
      <c r="J1782"/>
      <c r="K1782" t="s">
        <v>667</v>
      </c>
      <c r="L1782"/>
      <c r="M1782" s="2">
        <v>505</v>
      </c>
    </row>
    <row r="1783" spans="1:13" ht="12.75">
      <c r="A1783" s="13"/>
      <c r="B1783" s="410">
        <f>SUM(B1782)</f>
        <v>10000</v>
      </c>
      <c r="C1783" s="13"/>
      <c r="D1783" s="13"/>
      <c r="E1783" s="162" t="s">
        <v>748</v>
      </c>
      <c r="F1783" s="20"/>
      <c r="G1783" s="20"/>
      <c r="H1783" s="94"/>
      <c r="I1783" s="95">
        <f t="shared" si="121"/>
        <v>19.801980198019802</v>
      </c>
      <c r="J1783" s="96"/>
      <c r="K1783" s="96"/>
      <c r="L1783" s="96"/>
      <c r="M1783" s="2">
        <v>505</v>
      </c>
    </row>
    <row r="1784" spans="2:13" ht="12.75">
      <c r="B1784" s="9"/>
      <c r="H1784" s="5">
        <f>H1783-B1784</f>
        <v>0</v>
      </c>
      <c r="I1784" s="24">
        <f t="shared" si="121"/>
        <v>0</v>
      </c>
      <c r="M1784" s="2">
        <v>505</v>
      </c>
    </row>
    <row r="1785" spans="2:13" ht="12.75">
      <c r="B1785" s="9"/>
      <c r="H1785" s="5">
        <f>H1784-B1785</f>
        <v>0</v>
      </c>
      <c r="I1785" s="24">
        <f t="shared" si="121"/>
        <v>0</v>
      </c>
      <c r="M1785" s="2">
        <v>505</v>
      </c>
    </row>
    <row r="1786" spans="1:13" s="96" customFormat="1" ht="12.75">
      <c r="A1786" s="1"/>
      <c r="B1786" s="125">
        <v>10000</v>
      </c>
      <c r="C1786" s="14" t="s">
        <v>754</v>
      </c>
      <c r="D1786" s="14" t="s">
        <v>13</v>
      </c>
      <c r="E1786" s="164" t="s">
        <v>752</v>
      </c>
      <c r="F1786" s="29" t="s">
        <v>757</v>
      </c>
      <c r="G1786" s="32" t="s">
        <v>29</v>
      </c>
      <c r="H1786" s="5">
        <f>H1785-B1786</f>
        <v>-10000</v>
      </c>
      <c r="I1786" s="24">
        <f t="shared" si="121"/>
        <v>19.801980198019802</v>
      </c>
      <c r="J1786"/>
      <c r="K1786" t="s">
        <v>667</v>
      </c>
      <c r="L1786"/>
      <c r="M1786" s="2">
        <v>505</v>
      </c>
    </row>
    <row r="1787" spans="1:13" ht="12.75">
      <c r="A1787" s="13"/>
      <c r="B1787" s="410">
        <f>SUM(B1786)</f>
        <v>10000</v>
      </c>
      <c r="C1787" s="13"/>
      <c r="D1787" s="13"/>
      <c r="E1787" s="162" t="s">
        <v>752</v>
      </c>
      <c r="F1787" s="20"/>
      <c r="G1787" s="20"/>
      <c r="H1787" s="94"/>
      <c r="I1787" s="95">
        <f t="shared" si="121"/>
        <v>19.801980198019802</v>
      </c>
      <c r="J1787" s="96"/>
      <c r="K1787" s="96"/>
      <c r="L1787" s="96"/>
      <c r="M1787" s="2">
        <v>505</v>
      </c>
    </row>
    <row r="1788" spans="8:13" ht="12.75">
      <c r="H1788" s="5">
        <f aca="true" t="shared" si="122" ref="H1788:H1811">H1787-B1788</f>
        <v>0</v>
      </c>
      <c r="I1788" s="24">
        <f t="shared" si="121"/>
        <v>0</v>
      </c>
      <c r="M1788" s="2">
        <v>505</v>
      </c>
    </row>
    <row r="1789" spans="8:13" ht="12.75">
      <c r="H1789" s="5">
        <f t="shared" si="122"/>
        <v>0</v>
      </c>
      <c r="I1789" s="24">
        <f t="shared" si="121"/>
        <v>0</v>
      </c>
      <c r="M1789" s="2">
        <v>505</v>
      </c>
    </row>
    <row r="1790" spans="8:13" ht="12.75">
      <c r="H1790" s="5">
        <f t="shared" si="122"/>
        <v>0</v>
      </c>
      <c r="I1790" s="24">
        <f t="shared" si="121"/>
        <v>0</v>
      </c>
      <c r="M1790" s="2">
        <v>505</v>
      </c>
    </row>
    <row r="1791" spans="2:13" ht="12.75">
      <c r="B1791" s="317">
        <v>600</v>
      </c>
      <c r="C1791" s="1" t="s">
        <v>758</v>
      </c>
      <c r="D1791" s="14" t="s">
        <v>13</v>
      </c>
      <c r="E1791" s="1" t="s">
        <v>18</v>
      </c>
      <c r="F1791" s="29" t="s">
        <v>759</v>
      </c>
      <c r="G1791" s="29" t="s">
        <v>31</v>
      </c>
      <c r="H1791" s="5">
        <f t="shared" si="122"/>
        <v>-600</v>
      </c>
      <c r="I1791" s="24">
        <f t="shared" si="121"/>
        <v>1.188118811881188</v>
      </c>
      <c r="K1791" t="s">
        <v>694</v>
      </c>
      <c r="M1791" s="2">
        <v>505</v>
      </c>
    </row>
    <row r="1792" spans="2:13" ht="12.75">
      <c r="B1792" s="434">
        <v>4500</v>
      </c>
      <c r="C1792" s="40" t="s">
        <v>760</v>
      </c>
      <c r="D1792" s="14" t="s">
        <v>13</v>
      </c>
      <c r="E1792" s="40" t="s">
        <v>18</v>
      </c>
      <c r="F1792" s="29" t="s">
        <v>761</v>
      </c>
      <c r="G1792" s="29" t="s">
        <v>53</v>
      </c>
      <c r="H1792" s="5">
        <f t="shared" si="122"/>
        <v>-5100</v>
      </c>
      <c r="I1792" s="24">
        <f t="shared" si="121"/>
        <v>8.910891089108912</v>
      </c>
      <c r="J1792" s="39"/>
      <c r="K1792" t="s">
        <v>694</v>
      </c>
      <c r="L1792" s="39"/>
      <c r="M1792" s="2">
        <v>505</v>
      </c>
    </row>
    <row r="1793" spans="2:13" ht="12.75">
      <c r="B1793" s="317">
        <v>30000</v>
      </c>
      <c r="C1793" s="1" t="s">
        <v>1162</v>
      </c>
      <c r="D1793" s="14" t="s">
        <v>13</v>
      </c>
      <c r="E1793" s="1" t="s">
        <v>18</v>
      </c>
      <c r="F1793" s="29" t="s">
        <v>762</v>
      </c>
      <c r="G1793" s="29" t="s">
        <v>126</v>
      </c>
      <c r="H1793" s="5">
        <f t="shared" si="122"/>
        <v>-35100</v>
      </c>
      <c r="I1793" s="24">
        <f t="shared" si="121"/>
        <v>59.40594059405941</v>
      </c>
      <c r="K1793" t="s">
        <v>694</v>
      </c>
      <c r="M1793" s="2">
        <v>505</v>
      </c>
    </row>
    <row r="1794" spans="2:13" ht="12.75">
      <c r="B1794" s="317">
        <v>2500</v>
      </c>
      <c r="C1794" s="1" t="s">
        <v>763</v>
      </c>
      <c r="D1794" s="1" t="s">
        <v>13</v>
      </c>
      <c r="E1794" s="1" t="s">
        <v>18</v>
      </c>
      <c r="F1794" s="29" t="s">
        <v>764</v>
      </c>
      <c r="G1794" s="29" t="s">
        <v>165</v>
      </c>
      <c r="H1794" s="5">
        <f t="shared" si="122"/>
        <v>-37600</v>
      </c>
      <c r="I1794" s="24">
        <f t="shared" si="121"/>
        <v>4.9504950495049505</v>
      </c>
      <c r="K1794" t="s">
        <v>694</v>
      </c>
      <c r="M1794" s="2">
        <v>505</v>
      </c>
    </row>
    <row r="1795" spans="2:13" ht="12.75">
      <c r="B1795" s="317">
        <v>3000</v>
      </c>
      <c r="C1795" s="1" t="s">
        <v>765</v>
      </c>
      <c r="D1795" s="1" t="s">
        <v>13</v>
      </c>
      <c r="E1795" s="1" t="s">
        <v>18</v>
      </c>
      <c r="F1795" s="29" t="s">
        <v>766</v>
      </c>
      <c r="G1795" s="29" t="s">
        <v>165</v>
      </c>
      <c r="H1795" s="5">
        <f t="shared" si="122"/>
        <v>-40600</v>
      </c>
      <c r="I1795" s="24">
        <f t="shared" si="121"/>
        <v>5.9405940594059405</v>
      </c>
      <c r="K1795" t="s">
        <v>694</v>
      </c>
      <c r="M1795" s="2">
        <v>505</v>
      </c>
    </row>
    <row r="1796" spans="2:13" ht="12.75">
      <c r="B1796" s="317">
        <v>400</v>
      </c>
      <c r="C1796" s="1" t="s">
        <v>767</v>
      </c>
      <c r="D1796" s="1" t="s">
        <v>13</v>
      </c>
      <c r="E1796" s="1" t="s">
        <v>18</v>
      </c>
      <c r="F1796" s="29" t="s">
        <v>768</v>
      </c>
      <c r="G1796" s="29" t="s">
        <v>139</v>
      </c>
      <c r="H1796" s="5">
        <f t="shared" si="122"/>
        <v>-41000</v>
      </c>
      <c r="I1796" s="24">
        <f t="shared" si="121"/>
        <v>0.7920792079207921</v>
      </c>
      <c r="K1796" t="s">
        <v>694</v>
      </c>
      <c r="M1796" s="2">
        <v>505</v>
      </c>
    </row>
    <row r="1797" spans="2:13" ht="12.75">
      <c r="B1797" s="317">
        <v>1000</v>
      </c>
      <c r="C1797" s="1" t="s">
        <v>769</v>
      </c>
      <c r="D1797" s="1" t="s">
        <v>13</v>
      </c>
      <c r="E1797" s="1" t="s">
        <v>18</v>
      </c>
      <c r="F1797" s="29" t="s">
        <v>768</v>
      </c>
      <c r="G1797" s="29" t="s">
        <v>139</v>
      </c>
      <c r="H1797" s="5">
        <f t="shared" si="122"/>
        <v>-42000</v>
      </c>
      <c r="I1797" s="24">
        <f t="shared" si="121"/>
        <v>1.9801980198019802</v>
      </c>
      <c r="K1797" t="s">
        <v>694</v>
      </c>
      <c r="M1797" s="2">
        <v>505</v>
      </c>
    </row>
    <row r="1798" spans="2:13" ht="12.75">
      <c r="B1798" s="317">
        <v>1200</v>
      </c>
      <c r="C1798" s="1" t="s">
        <v>770</v>
      </c>
      <c r="D1798" s="1" t="s">
        <v>13</v>
      </c>
      <c r="E1798" s="1" t="s">
        <v>18</v>
      </c>
      <c r="F1798" s="29" t="s">
        <v>771</v>
      </c>
      <c r="G1798" s="29" t="s">
        <v>140</v>
      </c>
      <c r="H1798" s="5">
        <f t="shared" si="122"/>
        <v>-43200</v>
      </c>
      <c r="I1798" s="24">
        <f t="shared" si="121"/>
        <v>2.376237623762376</v>
      </c>
      <c r="K1798" t="s">
        <v>694</v>
      </c>
      <c r="M1798" s="2">
        <v>505</v>
      </c>
    </row>
    <row r="1799" spans="2:13" ht="12.75">
      <c r="B1799" s="317">
        <v>500</v>
      </c>
      <c r="C1799" s="1" t="s">
        <v>772</v>
      </c>
      <c r="D1799" s="1" t="s">
        <v>13</v>
      </c>
      <c r="E1799" s="1" t="s">
        <v>18</v>
      </c>
      <c r="F1799" s="29" t="s">
        <v>771</v>
      </c>
      <c r="G1799" s="29" t="s">
        <v>140</v>
      </c>
      <c r="H1799" s="5">
        <f t="shared" si="122"/>
        <v>-43700</v>
      </c>
      <c r="I1799" s="24">
        <f t="shared" si="121"/>
        <v>0.9900990099009901</v>
      </c>
      <c r="K1799" t="s">
        <v>694</v>
      </c>
      <c r="M1799" s="2">
        <v>505</v>
      </c>
    </row>
    <row r="1800" spans="2:13" ht="12.75">
      <c r="B1800" s="317">
        <v>13000</v>
      </c>
      <c r="C1800" s="1" t="s">
        <v>1163</v>
      </c>
      <c r="D1800" s="1" t="s">
        <v>13</v>
      </c>
      <c r="E1800" s="1" t="s">
        <v>18</v>
      </c>
      <c r="F1800" s="29" t="s">
        <v>773</v>
      </c>
      <c r="G1800" s="29" t="s">
        <v>140</v>
      </c>
      <c r="H1800" s="5">
        <f t="shared" si="122"/>
        <v>-56700</v>
      </c>
      <c r="I1800" s="24">
        <f t="shared" si="121"/>
        <v>25.742574257425744</v>
      </c>
      <c r="K1800" t="s">
        <v>694</v>
      </c>
      <c r="M1800" s="2">
        <v>505</v>
      </c>
    </row>
    <row r="1801" spans="2:13" ht="12.75">
      <c r="B1801" s="317">
        <v>2000</v>
      </c>
      <c r="C1801" s="1" t="s">
        <v>774</v>
      </c>
      <c r="D1801" s="1" t="s">
        <v>13</v>
      </c>
      <c r="E1801" s="1" t="s">
        <v>18</v>
      </c>
      <c r="F1801" s="29" t="s">
        <v>775</v>
      </c>
      <c r="G1801" s="29" t="s">
        <v>140</v>
      </c>
      <c r="H1801" s="5">
        <f t="shared" si="122"/>
        <v>-58700</v>
      </c>
      <c r="I1801" s="24">
        <f t="shared" si="121"/>
        <v>3.9603960396039604</v>
      </c>
      <c r="K1801" t="s">
        <v>694</v>
      </c>
      <c r="M1801" s="2">
        <v>505</v>
      </c>
    </row>
    <row r="1802" spans="2:13" ht="12.75">
      <c r="B1802" s="317">
        <v>1000</v>
      </c>
      <c r="C1802" s="1" t="s">
        <v>776</v>
      </c>
      <c r="D1802" s="1" t="s">
        <v>13</v>
      </c>
      <c r="E1802" s="1" t="s">
        <v>18</v>
      </c>
      <c r="F1802" s="29" t="s">
        <v>777</v>
      </c>
      <c r="G1802" s="29" t="s">
        <v>140</v>
      </c>
      <c r="H1802" s="5">
        <f t="shared" si="122"/>
        <v>-59700</v>
      </c>
      <c r="I1802" s="24">
        <f t="shared" si="121"/>
        <v>1.9801980198019802</v>
      </c>
      <c r="K1802" t="s">
        <v>694</v>
      </c>
      <c r="M1802" s="2">
        <v>505</v>
      </c>
    </row>
    <row r="1803" spans="2:13" ht="12.75">
      <c r="B1803" s="317">
        <v>9000</v>
      </c>
      <c r="C1803" s="1" t="s">
        <v>778</v>
      </c>
      <c r="D1803" s="1" t="s">
        <v>13</v>
      </c>
      <c r="E1803" s="1" t="s">
        <v>18</v>
      </c>
      <c r="F1803" s="29" t="s">
        <v>779</v>
      </c>
      <c r="G1803" s="29" t="s">
        <v>144</v>
      </c>
      <c r="H1803" s="5">
        <f t="shared" si="122"/>
        <v>-68700</v>
      </c>
      <c r="I1803" s="24">
        <f t="shared" si="121"/>
        <v>17.821782178217823</v>
      </c>
      <c r="K1803" t="s">
        <v>694</v>
      </c>
      <c r="M1803" s="2">
        <v>505</v>
      </c>
    </row>
    <row r="1804" spans="2:13" ht="12.75">
      <c r="B1804" s="317">
        <v>27900</v>
      </c>
      <c r="C1804" s="1" t="s">
        <v>780</v>
      </c>
      <c r="D1804" s="1" t="s">
        <v>13</v>
      </c>
      <c r="E1804" s="1" t="s">
        <v>18</v>
      </c>
      <c r="F1804" s="29" t="s">
        <v>781</v>
      </c>
      <c r="G1804" s="29" t="s">
        <v>145</v>
      </c>
      <c r="H1804" s="5">
        <f t="shared" si="122"/>
        <v>-96600</v>
      </c>
      <c r="I1804" s="24">
        <f t="shared" si="121"/>
        <v>55.24752475247525</v>
      </c>
      <c r="K1804" t="s">
        <v>694</v>
      </c>
      <c r="M1804" s="2">
        <v>505</v>
      </c>
    </row>
    <row r="1805" spans="2:13" ht="12.75">
      <c r="B1805" s="317">
        <v>300</v>
      </c>
      <c r="C1805" s="1" t="s">
        <v>782</v>
      </c>
      <c r="D1805" s="1" t="s">
        <v>13</v>
      </c>
      <c r="E1805" s="1" t="s">
        <v>18</v>
      </c>
      <c r="F1805" s="29" t="s">
        <v>783</v>
      </c>
      <c r="G1805" s="29" t="s">
        <v>379</v>
      </c>
      <c r="H1805" s="5">
        <f t="shared" si="122"/>
        <v>-96900</v>
      </c>
      <c r="I1805" s="24">
        <f t="shared" si="121"/>
        <v>0.594059405940594</v>
      </c>
      <c r="K1805" t="s">
        <v>694</v>
      </c>
      <c r="M1805" s="2">
        <v>505</v>
      </c>
    </row>
    <row r="1806" spans="2:13" ht="12.75">
      <c r="B1806" s="317">
        <v>750</v>
      </c>
      <c r="C1806" s="1" t="s">
        <v>784</v>
      </c>
      <c r="D1806" s="1" t="s">
        <v>13</v>
      </c>
      <c r="E1806" s="1" t="s">
        <v>18</v>
      </c>
      <c r="F1806" s="29" t="s">
        <v>783</v>
      </c>
      <c r="G1806" s="29" t="s">
        <v>379</v>
      </c>
      <c r="H1806" s="5">
        <f t="shared" si="122"/>
        <v>-97650</v>
      </c>
      <c r="I1806" s="24">
        <f t="shared" si="121"/>
        <v>1.4851485148514851</v>
      </c>
      <c r="K1806" t="s">
        <v>694</v>
      </c>
      <c r="M1806" s="2">
        <v>505</v>
      </c>
    </row>
    <row r="1807" spans="2:13" ht="12.75">
      <c r="B1807" s="317">
        <v>13500</v>
      </c>
      <c r="C1807" s="1" t="s">
        <v>780</v>
      </c>
      <c r="D1807" s="1" t="s">
        <v>13</v>
      </c>
      <c r="E1807" s="1" t="s">
        <v>18</v>
      </c>
      <c r="F1807" s="29" t="s">
        <v>785</v>
      </c>
      <c r="G1807" s="29" t="s">
        <v>379</v>
      </c>
      <c r="H1807" s="5">
        <f t="shared" si="122"/>
        <v>-111150</v>
      </c>
      <c r="I1807" s="24">
        <f t="shared" si="121"/>
        <v>26.73267326732673</v>
      </c>
      <c r="K1807" t="s">
        <v>694</v>
      </c>
      <c r="M1807" s="2">
        <v>505</v>
      </c>
    </row>
    <row r="1808" spans="2:13" ht="12.75">
      <c r="B1808" s="317">
        <v>1000</v>
      </c>
      <c r="C1808" s="1" t="s">
        <v>786</v>
      </c>
      <c r="D1808" s="1" t="s">
        <v>13</v>
      </c>
      <c r="E1808" s="1" t="s">
        <v>18</v>
      </c>
      <c r="F1808" s="29" t="s">
        <v>787</v>
      </c>
      <c r="G1808" s="29" t="s">
        <v>382</v>
      </c>
      <c r="H1808" s="5">
        <f t="shared" si="122"/>
        <v>-112150</v>
      </c>
      <c r="I1808" s="24">
        <f aca="true" t="shared" si="123" ref="I1808:I1836">+B1808/M1808</f>
        <v>1.9801980198019802</v>
      </c>
      <c r="K1808" t="s">
        <v>694</v>
      </c>
      <c r="M1808" s="2">
        <v>505</v>
      </c>
    </row>
    <row r="1809" spans="2:13" ht="12.75">
      <c r="B1809" s="317">
        <v>1000</v>
      </c>
      <c r="C1809" s="1" t="s">
        <v>788</v>
      </c>
      <c r="D1809" s="14" t="s">
        <v>13</v>
      </c>
      <c r="E1809" s="1" t="s">
        <v>18</v>
      </c>
      <c r="F1809" s="109" t="s">
        <v>789</v>
      </c>
      <c r="G1809" s="109" t="s">
        <v>123</v>
      </c>
      <c r="H1809" s="5">
        <f t="shared" si="122"/>
        <v>-113150</v>
      </c>
      <c r="I1809" s="24">
        <f t="shared" si="123"/>
        <v>1.9801980198019802</v>
      </c>
      <c r="K1809" t="s">
        <v>667</v>
      </c>
      <c r="M1809" s="2">
        <v>505</v>
      </c>
    </row>
    <row r="1810" spans="2:13" ht="12.75">
      <c r="B1810" s="317">
        <v>7500</v>
      </c>
      <c r="C1810" s="1" t="s">
        <v>790</v>
      </c>
      <c r="D1810" s="14" t="s">
        <v>13</v>
      </c>
      <c r="E1810" s="1" t="s">
        <v>18</v>
      </c>
      <c r="F1810" s="29" t="s">
        <v>791</v>
      </c>
      <c r="G1810" s="29" t="s">
        <v>140</v>
      </c>
      <c r="H1810" s="5">
        <f t="shared" si="122"/>
        <v>-120650</v>
      </c>
      <c r="I1810" s="24">
        <f t="shared" si="123"/>
        <v>14.851485148514852</v>
      </c>
      <c r="K1810" t="s">
        <v>667</v>
      </c>
      <c r="M1810" s="2">
        <v>505</v>
      </c>
    </row>
    <row r="1811" spans="1:13" s="96" customFormat="1" ht="12.75">
      <c r="A1811" s="1"/>
      <c r="B1811" s="317">
        <v>1000</v>
      </c>
      <c r="C1811" s="1" t="s">
        <v>792</v>
      </c>
      <c r="D1811" s="14" t="s">
        <v>13</v>
      </c>
      <c r="E1811" s="1" t="s">
        <v>18</v>
      </c>
      <c r="F1811" s="109" t="s">
        <v>793</v>
      </c>
      <c r="G1811" s="109" t="s">
        <v>212</v>
      </c>
      <c r="H1811" s="5">
        <f t="shared" si="122"/>
        <v>-121650</v>
      </c>
      <c r="I1811" s="24">
        <f t="shared" si="123"/>
        <v>1.9801980198019802</v>
      </c>
      <c r="J1811"/>
      <c r="K1811" t="s">
        <v>667</v>
      </c>
      <c r="L1811"/>
      <c r="M1811" s="2">
        <v>505</v>
      </c>
    </row>
    <row r="1812" spans="1:13" ht="12.75">
      <c r="A1812" s="13"/>
      <c r="B1812" s="324">
        <f>SUM(B1791:B1811)</f>
        <v>121650</v>
      </c>
      <c r="C1812" s="13"/>
      <c r="D1812" s="13"/>
      <c r="E1812" s="13" t="s">
        <v>18</v>
      </c>
      <c r="F1812" s="20"/>
      <c r="G1812" s="20"/>
      <c r="H1812" s="94">
        <v>0</v>
      </c>
      <c r="I1812" s="95">
        <f t="shared" si="123"/>
        <v>240.8910891089109</v>
      </c>
      <c r="J1812" s="96"/>
      <c r="K1812" s="96"/>
      <c r="L1812" s="96"/>
      <c r="M1812" s="2">
        <v>505</v>
      </c>
    </row>
    <row r="1813" spans="2:13" ht="12.75">
      <c r="B1813" s="317"/>
      <c r="H1813" s="5">
        <f aca="true" t="shared" si="124" ref="H1813:H1820">H1812-B1813</f>
        <v>0</v>
      </c>
      <c r="I1813" s="24">
        <f t="shared" si="123"/>
        <v>0</v>
      </c>
      <c r="M1813" s="2">
        <v>505</v>
      </c>
    </row>
    <row r="1814" spans="2:13" ht="12.75">
      <c r="B1814" s="317"/>
      <c r="H1814" s="5">
        <f t="shared" si="124"/>
        <v>0</v>
      </c>
      <c r="I1814" s="24">
        <f t="shared" si="123"/>
        <v>0</v>
      </c>
      <c r="M1814" s="2">
        <v>505</v>
      </c>
    </row>
    <row r="1815" spans="2:13" ht="12.75">
      <c r="B1815" s="317"/>
      <c r="H1815" s="5">
        <f t="shared" si="124"/>
        <v>0</v>
      </c>
      <c r="I1815" s="24">
        <f t="shared" si="123"/>
        <v>0</v>
      </c>
      <c r="M1815" s="2">
        <v>505</v>
      </c>
    </row>
    <row r="1816" spans="2:13" ht="12.75">
      <c r="B1816" s="317">
        <v>7200</v>
      </c>
      <c r="C1816" s="1" t="s">
        <v>794</v>
      </c>
      <c r="D1816" s="14" t="s">
        <v>13</v>
      </c>
      <c r="E1816" s="1" t="s">
        <v>1118</v>
      </c>
      <c r="F1816" s="102" t="s">
        <v>795</v>
      </c>
      <c r="G1816" s="29" t="s">
        <v>55</v>
      </c>
      <c r="H1816" s="5">
        <f t="shared" si="124"/>
        <v>-7200</v>
      </c>
      <c r="I1816" s="24">
        <f t="shared" si="123"/>
        <v>14.257425742574258</v>
      </c>
      <c r="K1816" t="s">
        <v>694</v>
      </c>
      <c r="M1816" s="2">
        <v>505</v>
      </c>
    </row>
    <row r="1817" spans="2:13" ht="12.75">
      <c r="B1817" s="317">
        <v>7200</v>
      </c>
      <c r="C1817" s="1" t="s">
        <v>794</v>
      </c>
      <c r="D1817" s="1" t="s">
        <v>13</v>
      </c>
      <c r="E1817" s="1" t="s">
        <v>1118</v>
      </c>
      <c r="F1817" s="102" t="s">
        <v>796</v>
      </c>
      <c r="G1817" s="29" t="s">
        <v>165</v>
      </c>
      <c r="H1817" s="5">
        <f t="shared" si="124"/>
        <v>-14400</v>
      </c>
      <c r="I1817" s="24">
        <f t="shared" si="123"/>
        <v>14.257425742574258</v>
      </c>
      <c r="K1817" t="s">
        <v>694</v>
      </c>
      <c r="M1817" s="2">
        <v>505</v>
      </c>
    </row>
    <row r="1818" spans="2:13" ht="12.75">
      <c r="B1818" s="317">
        <v>7200</v>
      </c>
      <c r="C1818" s="1" t="s">
        <v>794</v>
      </c>
      <c r="D1818" s="1" t="s">
        <v>13</v>
      </c>
      <c r="E1818" s="1" t="s">
        <v>1118</v>
      </c>
      <c r="F1818" s="102" t="s">
        <v>797</v>
      </c>
      <c r="G1818" s="29" t="s">
        <v>141</v>
      </c>
      <c r="H1818" s="5">
        <f t="shared" si="124"/>
        <v>-21600</v>
      </c>
      <c r="I1818" s="24">
        <f t="shared" si="123"/>
        <v>14.257425742574258</v>
      </c>
      <c r="K1818" t="s">
        <v>694</v>
      </c>
      <c r="M1818" s="2">
        <v>505</v>
      </c>
    </row>
    <row r="1819" spans="2:13" ht="12.75">
      <c r="B1819" s="317">
        <v>5600</v>
      </c>
      <c r="C1819" s="1" t="s">
        <v>798</v>
      </c>
      <c r="D1819" s="1" t="s">
        <v>13</v>
      </c>
      <c r="E1819" s="1" t="s">
        <v>1118</v>
      </c>
      <c r="F1819" s="102" t="s">
        <v>799</v>
      </c>
      <c r="G1819" s="29" t="s">
        <v>147</v>
      </c>
      <c r="H1819" s="5">
        <f t="shared" si="124"/>
        <v>-27200</v>
      </c>
      <c r="I1819" s="24">
        <f t="shared" si="123"/>
        <v>11.089108910891088</v>
      </c>
      <c r="K1819" t="s">
        <v>694</v>
      </c>
      <c r="M1819" s="2">
        <v>505</v>
      </c>
    </row>
    <row r="1820" spans="2:13" ht="12.75">
      <c r="B1820" s="317">
        <v>6800</v>
      </c>
      <c r="C1820" s="1" t="s">
        <v>800</v>
      </c>
      <c r="D1820" s="1" t="s">
        <v>13</v>
      </c>
      <c r="E1820" s="1" t="s">
        <v>1118</v>
      </c>
      <c r="F1820" s="102" t="s">
        <v>801</v>
      </c>
      <c r="G1820" s="29" t="s">
        <v>382</v>
      </c>
      <c r="H1820" s="5">
        <f t="shared" si="124"/>
        <v>-34000</v>
      </c>
      <c r="I1820" s="24">
        <f t="shared" si="123"/>
        <v>13.465346534653465</v>
      </c>
      <c r="K1820" t="s">
        <v>694</v>
      </c>
      <c r="M1820" s="2">
        <v>505</v>
      </c>
    </row>
    <row r="1821" spans="1:13" s="96" customFormat="1" ht="12.75">
      <c r="A1821" s="13"/>
      <c r="B1821" s="324">
        <f>SUM(B1816:B1820)</f>
        <v>34000</v>
      </c>
      <c r="C1821" s="13"/>
      <c r="D1821" s="13"/>
      <c r="E1821" s="13" t="s">
        <v>1118</v>
      </c>
      <c r="F1821" s="20"/>
      <c r="G1821" s="20"/>
      <c r="H1821" s="94">
        <v>0</v>
      </c>
      <c r="I1821" s="95">
        <f t="shared" si="123"/>
        <v>67.32673267326733</v>
      </c>
      <c r="M1821" s="2">
        <v>505</v>
      </c>
    </row>
    <row r="1822" spans="2:13" ht="12.75">
      <c r="B1822" s="317"/>
      <c r="H1822" s="5">
        <f aca="true" t="shared" si="125" ref="H1822:H1828">H1821-B1822</f>
        <v>0</v>
      </c>
      <c r="I1822" s="24">
        <f t="shared" si="123"/>
        <v>0</v>
      </c>
      <c r="M1822" s="2">
        <v>505</v>
      </c>
    </row>
    <row r="1823" spans="2:13" ht="12.75">
      <c r="B1823" s="317"/>
      <c r="H1823" s="5">
        <f t="shared" si="125"/>
        <v>0</v>
      </c>
      <c r="I1823" s="24">
        <f t="shared" si="123"/>
        <v>0</v>
      </c>
      <c r="M1823" s="2">
        <v>505</v>
      </c>
    </row>
    <row r="1824" spans="2:13" ht="12.75">
      <c r="B1824" s="317"/>
      <c r="H1824" s="5">
        <f t="shared" si="125"/>
        <v>0</v>
      </c>
      <c r="I1824" s="24">
        <f t="shared" si="123"/>
        <v>0</v>
      </c>
      <c r="M1824" s="2">
        <v>505</v>
      </c>
    </row>
    <row r="1825" spans="1:13" s="86" customFormat="1" ht="12.75">
      <c r="A1825" s="166"/>
      <c r="B1825" s="435">
        <v>250000</v>
      </c>
      <c r="C1825" s="35" t="s">
        <v>694</v>
      </c>
      <c r="D1825" s="35" t="s">
        <v>13</v>
      </c>
      <c r="E1825" s="35"/>
      <c r="F1825" s="57" t="s">
        <v>420</v>
      </c>
      <c r="G1825" s="85" t="s">
        <v>53</v>
      </c>
      <c r="H1825" s="5">
        <f t="shared" si="125"/>
        <v>-250000</v>
      </c>
      <c r="I1825" s="24">
        <f t="shared" si="123"/>
        <v>495.0495049504951</v>
      </c>
      <c r="J1825" s="104"/>
      <c r="K1825" s="104"/>
      <c r="L1825" s="104"/>
      <c r="M1825" s="2">
        <v>505</v>
      </c>
    </row>
    <row r="1826" spans="1:13" s="86" customFormat="1" ht="12.75">
      <c r="A1826" s="35"/>
      <c r="B1826" s="341">
        <v>32375</v>
      </c>
      <c r="C1826" s="81" t="s">
        <v>694</v>
      </c>
      <c r="D1826" s="81" t="s">
        <v>13</v>
      </c>
      <c r="E1826" s="81" t="s">
        <v>421</v>
      </c>
      <c r="F1826" s="82"/>
      <c r="G1826" s="85" t="s">
        <v>53</v>
      </c>
      <c r="H1826" s="5">
        <f t="shared" si="125"/>
        <v>-282375</v>
      </c>
      <c r="I1826" s="24">
        <f t="shared" si="123"/>
        <v>64.10891089108911</v>
      </c>
      <c r="M1826" s="2">
        <v>505</v>
      </c>
    </row>
    <row r="1827" spans="1:13" s="86" customFormat="1" ht="12.75">
      <c r="A1827" s="166"/>
      <c r="B1827" s="435">
        <v>280000</v>
      </c>
      <c r="C1827" s="81" t="s">
        <v>667</v>
      </c>
      <c r="D1827" s="81" t="s">
        <v>13</v>
      </c>
      <c r="E1827" s="81"/>
      <c r="F1827" s="82" t="s">
        <v>420</v>
      </c>
      <c r="G1827" s="85" t="s">
        <v>53</v>
      </c>
      <c r="H1827" s="5">
        <f t="shared" si="125"/>
        <v>-562375</v>
      </c>
      <c r="I1827" s="24">
        <f t="shared" si="123"/>
        <v>554.4554455445544</v>
      </c>
      <c r="M1827" s="2">
        <v>505</v>
      </c>
    </row>
    <row r="1828" spans="1:13" s="86" customFormat="1" ht="12.75">
      <c r="A1828" s="166"/>
      <c r="B1828" s="435">
        <v>36260</v>
      </c>
      <c r="C1828" s="81" t="s">
        <v>667</v>
      </c>
      <c r="D1828" s="81" t="s">
        <v>13</v>
      </c>
      <c r="E1828" s="81" t="s">
        <v>421</v>
      </c>
      <c r="F1828" s="82"/>
      <c r="G1828" s="85" t="s">
        <v>53</v>
      </c>
      <c r="H1828" s="5">
        <f t="shared" si="125"/>
        <v>-598635</v>
      </c>
      <c r="I1828" s="24">
        <f t="shared" si="123"/>
        <v>71.8019801980198</v>
      </c>
      <c r="M1828" s="2">
        <v>505</v>
      </c>
    </row>
    <row r="1829" spans="1:13" ht="12.75">
      <c r="A1829" s="106"/>
      <c r="B1829" s="324">
        <f>SUM(B1825:B1828)</f>
        <v>598635</v>
      </c>
      <c r="C1829" s="106" t="s">
        <v>666</v>
      </c>
      <c r="D1829" s="106"/>
      <c r="E1829" s="106"/>
      <c r="F1829" s="134"/>
      <c r="G1829" s="134"/>
      <c r="H1829" s="167">
        <v>0</v>
      </c>
      <c r="I1829" s="101">
        <f t="shared" si="123"/>
        <v>1185.4158415841584</v>
      </c>
      <c r="J1829" s="108"/>
      <c r="K1829" s="108"/>
      <c r="L1829" s="108"/>
      <c r="M1829" s="2">
        <v>505</v>
      </c>
    </row>
    <row r="1830" spans="8:13" ht="12.75">
      <c r="H1830" s="5">
        <f>H1829-B1830</f>
        <v>0</v>
      </c>
      <c r="I1830" s="24">
        <f t="shared" si="123"/>
        <v>0</v>
      </c>
      <c r="M1830" s="2">
        <v>505</v>
      </c>
    </row>
    <row r="1831" spans="8:13" ht="12.75">
      <c r="H1831" s="5">
        <f>H1830-B1831</f>
        <v>0</v>
      </c>
      <c r="I1831" s="24">
        <f t="shared" si="123"/>
        <v>0</v>
      </c>
      <c r="M1831" s="2">
        <v>505</v>
      </c>
    </row>
    <row r="1832" spans="8:13" ht="12.75">
      <c r="H1832" s="5">
        <f>H1831-B1832</f>
        <v>0</v>
      </c>
      <c r="I1832" s="24">
        <f t="shared" si="123"/>
        <v>0</v>
      </c>
      <c r="M1832" s="2">
        <v>505</v>
      </c>
    </row>
    <row r="1833" spans="4:13" ht="12.75">
      <c r="D1833" s="14"/>
      <c r="H1833" s="5">
        <f>H1832-B1833</f>
        <v>0</v>
      </c>
      <c r="I1833" s="24">
        <f t="shared" si="123"/>
        <v>0</v>
      </c>
      <c r="M1833" s="2">
        <v>505</v>
      </c>
    </row>
    <row r="1834" spans="1:13" ht="13.5" thickBot="1">
      <c r="A1834" s="77"/>
      <c r="B1834" s="421">
        <f>+B1837+B1847+B1861+B1870+B1879+B1941+B1973+B2039</f>
        <v>948240</v>
      </c>
      <c r="C1834" s="77"/>
      <c r="D1834" s="76" t="s">
        <v>802</v>
      </c>
      <c r="E1834" s="142"/>
      <c r="F1834" s="142"/>
      <c r="G1834" s="78"/>
      <c r="H1834" s="143"/>
      <c r="I1834" s="144">
        <f t="shared" si="123"/>
        <v>1877.7029702970297</v>
      </c>
      <c r="J1834" s="139"/>
      <c r="K1834" s="139"/>
      <c r="L1834" s="139"/>
      <c r="M1834" s="2">
        <v>505</v>
      </c>
    </row>
    <row r="1835" spans="2:13" ht="12.75">
      <c r="B1835" s="417"/>
      <c r="C1835" s="35"/>
      <c r="D1835" s="14"/>
      <c r="E1835" s="35"/>
      <c r="G1835" s="33"/>
      <c r="H1835" s="5">
        <f>H1834-B1835</f>
        <v>0</v>
      </c>
      <c r="I1835" s="24">
        <f t="shared" si="123"/>
        <v>0</v>
      </c>
      <c r="M1835" s="2">
        <v>505</v>
      </c>
    </row>
    <row r="1836" spans="2:13" ht="12.75">
      <c r="B1836" s="417"/>
      <c r="C1836" s="35"/>
      <c r="D1836" s="14"/>
      <c r="E1836" s="37"/>
      <c r="G1836" s="38"/>
      <c r="H1836" s="5">
        <f>H1835-B1836</f>
        <v>0</v>
      </c>
      <c r="I1836" s="24">
        <f t="shared" si="123"/>
        <v>0</v>
      </c>
      <c r="M1836" s="2">
        <v>505</v>
      </c>
    </row>
    <row r="1837" spans="1:13" s="92" customFormat="1" ht="12.75">
      <c r="A1837" s="88"/>
      <c r="B1837" s="414">
        <f>+B1842</f>
        <v>8000</v>
      </c>
      <c r="C1837" s="88" t="s">
        <v>803</v>
      </c>
      <c r="D1837" s="88"/>
      <c r="E1837" s="88" t="s">
        <v>804</v>
      </c>
      <c r="F1837" s="168"/>
      <c r="G1837" s="90" t="s">
        <v>805</v>
      </c>
      <c r="H1837" s="89"/>
      <c r="I1837" s="91"/>
      <c r="M1837" s="2">
        <v>505</v>
      </c>
    </row>
    <row r="1838" spans="2:13" ht="12.75">
      <c r="B1838" s="415"/>
      <c r="D1838" s="14"/>
      <c r="H1838" s="5">
        <f>H1837-B1838</f>
        <v>0</v>
      </c>
      <c r="I1838" s="24">
        <f>+B1838/M1838</f>
        <v>0</v>
      </c>
      <c r="M1838" s="2">
        <v>505</v>
      </c>
    </row>
    <row r="1839" spans="2:13" ht="12.75">
      <c r="B1839" s="415"/>
      <c r="D1839" s="14"/>
      <c r="H1839" s="5">
        <f>H1838-B1839</f>
        <v>0</v>
      </c>
      <c r="I1839" s="24">
        <f>+B1839/M1839</f>
        <v>0</v>
      </c>
      <c r="M1839" s="2">
        <v>505</v>
      </c>
    </row>
    <row r="1840" spans="2:13" ht="12.75">
      <c r="B1840" s="415">
        <v>3000</v>
      </c>
      <c r="C1840" s="1" t="s">
        <v>806</v>
      </c>
      <c r="D1840" s="1" t="s">
        <v>807</v>
      </c>
      <c r="E1840" s="1" t="s">
        <v>808</v>
      </c>
      <c r="F1840" s="71" t="s">
        <v>809</v>
      </c>
      <c r="G1840" s="29" t="s">
        <v>139</v>
      </c>
      <c r="H1840" s="5">
        <f>H1839-B1840</f>
        <v>-3000</v>
      </c>
      <c r="I1840" s="24">
        <v>6</v>
      </c>
      <c r="K1840" t="s">
        <v>24</v>
      </c>
      <c r="M1840" s="2">
        <v>505</v>
      </c>
    </row>
    <row r="1841" spans="2:13" ht="12.75">
      <c r="B1841" s="415">
        <v>5000</v>
      </c>
      <c r="C1841" s="1" t="s">
        <v>806</v>
      </c>
      <c r="D1841" s="1" t="s">
        <v>807</v>
      </c>
      <c r="E1841" s="1" t="s">
        <v>808</v>
      </c>
      <c r="F1841" s="71" t="s">
        <v>810</v>
      </c>
      <c r="G1841" s="29" t="s">
        <v>389</v>
      </c>
      <c r="H1841" s="5">
        <f>H1840-B1841</f>
        <v>-8000</v>
      </c>
      <c r="I1841" s="24">
        <v>10</v>
      </c>
      <c r="K1841" t="s">
        <v>24</v>
      </c>
      <c r="M1841" s="2">
        <v>505</v>
      </c>
    </row>
    <row r="1842" spans="1:13" s="96" customFormat="1" ht="12.75">
      <c r="A1842" s="13"/>
      <c r="B1842" s="416">
        <f>SUM(B1840:B1841)</f>
        <v>8000</v>
      </c>
      <c r="C1842" s="13" t="s">
        <v>806</v>
      </c>
      <c r="D1842" s="13"/>
      <c r="E1842" s="13" t="s">
        <v>808</v>
      </c>
      <c r="F1842" s="20"/>
      <c r="G1842" s="20"/>
      <c r="H1842" s="94">
        <v>0</v>
      </c>
      <c r="I1842" s="95">
        <f>+B1842/M1842</f>
        <v>15.841584158415841</v>
      </c>
      <c r="M1842" s="2">
        <v>505</v>
      </c>
    </row>
    <row r="1843" spans="2:13" ht="12.75">
      <c r="B1843" s="415"/>
      <c r="D1843" s="14"/>
      <c r="H1843" s="5">
        <f>H1842-B1843</f>
        <v>0</v>
      </c>
      <c r="I1843" s="24">
        <f>+B1843/M1843</f>
        <v>0</v>
      </c>
      <c r="M1843" s="2">
        <v>505</v>
      </c>
    </row>
    <row r="1844" spans="2:13" ht="12.75">
      <c r="B1844" s="415"/>
      <c r="D1844" s="14"/>
      <c r="H1844" s="5">
        <f>H1843-B1844</f>
        <v>0</v>
      </c>
      <c r="I1844" s="24">
        <f>+B1844/M1844</f>
        <v>0</v>
      </c>
      <c r="M1844" s="2">
        <v>505</v>
      </c>
    </row>
    <row r="1845" spans="2:13" ht="12.75">
      <c r="B1845" s="415"/>
      <c r="D1845" s="14"/>
      <c r="H1845" s="5">
        <f>H1844-B1845</f>
        <v>0</v>
      </c>
      <c r="I1845" s="24">
        <f>+B1845/M1845</f>
        <v>0</v>
      </c>
      <c r="M1845" s="2">
        <v>505</v>
      </c>
    </row>
    <row r="1846" spans="2:13" ht="12.75">
      <c r="B1846" s="415"/>
      <c r="D1846" s="14"/>
      <c r="H1846" s="5">
        <f>H1845-B1846</f>
        <v>0</v>
      </c>
      <c r="I1846" s="24">
        <f>+B1846/M1846</f>
        <v>0</v>
      </c>
      <c r="M1846" s="2">
        <v>505</v>
      </c>
    </row>
    <row r="1847" spans="1:13" s="92" customFormat="1" ht="12.75">
      <c r="A1847" s="88"/>
      <c r="B1847" s="414">
        <f>+B1856</f>
        <v>24000</v>
      </c>
      <c r="C1847" s="88" t="s">
        <v>803</v>
      </c>
      <c r="D1847" s="88"/>
      <c r="E1847" s="88" t="s">
        <v>1178</v>
      </c>
      <c r="F1847" s="168"/>
      <c r="G1847" s="90" t="s">
        <v>1164</v>
      </c>
      <c r="H1847" s="89"/>
      <c r="I1847" s="91"/>
      <c r="M1847" s="2">
        <v>505</v>
      </c>
    </row>
    <row r="1848" spans="1:13" s="45" customFormat="1" ht="12.75">
      <c r="A1848" s="44"/>
      <c r="B1848" s="419"/>
      <c r="C1848" s="46"/>
      <c r="D1848" s="37"/>
      <c r="E1848" s="44"/>
      <c r="F1848" s="38"/>
      <c r="G1848" s="38"/>
      <c r="H1848" s="5">
        <f aca="true" t="shared" si="126" ref="H1848:H1855">H1847-B1848</f>
        <v>0</v>
      </c>
      <c r="I1848" s="24">
        <f>+B1848/M1848</f>
        <v>0</v>
      </c>
      <c r="M1848" s="2">
        <v>505</v>
      </c>
    </row>
    <row r="1849" spans="2:13" ht="12.75">
      <c r="B1849" s="411"/>
      <c r="D1849" s="14"/>
      <c r="H1849" s="5">
        <f t="shared" si="126"/>
        <v>0</v>
      </c>
      <c r="I1849" s="24">
        <f>+B1849/M1849</f>
        <v>0</v>
      </c>
      <c r="M1849" s="2">
        <v>505</v>
      </c>
    </row>
    <row r="1850" spans="2:13" ht="12.75">
      <c r="B1850" s="411">
        <v>3000</v>
      </c>
      <c r="C1850" s="1" t="s">
        <v>806</v>
      </c>
      <c r="D1850" s="1" t="s">
        <v>807</v>
      </c>
      <c r="E1850" s="1" t="s">
        <v>811</v>
      </c>
      <c r="F1850" s="71" t="s">
        <v>812</v>
      </c>
      <c r="G1850" s="29" t="s">
        <v>55</v>
      </c>
      <c r="H1850" s="5">
        <f t="shared" si="126"/>
        <v>-3000</v>
      </c>
      <c r="I1850" s="24">
        <f>+B1850/M1850</f>
        <v>5.9405940594059405</v>
      </c>
      <c r="K1850" t="s">
        <v>24</v>
      </c>
      <c r="M1850" s="2">
        <v>505</v>
      </c>
    </row>
    <row r="1851" spans="2:13" ht="12.75">
      <c r="B1851" s="411">
        <v>5000</v>
      </c>
      <c r="C1851" s="1" t="s">
        <v>806</v>
      </c>
      <c r="D1851" s="1" t="s">
        <v>807</v>
      </c>
      <c r="E1851" s="1" t="s">
        <v>817</v>
      </c>
      <c r="F1851" s="71" t="s">
        <v>818</v>
      </c>
      <c r="G1851" s="29" t="s">
        <v>136</v>
      </c>
      <c r="H1851" s="5">
        <f t="shared" si="126"/>
        <v>-8000</v>
      </c>
      <c r="I1851" s="24">
        <f>+B1851/M1851</f>
        <v>9.900990099009901</v>
      </c>
      <c r="K1851" t="s">
        <v>24</v>
      </c>
      <c r="M1851" s="2">
        <v>505</v>
      </c>
    </row>
    <row r="1852" spans="2:13" ht="12.75">
      <c r="B1852" s="411">
        <v>5000</v>
      </c>
      <c r="C1852" s="1" t="s">
        <v>806</v>
      </c>
      <c r="D1852" s="1" t="s">
        <v>807</v>
      </c>
      <c r="E1852" s="1" t="s">
        <v>822</v>
      </c>
      <c r="F1852" s="71" t="s">
        <v>823</v>
      </c>
      <c r="G1852" s="29" t="s">
        <v>55</v>
      </c>
      <c r="H1852" s="5">
        <f t="shared" si="126"/>
        <v>-13000</v>
      </c>
      <c r="I1852" s="24">
        <v>10</v>
      </c>
      <c r="K1852" t="s">
        <v>24</v>
      </c>
      <c r="M1852" s="2">
        <v>505</v>
      </c>
    </row>
    <row r="1853" spans="2:13" ht="12.75">
      <c r="B1853" s="411">
        <v>3000</v>
      </c>
      <c r="C1853" s="1" t="s">
        <v>806</v>
      </c>
      <c r="D1853" s="1" t="s">
        <v>807</v>
      </c>
      <c r="E1853" s="1" t="s">
        <v>822</v>
      </c>
      <c r="F1853" s="71" t="s">
        <v>824</v>
      </c>
      <c r="G1853" s="29" t="s">
        <v>138</v>
      </c>
      <c r="H1853" s="5">
        <f t="shared" si="126"/>
        <v>-16000</v>
      </c>
      <c r="I1853" s="24">
        <v>6</v>
      </c>
      <c r="K1853" t="s">
        <v>24</v>
      </c>
      <c r="M1853" s="2">
        <v>505</v>
      </c>
    </row>
    <row r="1854" spans="2:13" ht="12.75">
      <c r="B1854" s="411">
        <v>3000</v>
      </c>
      <c r="C1854" s="1" t="s">
        <v>806</v>
      </c>
      <c r="D1854" s="1" t="s">
        <v>807</v>
      </c>
      <c r="E1854" s="1" t="s">
        <v>822</v>
      </c>
      <c r="F1854" s="71" t="s">
        <v>825</v>
      </c>
      <c r="G1854" s="29" t="s">
        <v>139</v>
      </c>
      <c r="H1854" s="5">
        <f t="shared" si="126"/>
        <v>-19000</v>
      </c>
      <c r="I1854" s="24">
        <v>6</v>
      </c>
      <c r="K1854" t="s">
        <v>24</v>
      </c>
      <c r="M1854" s="2">
        <v>505</v>
      </c>
    </row>
    <row r="1855" spans="2:13" ht="12.75">
      <c r="B1855" s="411">
        <v>5000</v>
      </c>
      <c r="C1855" s="1" t="s">
        <v>806</v>
      </c>
      <c r="D1855" s="1" t="s">
        <v>807</v>
      </c>
      <c r="E1855" s="1" t="s">
        <v>822</v>
      </c>
      <c r="F1855" s="71" t="s">
        <v>826</v>
      </c>
      <c r="G1855" s="29" t="s">
        <v>212</v>
      </c>
      <c r="H1855" s="5">
        <f t="shared" si="126"/>
        <v>-24000</v>
      </c>
      <c r="I1855" s="24">
        <v>10</v>
      </c>
      <c r="K1855" t="s">
        <v>24</v>
      </c>
      <c r="M1855" s="2">
        <v>505</v>
      </c>
    </row>
    <row r="1856" spans="1:13" s="96" customFormat="1" ht="12.75">
      <c r="A1856" s="13"/>
      <c r="B1856" s="412">
        <f>SUM(B1850:B1855)</f>
        <v>24000</v>
      </c>
      <c r="C1856" s="13" t="s">
        <v>806</v>
      </c>
      <c r="D1856" s="13"/>
      <c r="E1856" s="13" t="s">
        <v>811</v>
      </c>
      <c r="F1856" s="20"/>
      <c r="G1856" s="20"/>
      <c r="H1856" s="94">
        <v>0</v>
      </c>
      <c r="I1856" s="95">
        <f>+B1856/M1856</f>
        <v>47.524752475247524</v>
      </c>
      <c r="M1856" s="2">
        <v>505</v>
      </c>
    </row>
    <row r="1857" spans="2:13" ht="12.75">
      <c r="B1857" s="411"/>
      <c r="D1857" s="14"/>
      <c r="H1857" s="5">
        <f>H1856-B1857</f>
        <v>0</v>
      </c>
      <c r="I1857" s="24">
        <f>+B1857/M1857</f>
        <v>0</v>
      </c>
      <c r="M1857" s="2">
        <v>505</v>
      </c>
    </row>
    <row r="1858" spans="2:13" ht="12.75">
      <c r="B1858" s="411"/>
      <c r="D1858" s="14"/>
      <c r="H1858" s="5">
        <f>H1857-B1858</f>
        <v>0</v>
      </c>
      <c r="I1858" s="24">
        <f>+B1858/M1858</f>
        <v>0</v>
      </c>
      <c r="M1858" s="2">
        <v>505</v>
      </c>
    </row>
    <row r="1859" spans="2:13" ht="12.75">
      <c r="B1859" s="411"/>
      <c r="D1859" s="14"/>
      <c r="H1859" s="5">
        <f>H1858-B1859</f>
        <v>0</v>
      </c>
      <c r="I1859" s="24">
        <f>+B1859/M1859</f>
        <v>0</v>
      </c>
      <c r="M1859" s="2">
        <v>505</v>
      </c>
    </row>
    <row r="1860" spans="2:13" ht="12.75">
      <c r="B1860" s="411"/>
      <c r="D1860" s="14"/>
      <c r="H1860" s="5">
        <f>H1859-B1860</f>
        <v>0</v>
      </c>
      <c r="I1860" s="24">
        <f>+B1860/M1860</f>
        <v>0</v>
      </c>
      <c r="M1860" s="2">
        <v>505</v>
      </c>
    </row>
    <row r="1861" spans="1:13" s="92" customFormat="1" ht="12.75">
      <c r="A1861" s="88"/>
      <c r="B1861" s="420">
        <f>+B1865</f>
        <v>20000</v>
      </c>
      <c r="C1861" s="88" t="s">
        <v>803</v>
      </c>
      <c r="D1861" s="88"/>
      <c r="E1861" s="88" t="s">
        <v>813</v>
      </c>
      <c r="F1861" s="168"/>
      <c r="G1861" s="90" t="s">
        <v>805</v>
      </c>
      <c r="H1861" s="89"/>
      <c r="I1861" s="91"/>
      <c r="M1861" s="2">
        <v>505</v>
      </c>
    </row>
    <row r="1862" spans="2:13" ht="12.75">
      <c r="B1862" s="411"/>
      <c r="D1862" s="14"/>
      <c r="H1862" s="5">
        <f>H1861-B1862</f>
        <v>0</v>
      </c>
      <c r="I1862" s="24">
        <f aca="true" t="shared" si="127" ref="I1862:I1869">+B1862/M1862</f>
        <v>0</v>
      </c>
      <c r="M1862" s="2">
        <v>505</v>
      </c>
    </row>
    <row r="1863" spans="2:13" ht="12.75">
      <c r="B1863" s="411">
        <v>10000</v>
      </c>
      <c r="C1863" s="1" t="s">
        <v>806</v>
      </c>
      <c r="D1863" s="1" t="s">
        <v>807</v>
      </c>
      <c r="E1863" s="1" t="s">
        <v>814</v>
      </c>
      <c r="F1863" s="71" t="s">
        <v>815</v>
      </c>
      <c r="G1863" s="29" t="s">
        <v>212</v>
      </c>
      <c r="H1863" s="5">
        <f>H1862-B1863</f>
        <v>-10000</v>
      </c>
      <c r="I1863" s="24">
        <f t="shared" si="127"/>
        <v>19.801980198019802</v>
      </c>
      <c r="K1863" t="s">
        <v>24</v>
      </c>
      <c r="M1863" s="2">
        <v>505</v>
      </c>
    </row>
    <row r="1864" spans="2:13" ht="12.75">
      <c r="B1864" s="411">
        <v>10000</v>
      </c>
      <c r="C1864" s="1" t="s">
        <v>806</v>
      </c>
      <c r="D1864" s="1" t="s">
        <v>807</v>
      </c>
      <c r="E1864" s="1" t="s">
        <v>814</v>
      </c>
      <c r="F1864" s="71" t="s">
        <v>816</v>
      </c>
      <c r="G1864" s="29" t="s">
        <v>382</v>
      </c>
      <c r="H1864" s="5">
        <f>H1863-B1864</f>
        <v>-20000</v>
      </c>
      <c r="I1864" s="24">
        <f t="shared" si="127"/>
        <v>19.801980198019802</v>
      </c>
      <c r="K1864" t="s">
        <v>24</v>
      </c>
      <c r="M1864" s="2">
        <v>505</v>
      </c>
    </row>
    <row r="1865" spans="1:13" s="96" customFormat="1" ht="12.75">
      <c r="A1865" s="13"/>
      <c r="B1865" s="412">
        <f>SUM(B1863:B1864)</f>
        <v>20000</v>
      </c>
      <c r="C1865" s="13" t="s">
        <v>806</v>
      </c>
      <c r="D1865" s="13"/>
      <c r="E1865" s="13" t="s">
        <v>814</v>
      </c>
      <c r="F1865" s="20"/>
      <c r="G1865" s="20"/>
      <c r="H1865" s="94">
        <v>0</v>
      </c>
      <c r="I1865" s="95">
        <f t="shared" si="127"/>
        <v>39.603960396039604</v>
      </c>
      <c r="M1865" s="2">
        <v>505</v>
      </c>
    </row>
    <row r="1866" spans="2:13" ht="12.75">
      <c r="B1866" s="411"/>
      <c r="H1866" s="5">
        <v>0</v>
      </c>
      <c r="I1866" s="24">
        <f t="shared" si="127"/>
        <v>0</v>
      </c>
      <c r="M1866" s="2">
        <v>505</v>
      </c>
    </row>
    <row r="1867" spans="2:13" ht="12.75">
      <c r="B1867" s="411"/>
      <c r="H1867" s="5">
        <f>H1866-B1867</f>
        <v>0</v>
      </c>
      <c r="I1867" s="24">
        <f t="shared" si="127"/>
        <v>0</v>
      </c>
      <c r="M1867" s="2">
        <v>505</v>
      </c>
    </row>
    <row r="1868" spans="2:13" ht="12.75">
      <c r="B1868" s="411"/>
      <c r="H1868" s="5">
        <f>H1867-B1868</f>
        <v>0</v>
      </c>
      <c r="I1868" s="24">
        <f t="shared" si="127"/>
        <v>0</v>
      </c>
      <c r="M1868" s="2">
        <v>505</v>
      </c>
    </row>
    <row r="1869" spans="2:13" ht="12.75">
      <c r="B1869" s="411"/>
      <c r="H1869" s="5">
        <f>H1868-B1869</f>
        <v>0</v>
      </c>
      <c r="I1869" s="24">
        <f t="shared" si="127"/>
        <v>0</v>
      </c>
      <c r="M1869" s="2">
        <v>505</v>
      </c>
    </row>
    <row r="1870" spans="1:13" s="92" customFormat="1" ht="12.75">
      <c r="A1870" s="88"/>
      <c r="B1870" s="420">
        <f>+B1874</f>
        <v>8500</v>
      </c>
      <c r="C1870" s="88" t="s">
        <v>803</v>
      </c>
      <c r="D1870" s="88"/>
      <c r="E1870" s="88" t="s">
        <v>819</v>
      </c>
      <c r="F1870" s="168"/>
      <c r="G1870" s="90" t="s">
        <v>805</v>
      </c>
      <c r="H1870" s="89"/>
      <c r="I1870" s="91"/>
      <c r="M1870" s="2">
        <v>505</v>
      </c>
    </row>
    <row r="1871" spans="2:13" ht="12.75">
      <c r="B1871" s="411"/>
      <c r="H1871" s="5">
        <f>H1870-B1871</f>
        <v>0</v>
      </c>
      <c r="I1871" s="24">
        <f>+B1871/M1871</f>
        <v>0</v>
      </c>
      <c r="M1871" s="2">
        <v>505</v>
      </c>
    </row>
    <row r="1872" spans="2:13" ht="12.75">
      <c r="B1872" s="411">
        <v>6000</v>
      </c>
      <c r="C1872" s="1" t="s">
        <v>806</v>
      </c>
      <c r="D1872" s="1" t="s">
        <v>807</v>
      </c>
      <c r="E1872" s="1" t="s">
        <v>819</v>
      </c>
      <c r="F1872" s="71" t="s">
        <v>820</v>
      </c>
      <c r="G1872" s="29" t="s">
        <v>163</v>
      </c>
      <c r="H1872" s="5">
        <f>H1871-B1872</f>
        <v>-6000</v>
      </c>
      <c r="I1872" s="24">
        <v>12</v>
      </c>
      <c r="K1872" t="s">
        <v>24</v>
      </c>
      <c r="M1872" s="2">
        <v>505</v>
      </c>
    </row>
    <row r="1873" spans="2:13" ht="12.75">
      <c r="B1873" s="411">
        <v>2500</v>
      </c>
      <c r="C1873" s="1" t="s">
        <v>806</v>
      </c>
      <c r="D1873" s="1" t="s">
        <v>807</v>
      </c>
      <c r="E1873" s="1" t="s">
        <v>819</v>
      </c>
      <c r="F1873" s="71" t="s">
        <v>821</v>
      </c>
      <c r="G1873" s="29" t="s">
        <v>163</v>
      </c>
      <c r="H1873" s="5">
        <f>H1872-B1873</f>
        <v>-8500</v>
      </c>
      <c r="I1873" s="24">
        <v>5</v>
      </c>
      <c r="K1873" t="s">
        <v>24</v>
      </c>
      <c r="M1873" s="2">
        <v>505</v>
      </c>
    </row>
    <row r="1874" spans="1:13" s="96" customFormat="1" ht="12.75">
      <c r="A1874" s="13"/>
      <c r="B1874" s="412">
        <f>SUM(B1872:B1873)</f>
        <v>8500</v>
      </c>
      <c r="C1874" s="13" t="s">
        <v>806</v>
      </c>
      <c r="D1874" s="13"/>
      <c r="E1874" s="13" t="s">
        <v>819</v>
      </c>
      <c r="F1874" s="20"/>
      <c r="G1874" s="20"/>
      <c r="H1874" s="94">
        <v>0</v>
      </c>
      <c r="I1874" s="95">
        <f>+B1874/M1874</f>
        <v>16.831683168316832</v>
      </c>
      <c r="M1874" s="2">
        <v>505</v>
      </c>
    </row>
    <row r="1875" spans="2:13" ht="12.75">
      <c r="B1875" s="6"/>
      <c r="H1875" s="5">
        <v>0</v>
      </c>
      <c r="I1875" s="24">
        <f>+B1875/M1875</f>
        <v>0</v>
      </c>
      <c r="M1875" s="2">
        <v>505</v>
      </c>
    </row>
    <row r="1876" spans="3:13" ht="12.75">
      <c r="C1876" s="169"/>
      <c r="H1876" s="5">
        <f>H1875-B1876</f>
        <v>0</v>
      </c>
      <c r="I1876" s="24">
        <f>+B1876/M1876</f>
        <v>0</v>
      </c>
      <c r="M1876" s="2">
        <v>505</v>
      </c>
    </row>
    <row r="1877" spans="8:13" ht="12.75">
      <c r="H1877" s="5">
        <f>H1876-B1877</f>
        <v>0</v>
      </c>
      <c r="I1877" s="24">
        <f>+B1877/M1877</f>
        <v>0</v>
      </c>
      <c r="M1877" s="2">
        <v>505</v>
      </c>
    </row>
    <row r="1878" spans="2:13" ht="12.75">
      <c r="B1878" s="7"/>
      <c r="H1878" s="5">
        <f>H1877-B1878</f>
        <v>0</v>
      </c>
      <c r="I1878" s="24">
        <f>+B1878/M1878</f>
        <v>0</v>
      </c>
      <c r="M1878" s="2">
        <v>505</v>
      </c>
    </row>
    <row r="1879" spans="1:13" s="92" customFormat="1" ht="12.75">
      <c r="A1879" s="88"/>
      <c r="B1879" s="414">
        <f>+B1912+B1918+B1926+B1931+B1936</f>
        <v>309000</v>
      </c>
      <c r="C1879" s="88" t="s">
        <v>803</v>
      </c>
      <c r="D1879" s="88"/>
      <c r="E1879" s="88" t="s">
        <v>835</v>
      </c>
      <c r="F1879" s="168"/>
      <c r="G1879" s="90" t="s">
        <v>1165</v>
      </c>
      <c r="H1879" s="89"/>
      <c r="I1879" s="91"/>
      <c r="M1879" s="2">
        <v>505</v>
      </c>
    </row>
    <row r="1880" spans="1:13" s="17" customFormat="1" ht="12.75">
      <c r="A1880" s="14"/>
      <c r="B1880" s="417"/>
      <c r="C1880" s="35"/>
      <c r="D1880" s="14"/>
      <c r="E1880" s="14"/>
      <c r="F1880" s="29"/>
      <c r="G1880" s="32"/>
      <c r="H1880" s="5">
        <f aca="true" t="shared" si="128" ref="H1880:H1911">H1879-B1880</f>
        <v>0</v>
      </c>
      <c r="I1880" s="24">
        <f aca="true" t="shared" si="129" ref="I1880:I1911">+B1880/M1880</f>
        <v>0</v>
      </c>
      <c r="K1880"/>
      <c r="M1880" s="2">
        <v>505</v>
      </c>
    </row>
    <row r="1881" spans="2:13" ht="12.75">
      <c r="B1881" s="415"/>
      <c r="C1881" s="35"/>
      <c r="D1881" s="14"/>
      <c r="H1881" s="5">
        <f t="shared" si="128"/>
        <v>0</v>
      </c>
      <c r="I1881" s="24">
        <f t="shared" si="129"/>
        <v>0</v>
      </c>
      <c r="M1881" s="2">
        <v>505</v>
      </c>
    </row>
    <row r="1882" spans="2:13" ht="12.75">
      <c r="B1882" s="415">
        <v>3000</v>
      </c>
      <c r="C1882" s="1" t="s">
        <v>806</v>
      </c>
      <c r="D1882" s="14" t="s">
        <v>807</v>
      </c>
      <c r="E1882" s="1" t="s">
        <v>836</v>
      </c>
      <c r="F1882" s="71" t="s">
        <v>837</v>
      </c>
      <c r="G1882" s="29" t="s">
        <v>27</v>
      </c>
      <c r="H1882" s="5">
        <f t="shared" si="128"/>
        <v>-3000</v>
      </c>
      <c r="I1882" s="24">
        <f t="shared" si="129"/>
        <v>5.9405940594059405</v>
      </c>
      <c r="K1882" t="s">
        <v>24</v>
      </c>
      <c r="M1882" s="2">
        <v>505</v>
      </c>
    </row>
    <row r="1883" spans="2:13" ht="12.75">
      <c r="B1883" s="415">
        <v>3000</v>
      </c>
      <c r="C1883" s="1" t="s">
        <v>806</v>
      </c>
      <c r="D1883" s="14" t="s">
        <v>807</v>
      </c>
      <c r="E1883" s="1" t="s">
        <v>836</v>
      </c>
      <c r="F1883" s="71" t="s">
        <v>838</v>
      </c>
      <c r="G1883" s="29" t="s">
        <v>31</v>
      </c>
      <c r="H1883" s="5">
        <f t="shared" si="128"/>
        <v>-6000</v>
      </c>
      <c r="I1883" s="24">
        <f t="shared" si="129"/>
        <v>5.9405940594059405</v>
      </c>
      <c r="K1883" t="s">
        <v>24</v>
      </c>
      <c r="M1883" s="2">
        <v>505</v>
      </c>
    </row>
    <row r="1884" spans="2:14" ht="12.75">
      <c r="B1884" s="415">
        <v>2000</v>
      </c>
      <c r="C1884" s="1" t="s">
        <v>806</v>
      </c>
      <c r="D1884" s="14" t="s">
        <v>807</v>
      </c>
      <c r="E1884" s="1" t="s">
        <v>836</v>
      </c>
      <c r="F1884" s="71" t="s">
        <v>839</v>
      </c>
      <c r="G1884" s="29" t="s">
        <v>53</v>
      </c>
      <c r="H1884" s="5">
        <f t="shared" si="128"/>
        <v>-8000</v>
      </c>
      <c r="I1884" s="24">
        <f t="shared" si="129"/>
        <v>3.9603960396039604</v>
      </c>
      <c r="K1884" t="s">
        <v>24</v>
      </c>
      <c r="M1884" s="2">
        <v>505</v>
      </c>
      <c r="N1884" s="41"/>
    </row>
    <row r="1885" spans="2:13" ht="12.75">
      <c r="B1885" s="415">
        <v>7500</v>
      </c>
      <c r="C1885" s="1" t="s">
        <v>806</v>
      </c>
      <c r="D1885" s="1" t="s">
        <v>807</v>
      </c>
      <c r="E1885" s="1" t="s">
        <v>836</v>
      </c>
      <c r="F1885" s="71" t="s">
        <v>840</v>
      </c>
      <c r="G1885" s="29" t="s">
        <v>55</v>
      </c>
      <c r="H1885" s="5">
        <f t="shared" si="128"/>
        <v>-15500</v>
      </c>
      <c r="I1885" s="24">
        <f t="shared" si="129"/>
        <v>14.851485148514852</v>
      </c>
      <c r="K1885" t="s">
        <v>24</v>
      </c>
      <c r="M1885" s="2">
        <v>505</v>
      </c>
    </row>
    <row r="1886" spans="2:13" ht="12.75">
      <c r="B1886" s="415">
        <v>2500</v>
      </c>
      <c r="C1886" s="1" t="s">
        <v>806</v>
      </c>
      <c r="D1886" s="1" t="s">
        <v>807</v>
      </c>
      <c r="E1886" s="1" t="s">
        <v>836</v>
      </c>
      <c r="F1886" s="71" t="s">
        <v>841</v>
      </c>
      <c r="G1886" s="29" t="s">
        <v>55</v>
      </c>
      <c r="H1886" s="5">
        <f t="shared" si="128"/>
        <v>-18000</v>
      </c>
      <c r="I1886" s="24">
        <f t="shared" si="129"/>
        <v>4.9504950495049505</v>
      </c>
      <c r="K1886" t="s">
        <v>24</v>
      </c>
      <c r="M1886" s="2">
        <v>505</v>
      </c>
    </row>
    <row r="1887" spans="2:13" ht="12.75">
      <c r="B1887" s="415">
        <v>2500</v>
      </c>
      <c r="C1887" s="1" t="s">
        <v>806</v>
      </c>
      <c r="D1887" s="1" t="s">
        <v>807</v>
      </c>
      <c r="E1887" s="1" t="s">
        <v>836</v>
      </c>
      <c r="F1887" s="71" t="s">
        <v>842</v>
      </c>
      <c r="G1887" s="29" t="s">
        <v>75</v>
      </c>
      <c r="H1887" s="5">
        <f t="shared" si="128"/>
        <v>-20500</v>
      </c>
      <c r="I1887" s="24">
        <f t="shared" si="129"/>
        <v>4.9504950495049505</v>
      </c>
      <c r="K1887" t="s">
        <v>24</v>
      </c>
      <c r="M1887" s="2">
        <v>505</v>
      </c>
    </row>
    <row r="1888" spans="2:13" ht="12.75">
      <c r="B1888" s="415">
        <v>2000</v>
      </c>
      <c r="C1888" s="1" t="s">
        <v>806</v>
      </c>
      <c r="D1888" s="1" t="s">
        <v>807</v>
      </c>
      <c r="E1888" s="1" t="s">
        <v>836</v>
      </c>
      <c r="F1888" s="71" t="s">
        <v>843</v>
      </c>
      <c r="G1888" s="29" t="s">
        <v>75</v>
      </c>
      <c r="H1888" s="5">
        <f t="shared" si="128"/>
        <v>-22500</v>
      </c>
      <c r="I1888" s="24">
        <f t="shared" si="129"/>
        <v>3.9603960396039604</v>
      </c>
      <c r="K1888" t="s">
        <v>24</v>
      </c>
      <c r="M1888" s="2">
        <v>505</v>
      </c>
    </row>
    <row r="1889" spans="2:13" ht="12.75">
      <c r="B1889" s="415">
        <v>2500</v>
      </c>
      <c r="C1889" s="1" t="s">
        <v>806</v>
      </c>
      <c r="D1889" s="1" t="s">
        <v>807</v>
      </c>
      <c r="E1889" s="1" t="s">
        <v>836</v>
      </c>
      <c r="F1889" s="71" t="s">
        <v>844</v>
      </c>
      <c r="G1889" s="29" t="s">
        <v>123</v>
      </c>
      <c r="H1889" s="5">
        <f t="shared" si="128"/>
        <v>-25000</v>
      </c>
      <c r="I1889" s="24">
        <f t="shared" si="129"/>
        <v>4.9504950495049505</v>
      </c>
      <c r="K1889" t="s">
        <v>24</v>
      </c>
      <c r="M1889" s="2">
        <v>505</v>
      </c>
    </row>
    <row r="1890" spans="2:13" ht="12.75">
      <c r="B1890" s="418">
        <v>3000</v>
      </c>
      <c r="C1890" s="1" t="s">
        <v>806</v>
      </c>
      <c r="D1890" s="1" t="s">
        <v>807</v>
      </c>
      <c r="E1890" s="1" t="s">
        <v>836</v>
      </c>
      <c r="F1890" s="71" t="s">
        <v>845</v>
      </c>
      <c r="G1890" s="29" t="s">
        <v>123</v>
      </c>
      <c r="H1890" s="5">
        <f t="shared" si="128"/>
        <v>-28000</v>
      </c>
      <c r="I1890" s="24">
        <f t="shared" si="129"/>
        <v>5.9405940594059405</v>
      </c>
      <c r="K1890" t="s">
        <v>24</v>
      </c>
      <c r="M1890" s="2">
        <v>505</v>
      </c>
    </row>
    <row r="1891" spans="2:13" ht="12.75">
      <c r="B1891" s="415">
        <v>2000</v>
      </c>
      <c r="C1891" s="1" t="s">
        <v>806</v>
      </c>
      <c r="D1891" s="1" t="s">
        <v>807</v>
      </c>
      <c r="E1891" s="1" t="s">
        <v>836</v>
      </c>
      <c r="F1891" s="71" t="s">
        <v>846</v>
      </c>
      <c r="G1891" s="29" t="s">
        <v>126</v>
      </c>
      <c r="H1891" s="5">
        <f t="shared" si="128"/>
        <v>-30000</v>
      </c>
      <c r="I1891" s="24">
        <f t="shared" si="129"/>
        <v>3.9603960396039604</v>
      </c>
      <c r="K1891" t="s">
        <v>24</v>
      </c>
      <c r="M1891" s="2">
        <v>505</v>
      </c>
    </row>
    <row r="1892" spans="2:13" ht="12.75">
      <c r="B1892" s="415">
        <v>3000</v>
      </c>
      <c r="C1892" s="1" t="s">
        <v>806</v>
      </c>
      <c r="D1892" s="1" t="s">
        <v>807</v>
      </c>
      <c r="E1892" s="1" t="s">
        <v>836</v>
      </c>
      <c r="F1892" s="71" t="s">
        <v>847</v>
      </c>
      <c r="G1892" s="29" t="s">
        <v>126</v>
      </c>
      <c r="H1892" s="5">
        <f t="shared" si="128"/>
        <v>-33000</v>
      </c>
      <c r="I1892" s="24">
        <f t="shared" si="129"/>
        <v>5.9405940594059405</v>
      </c>
      <c r="K1892" t="s">
        <v>24</v>
      </c>
      <c r="M1892" s="2">
        <v>505</v>
      </c>
    </row>
    <row r="1893" spans="2:13" ht="12.75">
      <c r="B1893" s="415">
        <v>4000</v>
      </c>
      <c r="C1893" s="1" t="s">
        <v>806</v>
      </c>
      <c r="D1893" s="1" t="s">
        <v>807</v>
      </c>
      <c r="E1893" s="1" t="s">
        <v>836</v>
      </c>
      <c r="F1893" s="71" t="s">
        <v>848</v>
      </c>
      <c r="G1893" s="29" t="s">
        <v>161</v>
      </c>
      <c r="H1893" s="5">
        <f t="shared" si="128"/>
        <v>-37000</v>
      </c>
      <c r="I1893" s="24">
        <f t="shared" si="129"/>
        <v>7.920792079207921</v>
      </c>
      <c r="K1893" t="s">
        <v>24</v>
      </c>
      <c r="M1893" s="2">
        <v>505</v>
      </c>
    </row>
    <row r="1894" spans="2:13" ht="12.75">
      <c r="B1894" s="415">
        <v>3000</v>
      </c>
      <c r="C1894" s="1" t="s">
        <v>806</v>
      </c>
      <c r="D1894" s="1" t="s">
        <v>807</v>
      </c>
      <c r="E1894" s="1" t="s">
        <v>836</v>
      </c>
      <c r="F1894" s="71" t="s">
        <v>849</v>
      </c>
      <c r="G1894" s="29" t="s">
        <v>163</v>
      </c>
      <c r="H1894" s="5">
        <f t="shared" si="128"/>
        <v>-40000</v>
      </c>
      <c r="I1894" s="24">
        <f t="shared" si="129"/>
        <v>5.9405940594059405</v>
      </c>
      <c r="K1894" t="s">
        <v>24</v>
      </c>
      <c r="M1894" s="2">
        <v>505</v>
      </c>
    </row>
    <row r="1895" spans="2:13" ht="12.75">
      <c r="B1895" s="415">
        <v>3000</v>
      </c>
      <c r="C1895" s="1" t="s">
        <v>806</v>
      </c>
      <c r="D1895" s="1" t="s">
        <v>807</v>
      </c>
      <c r="E1895" s="1" t="s">
        <v>836</v>
      </c>
      <c r="F1895" s="71" t="s">
        <v>850</v>
      </c>
      <c r="G1895" s="29" t="s">
        <v>165</v>
      </c>
      <c r="H1895" s="5">
        <f t="shared" si="128"/>
        <v>-43000</v>
      </c>
      <c r="I1895" s="24">
        <f t="shared" si="129"/>
        <v>5.9405940594059405</v>
      </c>
      <c r="K1895" t="s">
        <v>24</v>
      </c>
      <c r="M1895" s="2">
        <v>505</v>
      </c>
    </row>
    <row r="1896" spans="2:13" ht="12.75">
      <c r="B1896" s="415">
        <v>3000</v>
      </c>
      <c r="C1896" s="1" t="s">
        <v>806</v>
      </c>
      <c r="D1896" s="1" t="s">
        <v>807</v>
      </c>
      <c r="E1896" s="1" t="s">
        <v>836</v>
      </c>
      <c r="F1896" s="71" t="s">
        <v>851</v>
      </c>
      <c r="G1896" s="29" t="s">
        <v>165</v>
      </c>
      <c r="H1896" s="5">
        <f t="shared" si="128"/>
        <v>-46000</v>
      </c>
      <c r="I1896" s="24">
        <f t="shared" si="129"/>
        <v>5.9405940594059405</v>
      </c>
      <c r="K1896" t="s">
        <v>24</v>
      </c>
      <c r="M1896" s="2">
        <v>505</v>
      </c>
    </row>
    <row r="1897" spans="2:13" ht="12.75">
      <c r="B1897" s="415">
        <v>3000</v>
      </c>
      <c r="C1897" s="1" t="s">
        <v>806</v>
      </c>
      <c r="D1897" s="1" t="s">
        <v>807</v>
      </c>
      <c r="E1897" s="1" t="s">
        <v>836</v>
      </c>
      <c r="F1897" s="71" t="s">
        <v>852</v>
      </c>
      <c r="G1897" s="29" t="s">
        <v>135</v>
      </c>
      <c r="H1897" s="5">
        <f t="shared" si="128"/>
        <v>-49000</v>
      </c>
      <c r="I1897" s="24">
        <f t="shared" si="129"/>
        <v>5.9405940594059405</v>
      </c>
      <c r="K1897" t="s">
        <v>24</v>
      </c>
      <c r="M1897" s="2">
        <v>505</v>
      </c>
    </row>
    <row r="1898" spans="2:13" ht="12.75">
      <c r="B1898" s="415">
        <v>3000</v>
      </c>
      <c r="C1898" s="1" t="s">
        <v>806</v>
      </c>
      <c r="D1898" s="1" t="s">
        <v>807</v>
      </c>
      <c r="E1898" s="1" t="s">
        <v>836</v>
      </c>
      <c r="F1898" s="71" t="s">
        <v>853</v>
      </c>
      <c r="G1898" s="29" t="s">
        <v>137</v>
      </c>
      <c r="H1898" s="5">
        <f t="shared" si="128"/>
        <v>-52000</v>
      </c>
      <c r="I1898" s="24">
        <f t="shared" si="129"/>
        <v>5.9405940594059405</v>
      </c>
      <c r="K1898" t="s">
        <v>24</v>
      </c>
      <c r="M1898" s="2">
        <v>505</v>
      </c>
    </row>
    <row r="1899" spans="2:13" ht="12.75">
      <c r="B1899" s="415">
        <v>3000</v>
      </c>
      <c r="C1899" s="1" t="s">
        <v>806</v>
      </c>
      <c r="D1899" s="1" t="s">
        <v>807</v>
      </c>
      <c r="E1899" s="1" t="s">
        <v>836</v>
      </c>
      <c r="F1899" s="71" t="s">
        <v>854</v>
      </c>
      <c r="G1899" s="29" t="s">
        <v>138</v>
      </c>
      <c r="H1899" s="5">
        <f t="shared" si="128"/>
        <v>-55000</v>
      </c>
      <c r="I1899" s="24">
        <f t="shared" si="129"/>
        <v>5.9405940594059405</v>
      </c>
      <c r="K1899" t="s">
        <v>24</v>
      </c>
      <c r="M1899" s="2">
        <v>505</v>
      </c>
    </row>
    <row r="1900" spans="2:13" ht="12.75">
      <c r="B1900" s="415">
        <v>3000</v>
      </c>
      <c r="C1900" s="1" t="s">
        <v>806</v>
      </c>
      <c r="D1900" s="1" t="s">
        <v>807</v>
      </c>
      <c r="E1900" s="1" t="s">
        <v>836</v>
      </c>
      <c r="F1900" s="71" t="s">
        <v>855</v>
      </c>
      <c r="G1900" s="29" t="s">
        <v>139</v>
      </c>
      <c r="H1900" s="5">
        <f t="shared" si="128"/>
        <v>-58000</v>
      </c>
      <c r="I1900" s="24">
        <f t="shared" si="129"/>
        <v>5.9405940594059405</v>
      </c>
      <c r="K1900" t="s">
        <v>24</v>
      </c>
      <c r="M1900" s="2">
        <v>505</v>
      </c>
    </row>
    <row r="1901" spans="2:13" ht="12.75">
      <c r="B1901" s="415">
        <v>2000</v>
      </c>
      <c r="C1901" s="1" t="s">
        <v>806</v>
      </c>
      <c r="D1901" s="1" t="s">
        <v>807</v>
      </c>
      <c r="E1901" s="1" t="s">
        <v>836</v>
      </c>
      <c r="F1901" s="71" t="s">
        <v>856</v>
      </c>
      <c r="G1901" s="29" t="s">
        <v>140</v>
      </c>
      <c r="H1901" s="5">
        <f t="shared" si="128"/>
        <v>-60000</v>
      </c>
      <c r="I1901" s="24">
        <f t="shared" si="129"/>
        <v>3.9603960396039604</v>
      </c>
      <c r="K1901" t="s">
        <v>24</v>
      </c>
      <c r="M1901" s="2">
        <v>505</v>
      </c>
    </row>
    <row r="1902" spans="2:13" ht="12.75">
      <c r="B1902" s="415">
        <v>2000</v>
      </c>
      <c r="C1902" s="1" t="s">
        <v>806</v>
      </c>
      <c r="D1902" s="1" t="s">
        <v>807</v>
      </c>
      <c r="E1902" s="1" t="s">
        <v>836</v>
      </c>
      <c r="F1902" s="71" t="s">
        <v>857</v>
      </c>
      <c r="G1902" s="29" t="s">
        <v>140</v>
      </c>
      <c r="H1902" s="5">
        <f t="shared" si="128"/>
        <v>-62000</v>
      </c>
      <c r="I1902" s="24">
        <f t="shared" si="129"/>
        <v>3.9603960396039604</v>
      </c>
      <c r="K1902" t="s">
        <v>24</v>
      </c>
      <c r="M1902" s="2">
        <v>505</v>
      </c>
    </row>
    <row r="1903" spans="2:13" ht="12.75">
      <c r="B1903" s="415">
        <v>3000</v>
      </c>
      <c r="C1903" s="1" t="s">
        <v>806</v>
      </c>
      <c r="D1903" s="1" t="s">
        <v>807</v>
      </c>
      <c r="E1903" s="1" t="s">
        <v>836</v>
      </c>
      <c r="F1903" s="71" t="s">
        <v>858</v>
      </c>
      <c r="G1903" s="29" t="s">
        <v>141</v>
      </c>
      <c r="H1903" s="5">
        <f t="shared" si="128"/>
        <v>-65000</v>
      </c>
      <c r="I1903" s="24">
        <f t="shared" si="129"/>
        <v>5.9405940594059405</v>
      </c>
      <c r="K1903" t="s">
        <v>24</v>
      </c>
      <c r="M1903" s="2">
        <v>505</v>
      </c>
    </row>
    <row r="1904" spans="2:13" ht="12.75">
      <c r="B1904" s="415">
        <v>3000</v>
      </c>
      <c r="C1904" s="1" t="s">
        <v>806</v>
      </c>
      <c r="D1904" s="1" t="s">
        <v>807</v>
      </c>
      <c r="E1904" s="1" t="s">
        <v>836</v>
      </c>
      <c r="F1904" s="71" t="s">
        <v>859</v>
      </c>
      <c r="G1904" s="29" t="s">
        <v>142</v>
      </c>
      <c r="H1904" s="5">
        <f t="shared" si="128"/>
        <v>-68000</v>
      </c>
      <c r="I1904" s="24">
        <f t="shared" si="129"/>
        <v>5.9405940594059405</v>
      </c>
      <c r="K1904" t="s">
        <v>24</v>
      </c>
      <c r="M1904" s="2">
        <v>505</v>
      </c>
    </row>
    <row r="1905" spans="2:13" ht="12.75">
      <c r="B1905" s="415">
        <v>2000</v>
      </c>
      <c r="C1905" s="1" t="s">
        <v>806</v>
      </c>
      <c r="D1905" s="1" t="s">
        <v>807</v>
      </c>
      <c r="E1905" s="1" t="s">
        <v>836</v>
      </c>
      <c r="F1905" s="71" t="s">
        <v>860</v>
      </c>
      <c r="G1905" s="29" t="s">
        <v>144</v>
      </c>
      <c r="H1905" s="5">
        <f t="shared" si="128"/>
        <v>-70000</v>
      </c>
      <c r="I1905" s="24">
        <f t="shared" si="129"/>
        <v>3.9603960396039604</v>
      </c>
      <c r="K1905" t="s">
        <v>24</v>
      </c>
      <c r="M1905" s="2">
        <v>505</v>
      </c>
    </row>
    <row r="1906" spans="2:13" ht="12.75">
      <c r="B1906" s="415">
        <v>3000</v>
      </c>
      <c r="C1906" s="1" t="s">
        <v>806</v>
      </c>
      <c r="D1906" s="1" t="s">
        <v>807</v>
      </c>
      <c r="E1906" s="1" t="s">
        <v>836</v>
      </c>
      <c r="F1906" s="71" t="s">
        <v>861</v>
      </c>
      <c r="G1906" s="29" t="s">
        <v>145</v>
      </c>
      <c r="H1906" s="5">
        <f t="shared" si="128"/>
        <v>-73000</v>
      </c>
      <c r="I1906" s="24">
        <f t="shared" si="129"/>
        <v>5.9405940594059405</v>
      </c>
      <c r="K1906" t="s">
        <v>24</v>
      </c>
      <c r="M1906" s="2">
        <v>505</v>
      </c>
    </row>
    <row r="1907" spans="2:13" ht="12.75">
      <c r="B1907" s="415">
        <v>3000</v>
      </c>
      <c r="C1907" s="1" t="s">
        <v>806</v>
      </c>
      <c r="D1907" s="1" t="s">
        <v>807</v>
      </c>
      <c r="E1907" s="1" t="s">
        <v>836</v>
      </c>
      <c r="F1907" s="71" t="s">
        <v>862</v>
      </c>
      <c r="G1907" s="29" t="s">
        <v>146</v>
      </c>
      <c r="H1907" s="5">
        <f t="shared" si="128"/>
        <v>-76000</v>
      </c>
      <c r="I1907" s="24">
        <f t="shared" si="129"/>
        <v>5.9405940594059405</v>
      </c>
      <c r="K1907" t="s">
        <v>24</v>
      </c>
      <c r="M1907" s="2">
        <v>505</v>
      </c>
    </row>
    <row r="1908" spans="2:13" ht="12.75">
      <c r="B1908" s="415">
        <v>3000</v>
      </c>
      <c r="C1908" s="1" t="s">
        <v>806</v>
      </c>
      <c r="D1908" s="1" t="s">
        <v>807</v>
      </c>
      <c r="E1908" s="1" t="s">
        <v>836</v>
      </c>
      <c r="F1908" s="71" t="s">
        <v>863</v>
      </c>
      <c r="G1908" s="29" t="s">
        <v>147</v>
      </c>
      <c r="H1908" s="5">
        <f t="shared" si="128"/>
        <v>-79000</v>
      </c>
      <c r="I1908" s="24">
        <f t="shared" si="129"/>
        <v>5.9405940594059405</v>
      </c>
      <c r="K1908" t="s">
        <v>24</v>
      </c>
      <c r="M1908" s="2">
        <v>505</v>
      </c>
    </row>
    <row r="1909" spans="2:13" ht="12.75">
      <c r="B1909" s="415">
        <v>3000</v>
      </c>
      <c r="C1909" s="1" t="s">
        <v>806</v>
      </c>
      <c r="D1909" s="1" t="s">
        <v>807</v>
      </c>
      <c r="E1909" s="1" t="s">
        <v>836</v>
      </c>
      <c r="F1909" s="71" t="s">
        <v>864</v>
      </c>
      <c r="G1909" s="29" t="s">
        <v>148</v>
      </c>
      <c r="H1909" s="5">
        <f t="shared" si="128"/>
        <v>-82000</v>
      </c>
      <c r="I1909" s="24">
        <f t="shared" si="129"/>
        <v>5.9405940594059405</v>
      </c>
      <c r="K1909" t="s">
        <v>24</v>
      </c>
      <c r="M1909" s="2">
        <v>505</v>
      </c>
    </row>
    <row r="1910" spans="2:13" ht="12.75">
      <c r="B1910" s="415">
        <v>2000</v>
      </c>
      <c r="C1910" s="1" t="s">
        <v>806</v>
      </c>
      <c r="D1910" s="1" t="s">
        <v>807</v>
      </c>
      <c r="E1910" s="1" t="s">
        <v>836</v>
      </c>
      <c r="F1910" s="71" t="s">
        <v>865</v>
      </c>
      <c r="G1910" s="29" t="s">
        <v>149</v>
      </c>
      <c r="H1910" s="5">
        <f t="shared" si="128"/>
        <v>-84000</v>
      </c>
      <c r="I1910" s="24">
        <f t="shared" si="129"/>
        <v>3.9603960396039604</v>
      </c>
      <c r="K1910" t="s">
        <v>24</v>
      </c>
      <c r="M1910" s="2">
        <v>505</v>
      </c>
    </row>
    <row r="1911" spans="2:13" ht="12.75">
      <c r="B1911" s="415">
        <v>3000</v>
      </c>
      <c r="C1911" s="1" t="s">
        <v>806</v>
      </c>
      <c r="D1911" s="1" t="s">
        <v>807</v>
      </c>
      <c r="E1911" s="1" t="s">
        <v>836</v>
      </c>
      <c r="F1911" s="71" t="s">
        <v>866</v>
      </c>
      <c r="G1911" s="29" t="s">
        <v>379</v>
      </c>
      <c r="H1911" s="5">
        <f t="shared" si="128"/>
        <v>-87000</v>
      </c>
      <c r="I1911" s="24">
        <f t="shared" si="129"/>
        <v>5.9405940594059405</v>
      </c>
      <c r="K1911" t="s">
        <v>24</v>
      </c>
      <c r="M1911" s="2">
        <v>505</v>
      </c>
    </row>
    <row r="1912" spans="1:13" s="96" customFormat="1" ht="12.75">
      <c r="A1912" s="13"/>
      <c r="B1912" s="416">
        <f>SUM(B1882:B1911)</f>
        <v>87000</v>
      </c>
      <c r="C1912" s="13" t="s">
        <v>806</v>
      </c>
      <c r="D1912" s="13"/>
      <c r="E1912" s="13" t="s">
        <v>835</v>
      </c>
      <c r="F1912" s="20"/>
      <c r="G1912" s="20"/>
      <c r="H1912" s="94">
        <v>0</v>
      </c>
      <c r="I1912" s="95">
        <f aca="true" t="shared" si="130" ref="I1912:I1938">+B1912/M1912</f>
        <v>172.27722772277227</v>
      </c>
      <c r="M1912" s="2">
        <v>505</v>
      </c>
    </row>
    <row r="1913" spans="2:13" ht="12.75">
      <c r="B1913" s="415"/>
      <c r="H1913" s="5">
        <f>H1912-B1913</f>
        <v>0</v>
      </c>
      <c r="I1913" s="24">
        <f t="shared" si="130"/>
        <v>0</v>
      </c>
      <c r="M1913" s="2">
        <v>505</v>
      </c>
    </row>
    <row r="1914" spans="2:13" ht="12.75">
      <c r="B1914" s="415"/>
      <c r="H1914" s="5">
        <f>H1913-B1914</f>
        <v>0</v>
      </c>
      <c r="I1914" s="24">
        <f t="shared" si="130"/>
        <v>0</v>
      </c>
      <c r="M1914" s="2">
        <v>505</v>
      </c>
    </row>
    <row r="1915" spans="2:13" ht="12.75">
      <c r="B1915" s="415">
        <v>3500</v>
      </c>
      <c r="C1915" s="1" t="s">
        <v>198</v>
      </c>
      <c r="D1915" s="35" t="s">
        <v>867</v>
      </c>
      <c r="E1915" s="1" t="s">
        <v>150</v>
      </c>
      <c r="F1915" s="102" t="s">
        <v>868</v>
      </c>
      <c r="G1915" s="29" t="s">
        <v>148</v>
      </c>
      <c r="H1915" s="5">
        <f>H1914-B1915</f>
        <v>-3500</v>
      </c>
      <c r="I1915" s="24">
        <f t="shared" si="130"/>
        <v>6.930693069306931</v>
      </c>
      <c r="K1915" t="s">
        <v>133</v>
      </c>
      <c r="M1915" s="2">
        <v>505</v>
      </c>
    </row>
    <row r="1916" spans="2:13" ht="12.75">
      <c r="B1916" s="415">
        <v>148500</v>
      </c>
      <c r="C1916" s="1" t="s">
        <v>869</v>
      </c>
      <c r="D1916" s="35" t="s">
        <v>867</v>
      </c>
      <c r="E1916" s="1" t="s">
        <v>150</v>
      </c>
      <c r="F1916" s="29" t="s">
        <v>870</v>
      </c>
      <c r="G1916" s="29" t="s">
        <v>148</v>
      </c>
      <c r="H1916" s="5">
        <f>H1915-B1916</f>
        <v>-152000</v>
      </c>
      <c r="I1916" s="24">
        <f t="shared" si="130"/>
        <v>294.05940594059405</v>
      </c>
      <c r="K1916" t="s">
        <v>871</v>
      </c>
      <c r="M1916" s="2">
        <v>505</v>
      </c>
    </row>
    <row r="1917" spans="2:13" ht="12.75">
      <c r="B1917" s="415">
        <v>10000</v>
      </c>
      <c r="C1917" s="1" t="s">
        <v>872</v>
      </c>
      <c r="D1917" s="35" t="s">
        <v>867</v>
      </c>
      <c r="E1917" s="1" t="s">
        <v>150</v>
      </c>
      <c r="F1917" s="38" t="s">
        <v>873</v>
      </c>
      <c r="G1917" s="29" t="s">
        <v>148</v>
      </c>
      <c r="H1917" s="5">
        <f>H1916-B1917</f>
        <v>-162000</v>
      </c>
      <c r="I1917" s="24">
        <f t="shared" si="130"/>
        <v>19.801980198019802</v>
      </c>
      <c r="K1917" t="s">
        <v>133</v>
      </c>
      <c r="M1917" s="2">
        <v>505</v>
      </c>
    </row>
    <row r="1918" spans="1:13" s="96" customFormat="1" ht="12.75">
      <c r="A1918" s="13"/>
      <c r="B1918" s="416">
        <f>SUM(B1915:B1917)</f>
        <v>162000</v>
      </c>
      <c r="C1918" s="13" t="s">
        <v>1097</v>
      </c>
      <c r="D1918" s="13"/>
      <c r="E1918" s="13"/>
      <c r="F1918" s="20"/>
      <c r="G1918" s="20"/>
      <c r="H1918" s="94">
        <v>0</v>
      </c>
      <c r="I1918" s="95">
        <f t="shared" si="130"/>
        <v>320.7920792079208</v>
      </c>
      <c r="M1918" s="2">
        <v>505</v>
      </c>
    </row>
    <row r="1919" spans="2:13" ht="12.75">
      <c r="B1919" s="415"/>
      <c r="H1919" s="5">
        <f aca="true" t="shared" si="131" ref="H1919:H1925">H1918-B1919</f>
        <v>0</v>
      </c>
      <c r="I1919" s="24">
        <f t="shared" si="130"/>
        <v>0</v>
      </c>
      <c r="M1919" s="2">
        <v>505</v>
      </c>
    </row>
    <row r="1920" spans="2:13" ht="12.75">
      <c r="B1920" s="415"/>
      <c r="H1920" s="5">
        <f t="shared" si="131"/>
        <v>0</v>
      </c>
      <c r="I1920" s="24">
        <f t="shared" si="130"/>
        <v>0</v>
      </c>
      <c r="M1920" s="2">
        <v>505</v>
      </c>
    </row>
    <row r="1921" spans="2:13" ht="12.75">
      <c r="B1921" s="415">
        <v>1500</v>
      </c>
      <c r="C1921" s="1" t="s">
        <v>81</v>
      </c>
      <c r="D1921" s="35" t="s">
        <v>867</v>
      </c>
      <c r="E1921" s="1" t="s">
        <v>131</v>
      </c>
      <c r="F1921" s="29" t="s">
        <v>874</v>
      </c>
      <c r="G1921" s="29" t="s">
        <v>148</v>
      </c>
      <c r="H1921" s="5">
        <f t="shared" si="131"/>
        <v>-1500</v>
      </c>
      <c r="I1921" s="24">
        <f t="shared" si="130"/>
        <v>2.9702970297029703</v>
      </c>
      <c r="K1921" t="s">
        <v>133</v>
      </c>
      <c r="M1921" s="2">
        <v>505</v>
      </c>
    </row>
    <row r="1922" spans="1:13" s="122" customFormat="1" ht="12.75">
      <c r="A1922" s="37"/>
      <c r="B1922" s="417">
        <v>1500</v>
      </c>
      <c r="C1922" s="35" t="s">
        <v>81</v>
      </c>
      <c r="D1922" s="37" t="s">
        <v>867</v>
      </c>
      <c r="E1922" s="37" t="s">
        <v>131</v>
      </c>
      <c r="F1922" s="102" t="s">
        <v>874</v>
      </c>
      <c r="G1922" s="38" t="s">
        <v>148</v>
      </c>
      <c r="H1922" s="5">
        <f t="shared" si="131"/>
        <v>-3000</v>
      </c>
      <c r="I1922" s="24">
        <f t="shared" si="130"/>
        <v>2.9702970297029703</v>
      </c>
      <c r="K1922" s="123" t="s">
        <v>133</v>
      </c>
      <c r="M1922" s="2">
        <v>505</v>
      </c>
    </row>
    <row r="1923" spans="2:13" ht="12.75">
      <c r="B1923" s="415">
        <v>2500</v>
      </c>
      <c r="C1923" s="1" t="s">
        <v>875</v>
      </c>
      <c r="D1923" s="35" t="s">
        <v>867</v>
      </c>
      <c r="E1923" s="37" t="s">
        <v>131</v>
      </c>
      <c r="F1923" s="29" t="s">
        <v>874</v>
      </c>
      <c r="G1923" s="29" t="s">
        <v>149</v>
      </c>
      <c r="H1923" s="5">
        <f t="shared" si="131"/>
        <v>-5500</v>
      </c>
      <c r="I1923" s="24">
        <f t="shared" si="130"/>
        <v>4.9504950495049505</v>
      </c>
      <c r="K1923" t="s">
        <v>133</v>
      </c>
      <c r="M1923" s="2">
        <v>505</v>
      </c>
    </row>
    <row r="1924" spans="2:13" ht="12.75">
      <c r="B1924" s="415">
        <v>2500</v>
      </c>
      <c r="C1924" s="1" t="s">
        <v>875</v>
      </c>
      <c r="D1924" s="35" t="s">
        <v>867</v>
      </c>
      <c r="E1924" s="37" t="s">
        <v>131</v>
      </c>
      <c r="F1924" s="29" t="s">
        <v>874</v>
      </c>
      <c r="G1924" s="29" t="s">
        <v>149</v>
      </c>
      <c r="H1924" s="5">
        <f t="shared" si="131"/>
        <v>-8000</v>
      </c>
      <c r="I1924" s="24">
        <f t="shared" si="130"/>
        <v>4.9504950495049505</v>
      </c>
      <c r="K1924" t="s">
        <v>133</v>
      </c>
      <c r="M1924" s="2">
        <v>505</v>
      </c>
    </row>
    <row r="1925" spans="2:13" ht="12.75">
      <c r="B1925" s="415">
        <v>1000</v>
      </c>
      <c r="C1925" s="1" t="s">
        <v>81</v>
      </c>
      <c r="D1925" s="35" t="s">
        <v>867</v>
      </c>
      <c r="E1925" s="1" t="s">
        <v>131</v>
      </c>
      <c r="F1925" s="29" t="s">
        <v>874</v>
      </c>
      <c r="G1925" s="29" t="s">
        <v>149</v>
      </c>
      <c r="H1925" s="5">
        <f t="shared" si="131"/>
        <v>-9000</v>
      </c>
      <c r="I1925" s="24">
        <f t="shared" si="130"/>
        <v>1.9801980198019802</v>
      </c>
      <c r="K1925" t="s">
        <v>133</v>
      </c>
      <c r="M1925" s="2">
        <v>505</v>
      </c>
    </row>
    <row r="1926" spans="1:13" s="96" customFormat="1" ht="12.75">
      <c r="A1926" s="13"/>
      <c r="B1926" s="416">
        <f>SUM(B1921:B1925)</f>
        <v>9000</v>
      </c>
      <c r="C1926" s="13"/>
      <c r="D1926" s="13"/>
      <c r="E1926" s="13" t="s">
        <v>131</v>
      </c>
      <c r="F1926" s="20"/>
      <c r="G1926" s="20"/>
      <c r="H1926" s="94">
        <v>0</v>
      </c>
      <c r="I1926" s="95">
        <f t="shared" si="130"/>
        <v>17.821782178217823</v>
      </c>
      <c r="M1926" s="2">
        <v>505</v>
      </c>
    </row>
    <row r="1927" spans="2:13" ht="12.75">
      <c r="B1927" s="415"/>
      <c r="H1927" s="5">
        <f>H1926-B1927</f>
        <v>0</v>
      </c>
      <c r="I1927" s="24">
        <f t="shared" si="130"/>
        <v>0</v>
      </c>
      <c r="M1927" s="2">
        <v>505</v>
      </c>
    </row>
    <row r="1928" spans="2:13" ht="12.75">
      <c r="B1928" s="415"/>
      <c r="H1928" s="5">
        <f>H1927-B1928</f>
        <v>0</v>
      </c>
      <c r="I1928" s="24">
        <f t="shared" si="130"/>
        <v>0</v>
      </c>
      <c r="M1928" s="2">
        <v>505</v>
      </c>
    </row>
    <row r="1929" spans="2:13" ht="12.75">
      <c r="B1929" s="415">
        <v>7000</v>
      </c>
      <c r="C1929" s="1" t="s">
        <v>82</v>
      </c>
      <c r="D1929" s="35" t="s">
        <v>867</v>
      </c>
      <c r="E1929" s="1" t="s">
        <v>150</v>
      </c>
      <c r="F1929" s="102" t="s">
        <v>876</v>
      </c>
      <c r="G1929" s="29" t="s">
        <v>148</v>
      </c>
      <c r="H1929" s="5">
        <f>H1928-B1929</f>
        <v>-7000</v>
      </c>
      <c r="I1929" s="24">
        <f t="shared" si="130"/>
        <v>13.861386138613861</v>
      </c>
      <c r="K1929" t="s">
        <v>133</v>
      </c>
      <c r="M1929" s="2">
        <v>505</v>
      </c>
    </row>
    <row r="1930" spans="1:13" s="17" customFormat="1" ht="12.75">
      <c r="A1930" s="14"/>
      <c r="B1930" s="417">
        <v>40000</v>
      </c>
      <c r="C1930" s="14" t="s">
        <v>82</v>
      </c>
      <c r="D1930" s="14" t="s">
        <v>663</v>
      </c>
      <c r="E1930" s="153" t="s">
        <v>1077</v>
      </c>
      <c r="F1930" s="32" t="s">
        <v>609</v>
      </c>
      <c r="G1930" s="32" t="s">
        <v>165</v>
      </c>
      <c r="H1930" s="31">
        <f>H1929-B1930</f>
        <v>-47000</v>
      </c>
      <c r="I1930" s="59">
        <f t="shared" si="130"/>
        <v>79.20792079207921</v>
      </c>
      <c r="K1930" s="17" t="s">
        <v>593</v>
      </c>
      <c r="M1930" s="2">
        <v>505</v>
      </c>
    </row>
    <row r="1931" spans="1:13" s="96" customFormat="1" ht="12.75">
      <c r="A1931" s="13"/>
      <c r="B1931" s="416">
        <f>SUM(B1929:B1930)</f>
        <v>47000</v>
      </c>
      <c r="C1931" s="13" t="s">
        <v>82</v>
      </c>
      <c r="D1931" s="13"/>
      <c r="E1931" s="13"/>
      <c r="F1931" s="20"/>
      <c r="G1931" s="20"/>
      <c r="H1931" s="94">
        <v>0</v>
      </c>
      <c r="I1931" s="95">
        <f t="shared" si="130"/>
        <v>93.06930693069307</v>
      </c>
      <c r="M1931" s="2">
        <v>505</v>
      </c>
    </row>
    <row r="1932" spans="2:13" ht="12.75">
      <c r="B1932" s="415"/>
      <c r="H1932" s="5">
        <f>H1931-B1932</f>
        <v>0</v>
      </c>
      <c r="I1932" s="24">
        <f t="shared" si="130"/>
        <v>0</v>
      </c>
      <c r="M1932" s="2">
        <v>505</v>
      </c>
    </row>
    <row r="1933" spans="2:13" ht="12.75">
      <c r="B1933" s="415"/>
      <c r="H1933" s="5">
        <f>H1932-B1933</f>
        <v>0</v>
      </c>
      <c r="I1933" s="24">
        <f t="shared" si="130"/>
        <v>0</v>
      </c>
      <c r="M1933" s="2">
        <v>505</v>
      </c>
    </row>
    <row r="1934" spans="2:13" ht="12.75">
      <c r="B1934" s="415">
        <v>2000</v>
      </c>
      <c r="C1934" s="1" t="s">
        <v>84</v>
      </c>
      <c r="D1934" s="35" t="s">
        <v>867</v>
      </c>
      <c r="E1934" s="1" t="s">
        <v>150</v>
      </c>
      <c r="F1934" s="29" t="s">
        <v>874</v>
      </c>
      <c r="G1934" s="29" t="s">
        <v>148</v>
      </c>
      <c r="H1934" s="5">
        <f>H1933-B1934</f>
        <v>-2000</v>
      </c>
      <c r="I1934" s="24">
        <f t="shared" si="130"/>
        <v>3.9603960396039604</v>
      </c>
      <c r="K1934" t="s">
        <v>133</v>
      </c>
      <c r="M1934" s="2">
        <v>505</v>
      </c>
    </row>
    <row r="1935" spans="2:13" ht="12.75">
      <c r="B1935" s="415">
        <v>2000</v>
      </c>
      <c r="C1935" s="1" t="s">
        <v>84</v>
      </c>
      <c r="D1935" s="35" t="s">
        <v>867</v>
      </c>
      <c r="E1935" s="1" t="s">
        <v>150</v>
      </c>
      <c r="F1935" s="29" t="s">
        <v>874</v>
      </c>
      <c r="G1935" s="29" t="s">
        <v>149</v>
      </c>
      <c r="H1935" s="5">
        <f>H1934-B1935</f>
        <v>-4000</v>
      </c>
      <c r="I1935" s="24">
        <f t="shared" si="130"/>
        <v>3.9603960396039604</v>
      </c>
      <c r="K1935" t="s">
        <v>133</v>
      </c>
      <c r="M1935" s="2">
        <v>505</v>
      </c>
    </row>
    <row r="1936" spans="1:13" s="96" customFormat="1" ht="12.75">
      <c r="A1936" s="13"/>
      <c r="B1936" s="416">
        <f>SUM(B1934:B1935)</f>
        <v>4000</v>
      </c>
      <c r="C1936" s="13" t="s">
        <v>84</v>
      </c>
      <c r="D1936" s="13"/>
      <c r="E1936" s="13"/>
      <c r="F1936" s="20"/>
      <c r="G1936" s="20"/>
      <c r="H1936" s="94">
        <v>0</v>
      </c>
      <c r="I1936" s="95">
        <f t="shared" si="130"/>
        <v>7.920792079207921</v>
      </c>
      <c r="M1936" s="2">
        <v>505</v>
      </c>
    </row>
    <row r="1937" spans="8:13" ht="12.75">
      <c r="H1937" s="5">
        <f>H1936-B1937</f>
        <v>0</v>
      </c>
      <c r="I1937" s="24">
        <f t="shared" si="130"/>
        <v>0</v>
      </c>
      <c r="M1937" s="2">
        <v>505</v>
      </c>
    </row>
    <row r="1938" spans="8:13" ht="12.75">
      <c r="H1938" s="5">
        <f>H1937-B1938</f>
        <v>0</v>
      </c>
      <c r="I1938" s="24">
        <f t="shared" si="130"/>
        <v>0</v>
      </c>
      <c r="M1938" s="2">
        <v>505</v>
      </c>
    </row>
    <row r="1939" spans="2:13" ht="12.75">
      <c r="B1939" s="34"/>
      <c r="C1939" s="35"/>
      <c r="D1939" s="14"/>
      <c r="E1939" s="35"/>
      <c r="G1939" s="33"/>
      <c r="I1939" s="24"/>
      <c r="M1939" s="2">
        <v>505</v>
      </c>
    </row>
    <row r="1940" spans="8:13" ht="12.75">
      <c r="H1940" s="5">
        <f>H1939-B1940</f>
        <v>0</v>
      </c>
      <c r="I1940" s="24">
        <f>+B1940/M1940</f>
        <v>0</v>
      </c>
      <c r="M1940" s="2">
        <v>505</v>
      </c>
    </row>
    <row r="1941" spans="1:13" ht="12.75">
      <c r="A1941" s="88"/>
      <c r="B1941" s="414">
        <f>+B1954+B1959+B1963+B1968</f>
        <v>125970</v>
      </c>
      <c r="C1941" s="88" t="s">
        <v>877</v>
      </c>
      <c r="D1941" s="88"/>
      <c r="E1941" s="88"/>
      <c r="F1941" s="168"/>
      <c r="G1941" s="90"/>
      <c r="H1941" s="89"/>
      <c r="I1941" s="91"/>
      <c r="J1941" s="92"/>
      <c r="K1941" s="92"/>
      <c r="L1941" s="92"/>
      <c r="M1941" s="2">
        <v>505</v>
      </c>
    </row>
    <row r="1942" spans="2:13" ht="12.75">
      <c r="B1942" s="415"/>
      <c r="H1942" s="5">
        <f aca="true" t="shared" si="132" ref="H1942:H1953">H1941-B1942</f>
        <v>0</v>
      </c>
      <c r="I1942" s="24">
        <f aca="true" t="shared" si="133" ref="I1942:I1975">+B1942/M1942</f>
        <v>0</v>
      </c>
      <c r="M1942" s="2">
        <v>505</v>
      </c>
    </row>
    <row r="1943" spans="2:13" ht="12.75">
      <c r="B1943" s="415"/>
      <c r="H1943" s="5">
        <f t="shared" si="132"/>
        <v>0</v>
      </c>
      <c r="I1943" s="24">
        <f t="shared" si="133"/>
        <v>0</v>
      </c>
      <c r="M1943" s="2">
        <v>505</v>
      </c>
    </row>
    <row r="1944" spans="2:13" ht="12.75">
      <c r="B1944" s="415">
        <v>3000</v>
      </c>
      <c r="C1944" s="1" t="s">
        <v>806</v>
      </c>
      <c r="D1944" s="1" t="s">
        <v>807</v>
      </c>
      <c r="E1944" s="1" t="s">
        <v>827</v>
      </c>
      <c r="F1944" s="71" t="s">
        <v>828</v>
      </c>
      <c r="G1944" s="29" t="s">
        <v>140</v>
      </c>
      <c r="H1944" s="5">
        <f t="shared" si="132"/>
        <v>-3000</v>
      </c>
      <c r="I1944" s="24">
        <f t="shared" si="133"/>
        <v>5.9405940594059405</v>
      </c>
      <c r="K1944" t="s">
        <v>24</v>
      </c>
      <c r="M1944" s="2">
        <v>505</v>
      </c>
    </row>
    <row r="1945" spans="2:13" ht="12.75">
      <c r="B1945" s="415">
        <v>5000</v>
      </c>
      <c r="C1945" s="1" t="s">
        <v>806</v>
      </c>
      <c r="D1945" s="1" t="s">
        <v>807</v>
      </c>
      <c r="E1945" s="1" t="s">
        <v>827</v>
      </c>
      <c r="F1945" s="71" t="s">
        <v>829</v>
      </c>
      <c r="G1945" s="29" t="s">
        <v>139</v>
      </c>
      <c r="H1945" s="5">
        <f t="shared" si="132"/>
        <v>-8000</v>
      </c>
      <c r="I1945" s="24">
        <f t="shared" si="133"/>
        <v>9.900990099009901</v>
      </c>
      <c r="K1945" t="s">
        <v>24</v>
      </c>
      <c r="M1945" s="2">
        <v>505</v>
      </c>
    </row>
    <row r="1946" spans="2:13" ht="12.75">
      <c r="B1946" s="415">
        <v>5000</v>
      </c>
      <c r="C1946" s="1" t="s">
        <v>806</v>
      </c>
      <c r="D1946" s="1" t="s">
        <v>807</v>
      </c>
      <c r="E1946" s="1" t="s">
        <v>827</v>
      </c>
      <c r="F1946" s="71" t="s">
        <v>830</v>
      </c>
      <c r="G1946" s="29" t="s">
        <v>143</v>
      </c>
      <c r="H1946" s="5">
        <f t="shared" si="132"/>
        <v>-13000</v>
      </c>
      <c r="I1946" s="24">
        <f t="shared" si="133"/>
        <v>9.900990099009901</v>
      </c>
      <c r="K1946" t="s">
        <v>24</v>
      </c>
      <c r="M1946" s="2">
        <v>505</v>
      </c>
    </row>
    <row r="1947" spans="2:13" ht="12.75">
      <c r="B1947" s="415">
        <v>2500</v>
      </c>
      <c r="C1947" s="1" t="s">
        <v>806</v>
      </c>
      <c r="D1947" s="1" t="s">
        <v>807</v>
      </c>
      <c r="E1947" s="1" t="s">
        <v>827</v>
      </c>
      <c r="F1947" s="71" t="s">
        <v>831</v>
      </c>
      <c r="G1947" s="29" t="s">
        <v>146</v>
      </c>
      <c r="H1947" s="5">
        <f t="shared" si="132"/>
        <v>-15500</v>
      </c>
      <c r="I1947" s="24">
        <f t="shared" si="133"/>
        <v>4.9504950495049505</v>
      </c>
      <c r="K1947" t="s">
        <v>24</v>
      </c>
      <c r="M1947" s="2">
        <v>505</v>
      </c>
    </row>
    <row r="1948" spans="2:13" ht="12.75">
      <c r="B1948" s="415">
        <v>3000</v>
      </c>
      <c r="C1948" s="1" t="s">
        <v>806</v>
      </c>
      <c r="D1948" s="1" t="s">
        <v>807</v>
      </c>
      <c r="E1948" s="1" t="s">
        <v>827</v>
      </c>
      <c r="F1948" s="71" t="s">
        <v>832</v>
      </c>
      <c r="G1948" s="29" t="s">
        <v>146</v>
      </c>
      <c r="H1948" s="5">
        <f t="shared" si="132"/>
        <v>-18500</v>
      </c>
      <c r="I1948" s="24">
        <f t="shared" si="133"/>
        <v>5.9405940594059405</v>
      </c>
      <c r="K1948" t="s">
        <v>24</v>
      </c>
      <c r="M1948" s="2">
        <v>505</v>
      </c>
    </row>
    <row r="1949" spans="2:13" ht="12.75">
      <c r="B1949" s="415">
        <v>2000</v>
      </c>
      <c r="C1949" s="1" t="s">
        <v>806</v>
      </c>
      <c r="D1949" s="1" t="s">
        <v>807</v>
      </c>
      <c r="E1949" s="1" t="s">
        <v>827</v>
      </c>
      <c r="F1949" s="71" t="s">
        <v>833</v>
      </c>
      <c r="G1949" s="29" t="s">
        <v>146</v>
      </c>
      <c r="H1949" s="5">
        <f t="shared" si="132"/>
        <v>-20500</v>
      </c>
      <c r="I1949" s="24">
        <f t="shared" si="133"/>
        <v>3.9603960396039604</v>
      </c>
      <c r="K1949" t="s">
        <v>24</v>
      </c>
      <c r="M1949" s="2">
        <v>505</v>
      </c>
    </row>
    <row r="1950" spans="2:13" ht="12.75">
      <c r="B1950" s="415">
        <v>2500</v>
      </c>
      <c r="C1950" s="1" t="s">
        <v>806</v>
      </c>
      <c r="D1950" s="1" t="s">
        <v>807</v>
      </c>
      <c r="E1950" s="1" t="s">
        <v>827</v>
      </c>
      <c r="F1950" s="71" t="s">
        <v>834</v>
      </c>
      <c r="G1950" s="29" t="s">
        <v>147</v>
      </c>
      <c r="H1950" s="5">
        <f t="shared" si="132"/>
        <v>-23000</v>
      </c>
      <c r="I1950" s="24">
        <f t="shared" si="133"/>
        <v>4.9504950495049505</v>
      </c>
      <c r="K1950" t="s">
        <v>24</v>
      </c>
      <c r="M1950" s="2">
        <v>505</v>
      </c>
    </row>
    <row r="1951" spans="2:13" ht="12.75">
      <c r="B1951" s="415">
        <v>13120</v>
      </c>
      <c r="C1951" s="1" t="s">
        <v>878</v>
      </c>
      <c r="D1951" s="14" t="s">
        <v>879</v>
      </c>
      <c r="E1951" s="1" t="s">
        <v>827</v>
      </c>
      <c r="F1951" s="32" t="s">
        <v>1168</v>
      </c>
      <c r="G1951" s="29" t="s">
        <v>144</v>
      </c>
      <c r="H1951" s="5">
        <f t="shared" si="132"/>
        <v>-36120</v>
      </c>
      <c r="I1951" s="24">
        <f t="shared" si="133"/>
        <v>25.980198019801982</v>
      </c>
      <c r="K1951" t="s">
        <v>880</v>
      </c>
      <c r="M1951" s="2">
        <v>505</v>
      </c>
    </row>
    <row r="1952" spans="2:13" ht="12.75">
      <c r="B1952" s="415">
        <v>20250</v>
      </c>
      <c r="C1952" s="1" t="s">
        <v>881</v>
      </c>
      <c r="D1952" s="14" t="s">
        <v>879</v>
      </c>
      <c r="E1952" s="1" t="s">
        <v>827</v>
      </c>
      <c r="F1952" s="32" t="s">
        <v>1169</v>
      </c>
      <c r="G1952" s="29" t="s">
        <v>145</v>
      </c>
      <c r="H1952" s="5">
        <f t="shared" si="132"/>
        <v>-56370</v>
      </c>
      <c r="I1952" s="24">
        <f t="shared" si="133"/>
        <v>40.0990099009901</v>
      </c>
      <c r="K1952" t="s">
        <v>880</v>
      </c>
      <c r="M1952" s="2">
        <v>505</v>
      </c>
    </row>
    <row r="1953" spans="2:13" ht="12.75">
      <c r="B1953" s="415">
        <v>8100</v>
      </c>
      <c r="C1953" s="1" t="s">
        <v>878</v>
      </c>
      <c r="D1953" s="14" t="s">
        <v>879</v>
      </c>
      <c r="E1953" s="1" t="s">
        <v>827</v>
      </c>
      <c r="F1953" s="32" t="s">
        <v>1170</v>
      </c>
      <c r="G1953" s="29" t="s">
        <v>146</v>
      </c>
      <c r="H1953" s="5">
        <f t="shared" si="132"/>
        <v>-64470</v>
      </c>
      <c r="I1953" s="24">
        <f t="shared" si="133"/>
        <v>16.03960396039604</v>
      </c>
      <c r="K1953" t="s">
        <v>880</v>
      </c>
      <c r="M1953" s="2">
        <v>505</v>
      </c>
    </row>
    <row r="1954" spans="1:13" s="96" customFormat="1" ht="12.75">
      <c r="A1954" s="13"/>
      <c r="B1954" s="416">
        <f>SUM(B1944:B1953)</f>
        <v>64470</v>
      </c>
      <c r="C1954" s="13" t="s">
        <v>878</v>
      </c>
      <c r="D1954" s="13"/>
      <c r="E1954" s="13"/>
      <c r="F1954" s="20"/>
      <c r="G1954" s="20"/>
      <c r="H1954" s="94">
        <v>0</v>
      </c>
      <c r="I1954" s="95">
        <f t="shared" si="133"/>
        <v>127.66336633663366</v>
      </c>
      <c r="M1954" s="2">
        <v>505</v>
      </c>
    </row>
    <row r="1955" spans="2:13" ht="12.75">
      <c r="B1955" s="415"/>
      <c r="H1955" s="5">
        <f>H1954-B1955</f>
        <v>0</v>
      </c>
      <c r="I1955" s="24">
        <f t="shared" si="133"/>
        <v>0</v>
      </c>
      <c r="M1955" s="2">
        <v>505</v>
      </c>
    </row>
    <row r="1956" spans="2:13" ht="12.75">
      <c r="B1956" s="415"/>
      <c r="H1956" s="5">
        <f>H1955-B1956</f>
        <v>0</v>
      </c>
      <c r="I1956" s="24">
        <f t="shared" si="133"/>
        <v>0</v>
      </c>
      <c r="M1956" s="2">
        <v>505</v>
      </c>
    </row>
    <row r="1957" spans="2:14" ht="12.75">
      <c r="B1957" s="415">
        <v>35000</v>
      </c>
      <c r="C1957" s="35" t="s">
        <v>882</v>
      </c>
      <c r="D1957" s="14" t="s">
        <v>879</v>
      </c>
      <c r="E1957" s="40" t="s">
        <v>827</v>
      </c>
      <c r="F1957" s="29" t="s">
        <v>1171</v>
      </c>
      <c r="G1957" s="29" t="s">
        <v>163</v>
      </c>
      <c r="H1957" s="5">
        <f>H1956-B1957</f>
        <v>-35000</v>
      </c>
      <c r="I1957" s="24">
        <f t="shared" si="133"/>
        <v>69.3069306930693</v>
      </c>
      <c r="J1957" s="39"/>
      <c r="K1957" t="s">
        <v>880</v>
      </c>
      <c r="L1957" s="39"/>
      <c r="M1957" s="2">
        <v>505</v>
      </c>
      <c r="N1957" s="41"/>
    </row>
    <row r="1958" spans="2:14" ht="12.75">
      <c r="B1958" s="415">
        <v>2500</v>
      </c>
      <c r="C1958" s="35" t="s">
        <v>883</v>
      </c>
      <c r="D1958" s="14" t="s">
        <v>879</v>
      </c>
      <c r="E1958" s="40" t="s">
        <v>827</v>
      </c>
      <c r="F1958" s="29" t="s">
        <v>1172</v>
      </c>
      <c r="G1958" s="29" t="s">
        <v>163</v>
      </c>
      <c r="H1958" s="5">
        <f>H1957-B1958</f>
        <v>-37500</v>
      </c>
      <c r="I1958" s="24">
        <f t="shared" si="133"/>
        <v>4.9504950495049505</v>
      </c>
      <c r="J1958" s="39"/>
      <c r="K1958" t="s">
        <v>880</v>
      </c>
      <c r="L1958" s="39"/>
      <c r="M1958" s="2">
        <v>505</v>
      </c>
      <c r="N1958" s="41"/>
    </row>
    <row r="1959" spans="1:14" s="96" customFormat="1" ht="12.75">
      <c r="A1959" s="13"/>
      <c r="B1959" s="416">
        <f>SUM(B1957:B1958)</f>
        <v>37500</v>
      </c>
      <c r="C1959" s="106" t="s">
        <v>882</v>
      </c>
      <c r="D1959" s="13"/>
      <c r="E1959" s="170"/>
      <c r="F1959" s="20"/>
      <c r="G1959" s="20"/>
      <c r="H1959" s="94">
        <v>0</v>
      </c>
      <c r="I1959" s="95">
        <f t="shared" si="133"/>
        <v>74.25742574257426</v>
      </c>
      <c r="J1959" s="170"/>
      <c r="L1959" s="170"/>
      <c r="M1959" s="2">
        <v>505</v>
      </c>
      <c r="N1959" s="171"/>
    </row>
    <row r="1960" spans="2:14" ht="12.75">
      <c r="B1960" s="415"/>
      <c r="C1960" s="35"/>
      <c r="D1960" s="14"/>
      <c r="E1960" s="40"/>
      <c r="H1960" s="5">
        <f>H1959-B1960</f>
        <v>0</v>
      </c>
      <c r="I1960" s="24">
        <f t="shared" si="133"/>
        <v>0</v>
      </c>
      <c r="J1960" s="39"/>
      <c r="L1960" s="39"/>
      <c r="M1960" s="2">
        <v>505</v>
      </c>
      <c r="N1960" s="41"/>
    </row>
    <row r="1961" spans="2:14" ht="12.75">
      <c r="B1961" s="415"/>
      <c r="C1961" s="35"/>
      <c r="D1961" s="14"/>
      <c r="E1961" s="40"/>
      <c r="H1961" s="5">
        <f>H1960-B1961</f>
        <v>0</v>
      </c>
      <c r="I1961" s="24">
        <f t="shared" si="133"/>
        <v>0</v>
      </c>
      <c r="J1961" s="39"/>
      <c r="L1961" s="39"/>
      <c r="M1961" s="2">
        <v>505</v>
      </c>
      <c r="N1961" s="41"/>
    </row>
    <row r="1962" spans="2:13" ht="12.75">
      <c r="B1962" s="415">
        <v>10000</v>
      </c>
      <c r="C1962" s="1" t="s">
        <v>884</v>
      </c>
      <c r="D1962" s="14" t="s">
        <v>879</v>
      </c>
      <c r="E1962" s="1" t="s">
        <v>827</v>
      </c>
      <c r="F1962" s="29" t="s">
        <v>1173</v>
      </c>
      <c r="G1962" s="29" t="s">
        <v>143</v>
      </c>
      <c r="H1962" s="5">
        <f>H1961-B1962</f>
        <v>-10000</v>
      </c>
      <c r="I1962" s="24">
        <f t="shared" si="133"/>
        <v>19.801980198019802</v>
      </c>
      <c r="K1962" t="s">
        <v>880</v>
      </c>
      <c r="M1962" s="2">
        <v>505</v>
      </c>
    </row>
    <row r="1963" spans="1:13" s="96" customFormat="1" ht="12.75">
      <c r="A1963" s="13"/>
      <c r="B1963" s="416">
        <f>SUM(B1962)</f>
        <v>10000</v>
      </c>
      <c r="C1963" s="13" t="s">
        <v>884</v>
      </c>
      <c r="D1963" s="13"/>
      <c r="E1963" s="13"/>
      <c r="F1963" s="20"/>
      <c r="G1963" s="20"/>
      <c r="H1963" s="94">
        <v>0</v>
      </c>
      <c r="I1963" s="95">
        <f t="shared" si="133"/>
        <v>19.801980198019802</v>
      </c>
      <c r="M1963" s="2">
        <v>505</v>
      </c>
    </row>
    <row r="1964" spans="2:13" ht="12.75">
      <c r="B1964" s="415"/>
      <c r="H1964" s="5">
        <f>H1963-B1964</f>
        <v>0</v>
      </c>
      <c r="I1964" s="24">
        <f t="shared" si="133"/>
        <v>0</v>
      </c>
      <c r="M1964" s="2">
        <v>505</v>
      </c>
    </row>
    <row r="1965" spans="2:13" ht="12.75">
      <c r="B1965" s="415"/>
      <c r="H1965" s="5">
        <f>H1964-B1965</f>
        <v>0</v>
      </c>
      <c r="I1965" s="24">
        <f t="shared" si="133"/>
        <v>0</v>
      </c>
      <c r="M1965" s="2">
        <v>505</v>
      </c>
    </row>
    <row r="1966" spans="2:13" ht="12.75">
      <c r="B1966" s="415">
        <v>7000</v>
      </c>
      <c r="C1966" s="1" t="s">
        <v>81</v>
      </c>
      <c r="D1966" s="14" t="s">
        <v>879</v>
      </c>
      <c r="E1966" s="1" t="s">
        <v>827</v>
      </c>
      <c r="F1966" s="29" t="s">
        <v>1174</v>
      </c>
      <c r="G1966" s="29" t="s">
        <v>143</v>
      </c>
      <c r="H1966" s="5">
        <f>H1965-B1966</f>
        <v>-7000</v>
      </c>
      <c r="I1966" s="24">
        <f t="shared" si="133"/>
        <v>13.861386138613861</v>
      </c>
      <c r="K1966" t="s">
        <v>880</v>
      </c>
      <c r="M1966" s="2">
        <v>505</v>
      </c>
    </row>
    <row r="1967" spans="2:13" ht="12.75">
      <c r="B1967" s="415">
        <v>7000</v>
      </c>
      <c r="C1967" s="1" t="s">
        <v>81</v>
      </c>
      <c r="D1967" s="14" t="s">
        <v>879</v>
      </c>
      <c r="E1967" s="1" t="s">
        <v>827</v>
      </c>
      <c r="F1967" s="29" t="s">
        <v>1174</v>
      </c>
      <c r="G1967" s="29" t="s">
        <v>354</v>
      </c>
      <c r="H1967" s="5">
        <f>H1966-B1967</f>
        <v>-14000</v>
      </c>
      <c r="I1967" s="24">
        <f t="shared" si="133"/>
        <v>13.861386138613861</v>
      </c>
      <c r="K1967" t="s">
        <v>880</v>
      </c>
      <c r="M1967" s="2">
        <v>505</v>
      </c>
    </row>
    <row r="1968" spans="1:13" s="96" customFormat="1" ht="12.75">
      <c r="A1968" s="13"/>
      <c r="B1968" s="416">
        <f>SUM(B1966:B1967)</f>
        <v>14000</v>
      </c>
      <c r="C1968" s="13" t="s">
        <v>81</v>
      </c>
      <c r="D1968" s="13"/>
      <c r="E1968" s="13"/>
      <c r="F1968" s="20"/>
      <c r="G1968" s="20"/>
      <c r="H1968" s="94">
        <v>0</v>
      </c>
      <c r="I1968" s="95">
        <f t="shared" si="133"/>
        <v>27.722772277227723</v>
      </c>
      <c r="M1968" s="2">
        <v>505</v>
      </c>
    </row>
    <row r="1969" spans="8:13" ht="12.75">
      <c r="H1969" s="5">
        <f>H1968-B1969</f>
        <v>0</v>
      </c>
      <c r="I1969" s="24">
        <f t="shared" si="133"/>
        <v>0</v>
      </c>
      <c r="M1969" s="2">
        <v>505</v>
      </c>
    </row>
    <row r="1970" spans="8:13" ht="12.75">
      <c r="H1970" s="5">
        <f>H1969-B1970</f>
        <v>0</v>
      </c>
      <c r="I1970" s="24">
        <f t="shared" si="133"/>
        <v>0</v>
      </c>
      <c r="M1970" s="2">
        <v>505</v>
      </c>
    </row>
    <row r="1971" spans="2:13" ht="12.75">
      <c r="B1971" s="8"/>
      <c r="H1971" s="5">
        <f>H1970-B1971</f>
        <v>0</v>
      </c>
      <c r="I1971" s="24">
        <f t="shared" si="133"/>
        <v>0</v>
      </c>
      <c r="M1971" s="2">
        <v>505</v>
      </c>
    </row>
    <row r="1972" spans="2:13" ht="12.75">
      <c r="B1972" s="7"/>
      <c r="H1972" s="5">
        <f>H1971-B1972</f>
        <v>0</v>
      </c>
      <c r="I1972" s="24">
        <f t="shared" si="133"/>
        <v>0</v>
      </c>
      <c r="M1972" s="2">
        <v>505</v>
      </c>
    </row>
    <row r="1973" spans="1:13" ht="12.75">
      <c r="A1973" s="88"/>
      <c r="B1973" s="89">
        <f>+B2001+B2029+B2034</f>
        <v>402770</v>
      </c>
      <c r="C1973" s="88" t="s">
        <v>803</v>
      </c>
      <c r="D1973" s="88"/>
      <c r="E1973" s="88" t="s">
        <v>1116</v>
      </c>
      <c r="F1973" s="168"/>
      <c r="G1973" s="110"/>
      <c r="H1973" s="94"/>
      <c r="I1973" s="95">
        <f t="shared" si="133"/>
        <v>797.5643564356436</v>
      </c>
      <c r="J1973" s="92"/>
      <c r="K1973" s="92"/>
      <c r="L1973" s="92"/>
      <c r="M1973" s="2">
        <v>505</v>
      </c>
    </row>
    <row r="1974" spans="8:13" ht="12.75">
      <c r="H1974" s="5">
        <f aca="true" t="shared" si="134" ref="H1974:H2000">H1973-B1974</f>
        <v>0</v>
      </c>
      <c r="I1974" s="24">
        <f t="shared" si="133"/>
        <v>0</v>
      </c>
      <c r="M1974" s="2">
        <v>505</v>
      </c>
    </row>
    <row r="1975" spans="2:13" ht="12.75">
      <c r="B1975" s="9"/>
      <c r="H1975" s="5">
        <f t="shared" si="134"/>
        <v>0</v>
      </c>
      <c r="I1975" s="24">
        <f t="shared" si="133"/>
        <v>0</v>
      </c>
      <c r="M1975" s="2">
        <v>505</v>
      </c>
    </row>
    <row r="1976" spans="2:13" ht="12.75">
      <c r="B1976" s="296">
        <v>3000</v>
      </c>
      <c r="C1976" s="1" t="s">
        <v>24</v>
      </c>
      <c r="D1976" s="14" t="s">
        <v>867</v>
      </c>
      <c r="E1976" s="1" t="s">
        <v>886</v>
      </c>
      <c r="F1976" s="71" t="s">
        <v>887</v>
      </c>
      <c r="G1976" s="29" t="s">
        <v>27</v>
      </c>
      <c r="H1976" s="5">
        <f t="shared" si="134"/>
        <v>-3000</v>
      </c>
      <c r="I1976" s="24">
        <v>6</v>
      </c>
      <c r="K1976" t="s">
        <v>24</v>
      </c>
      <c r="M1976" s="2">
        <v>505</v>
      </c>
    </row>
    <row r="1977" spans="2:13" ht="12.75">
      <c r="B1977" s="411">
        <v>3000</v>
      </c>
      <c r="C1977" s="1" t="s">
        <v>24</v>
      </c>
      <c r="D1977" s="14" t="s">
        <v>867</v>
      </c>
      <c r="E1977" s="1" t="s">
        <v>886</v>
      </c>
      <c r="F1977" s="71" t="s">
        <v>888</v>
      </c>
      <c r="G1977" s="29" t="s">
        <v>29</v>
      </c>
      <c r="H1977" s="5">
        <f t="shared" si="134"/>
        <v>-6000</v>
      </c>
      <c r="I1977" s="24">
        <v>6</v>
      </c>
      <c r="K1977" t="s">
        <v>24</v>
      </c>
      <c r="M1977" s="2">
        <v>505</v>
      </c>
    </row>
    <row r="1978" spans="2:13" ht="12.75">
      <c r="B1978" s="411">
        <v>3000</v>
      </c>
      <c r="C1978" s="1" t="s">
        <v>24</v>
      </c>
      <c r="D1978" s="14" t="s">
        <v>867</v>
      </c>
      <c r="E1978" s="1" t="s">
        <v>886</v>
      </c>
      <c r="F1978" s="71" t="s">
        <v>889</v>
      </c>
      <c r="G1978" s="29" t="s">
        <v>31</v>
      </c>
      <c r="H1978" s="5">
        <f t="shared" si="134"/>
        <v>-9000</v>
      </c>
      <c r="I1978" s="24">
        <v>6</v>
      </c>
      <c r="K1978" t="s">
        <v>24</v>
      </c>
      <c r="M1978" s="2">
        <v>505</v>
      </c>
    </row>
    <row r="1979" spans="2:13" ht="12.75">
      <c r="B1979" s="411">
        <v>3000</v>
      </c>
      <c r="C1979" s="1" t="s">
        <v>24</v>
      </c>
      <c r="D1979" s="14" t="s">
        <v>867</v>
      </c>
      <c r="E1979" s="1" t="s">
        <v>886</v>
      </c>
      <c r="F1979" s="71" t="s">
        <v>890</v>
      </c>
      <c r="G1979" s="29" t="s">
        <v>53</v>
      </c>
      <c r="H1979" s="5">
        <f t="shared" si="134"/>
        <v>-12000</v>
      </c>
      <c r="I1979" s="24">
        <v>6</v>
      </c>
      <c r="K1979" t="s">
        <v>24</v>
      </c>
      <c r="M1979" s="2">
        <v>505</v>
      </c>
    </row>
    <row r="1980" spans="2:13" ht="12.75">
      <c r="B1980" s="411">
        <v>2000</v>
      </c>
      <c r="C1980" s="1" t="s">
        <v>24</v>
      </c>
      <c r="D1980" s="1" t="s">
        <v>867</v>
      </c>
      <c r="E1980" s="1" t="s">
        <v>886</v>
      </c>
      <c r="F1980" s="71" t="s">
        <v>891</v>
      </c>
      <c r="G1980" s="29" t="s">
        <v>55</v>
      </c>
      <c r="H1980" s="5">
        <f t="shared" si="134"/>
        <v>-14000</v>
      </c>
      <c r="I1980" s="24">
        <v>4</v>
      </c>
      <c r="K1980" t="s">
        <v>24</v>
      </c>
      <c r="M1980" s="2">
        <v>505</v>
      </c>
    </row>
    <row r="1981" spans="2:13" ht="12.75">
      <c r="B1981" s="411">
        <v>2000</v>
      </c>
      <c r="C1981" s="1" t="s">
        <v>24</v>
      </c>
      <c r="D1981" s="1" t="s">
        <v>867</v>
      </c>
      <c r="E1981" s="1" t="s">
        <v>886</v>
      </c>
      <c r="F1981" s="71" t="s">
        <v>892</v>
      </c>
      <c r="G1981" s="29" t="s">
        <v>75</v>
      </c>
      <c r="H1981" s="5">
        <f t="shared" si="134"/>
        <v>-16000</v>
      </c>
      <c r="I1981" s="24">
        <v>4</v>
      </c>
      <c r="K1981" t="s">
        <v>24</v>
      </c>
      <c r="M1981" s="2">
        <v>505</v>
      </c>
    </row>
    <row r="1982" spans="2:13" ht="12.75">
      <c r="B1982" s="411">
        <v>3000</v>
      </c>
      <c r="C1982" s="1" t="s">
        <v>24</v>
      </c>
      <c r="D1982" s="1" t="s">
        <v>867</v>
      </c>
      <c r="E1982" s="1" t="s">
        <v>886</v>
      </c>
      <c r="F1982" s="71" t="s">
        <v>893</v>
      </c>
      <c r="G1982" s="29" t="s">
        <v>123</v>
      </c>
      <c r="H1982" s="5">
        <f t="shared" si="134"/>
        <v>-19000</v>
      </c>
      <c r="I1982" s="24">
        <v>6</v>
      </c>
      <c r="K1982" t="s">
        <v>24</v>
      </c>
      <c r="M1982" s="2">
        <v>505</v>
      </c>
    </row>
    <row r="1983" spans="2:13" ht="12.75">
      <c r="B1983" s="411">
        <v>3000</v>
      </c>
      <c r="C1983" s="1" t="s">
        <v>24</v>
      </c>
      <c r="D1983" s="1" t="s">
        <v>867</v>
      </c>
      <c r="E1983" s="1" t="s">
        <v>886</v>
      </c>
      <c r="F1983" s="71" t="s">
        <v>894</v>
      </c>
      <c r="G1983" s="29" t="s">
        <v>126</v>
      </c>
      <c r="H1983" s="5">
        <f t="shared" si="134"/>
        <v>-22000</v>
      </c>
      <c r="I1983" s="24">
        <v>6</v>
      </c>
      <c r="K1983" t="s">
        <v>24</v>
      </c>
      <c r="M1983" s="2">
        <v>505</v>
      </c>
    </row>
    <row r="1984" spans="2:13" ht="12.75">
      <c r="B1984" s="411">
        <v>10000</v>
      </c>
      <c r="C1984" s="35" t="s">
        <v>24</v>
      </c>
      <c r="D1984" s="1" t="s">
        <v>867</v>
      </c>
      <c r="E1984" s="1" t="s">
        <v>886</v>
      </c>
      <c r="F1984" s="128" t="s">
        <v>895</v>
      </c>
      <c r="G1984" s="29" t="s">
        <v>126</v>
      </c>
      <c r="H1984" s="5">
        <f t="shared" si="134"/>
        <v>-32000</v>
      </c>
      <c r="I1984" s="24">
        <v>20</v>
      </c>
      <c r="K1984" t="s">
        <v>24</v>
      </c>
      <c r="M1984" s="2">
        <v>505</v>
      </c>
    </row>
    <row r="1985" spans="2:13" ht="12.75">
      <c r="B1985" s="411">
        <v>3000</v>
      </c>
      <c r="C1985" s="1" t="s">
        <v>24</v>
      </c>
      <c r="D1985" s="1" t="s">
        <v>867</v>
      </c>
      <c r="E1985" s="1" t="s">
        <v>886</v>
      </c>
      <c r="F1985" s="71" t="s">
        <v>896</v>
      </c>
      <c r="G1985" s="29" t="s">
        <v>161</v>
      </c>
      <c r="H1985" s="5">
        <f t="shared" si="134"/>
        <v>-35000</v>
      </c>
      <c r="I1985" s="24">
        <v>6</v>
      </c>
      <c r="K1985" t="s">
        <v>24</v>
      </c>
      <c r="M1985" s="2">
        <v>505</v>
      </c>
    </row>
    <row r="1986" spans="2:13" ht="12.75">
      <c r="B1986" s="411">
        <v>3000</v>
      </c>
      <c r="C1986" s="1" t="s">
        <v>24</v>
      </c>
      <c r="D1986" s="1" t="s">
        <v>867</v>
      </c>
      <c r="E1986" s="1" t="s">
        <v>886</v>
      </c>
      <c r="F1986" s="71" t="s">
        <v>897</v>
      </c>
      <c r="G1986" s="29" t="s">
        <v>163</v>
      </c>
      <c r="H1986" s="5">
        <f t="shared" si="134"/>
        <v>-38000</v>
      </c>
      <c r="I1986" s="24">
        <v>6</v>
      </c>
      <c r="K1986" t="s">
        <v>24</v>
      </c>
      <c r="M1986" s="2">
        <v>505</v>
      </c>
    </row>
    <row r="1987" spans="2:13" ht="12.75">
      <c r="B1987" s="411">
        <v>3000</v>
      </c>
      <c r="C1987" s="1" t="s">
        <v>24</v>
      </c>
      <c r="D1987" s="1" t="s">
        <v>867</v>
      </c>
      <c r="E1987" s="1" t="s">
        <v>886</v>
      </c>
      <c r="F1987" s="71" t="s">
        <v>898</v>
      </c>
      <c r="G1987" s="29" t="s">
        <v>165</v>
      </c>
      <c r="H1987" s="5">
        <f t="shared" si="134"/>
        <v>-41000</v>
      </c>
      <c r="I1987" s="24">
        <v>6</v>
      </c>
      <c r="K1987" t="s">
        <v>24</v>
      </c>
      <c r="M1987" s="2">
        <v>505</v>
      </c>
    </row>
    <row r="1988" spans="2:13" ht="12.75">
      <c r="B1988" s="411">
        <v>3000</v>
      </c>
      <c r="C1988" s="1" t="s">
        <v>24</v>
      </c>
      <c r="D1988" s="1" t="s">
        <v>867</v>
      </c>
      <c r="E1988" s="1" t="s">
        <v>886</v>
      </c>
      <c r="F1988" s="71" t="s">
        <v>899</v>
      </c>
      <c r="G1988" s="29" t="s">
        <v>135</v>
      </c>
      <c r="H1988" s="5">
        <f t="shared" si="134"/>
        <v>-44000</v>
      </c>
      <c r="I1988" s="24">
        <v>6</v>
      </c>
      <c r="K1988" t="s">
        <v>24</v>
      </c>
      <c r="M1988" s="2">
        <v>505</v>
      </c>
    </row>
    <row r="1989" spans="2:13" ht="12.75">
      <c r="B1989" s="411">
        <v>3000</v>
      </c>
      <c r="C1989" s="1" t="s">
        <v>24</v>
      </c>
      <c r="D1989" s="1" t="s">
        <v>867</v>
      </c>
      <c r="E1989" s="1" t="s">
        <v>886</v>
      </c>
      <c r="F1989" s="71" t="s">
        <v>900</v>
      </c>
      <c r="G1989" s="29" t="s">
        <v>137</v>
      </c>
      <c r="H1989" s="5">
        <f t="shared" si="134"/>
        <v>-47000</v>
      </c>
      <c r="I1989" s="24">
        <v>6</v>
      </c>
      <c r="K1989" t="s">
        <v>24</v>
      </c>
      <c r="M1989" s="2">
        <v>505</v>
      </c>
    </row>
    <row r="1990" spans="2:13" ht="12.75">
      <c r="B1990" s="411">
        <v>3000</v>
      </c>
      <c r="C1990" s="1" t="s">
        <v>24</v>
      </c>
      <c r="D1990" s="1" t="s">
        <v>867</v>
      </c>
      <c r="E1990" s="1" t="s">
        <v>886</v>
      </c>
      <c r="F1990" s="71" t="s">
        <v>901</v>
      </c>
      <c r="G1990" s="29" t="s">
        <v>138</v>
      </c>
      <c r="H1990" s="5">
        <f t="shared" si="134"/>
        <v>-50000</v>
      </c>
      <c r="I1990" s="24">
        <v>6</v>
      </c>
      <c r="K1990" t="s">
        <v>24</v>
      </c>
      <c r="M1990" s="2">
        <v>505</v>
      </c>
    </row>
    <row r="1991" spans="2:13" ht="12.75">
      <c r="B1991" s="411">
        <v>3000</v>
      </c>
      <c r="C1991" s="1" t="s">
        <v>24</v>
      </c>
      <c r="D1991" s="1" t="s">
        <v>867</v>
      </c>
      <c r="E1991" s="1" t="s">
        <v>886</v>
      </c>
      <c r="F1991" s="71" t="s">
        <v>902</v>
      </c>
      <c r="G1991" s="29" t="s">
        <v>139</v>
      </c>
      <c r="H1991" s="5">
        <f t="shared" si="134"/>
        <v>-53000</v>
      </c>
      <c r="I1991" s="24">
        <v>6</v>
      </c>
      <c r="K1991" t="s">
        <v>24</v>
      </c>
      <c r="M1991" s="2">
        <v>505</v>
      </c>
    </row>
    <row r="1992" spans="2:13" ht="12.75">
      <c r="B1992" s="411">
        <v>3000</v>
      </c>
      <c r="C1992" s="1" t="s">
        <v>24</v>
      </c>
      <c r="D1992" s="1" t="s">
        <v>867</v>
      </c>
      <c r="E1992" s="1" t="s">
        <v>886</v>
      </c>
      <c r="F1992" s="128" t="s">
        <v>903</v>
      </c>
      <c r="G1992" s="29" t="s">
        <v>140</v>
      </c>
      <c r="H1992" s="5">
        <f t="shared" si="134"/>
        <v>-56000</v>
      </c>
      <c r="I1992" s="24">
        <v>6</v>
      </c>
      <c r="K1992" t="s">
        <v>24</v>
      </c>
      <c r="M1992" s="2">
        <v>505</v>
      </c>
    </row>
    <row r="1993" spans="2:13" ht="12.75">
      <c r="B1993" s="411">
        <v>3000</v>
      </c>
      <c r="C1993" s="1" t="s">
        <v>24</v>
      </c>
      <c r="D1993" s="1" t="s">
        <v>867</v>
      </c>
      <c r="E1993" s="1" t="s">
        <v>886</v>
      </c>
      <c r="F1993" s="71" t="s">
        <v>904</v>
      </c>
      <c r="G1993" s="29" t="s">
        <v>142</v>
      </c>
      <c r="H1993" s="5">
        <f t="shared" si="134"/>
        <v>-59000</v>
      </c>
      <c r="I1993" s="24">
        <v>6</v>
      </c>
      <c r="K1993" t="s">
        <v>24</v>
      </c>
      <c r="M1993" s="2">
        <v>505</v>
      </c>
    </row>
    <row r="1994" spans="2:13" ht="12.75">
      <c r="B1994" s="411">
        <v>3000</v>
      </c>
      <c r="C1994" s="1" t="s">
        <v>24</v>
      </c>
      <c r="D1994" s="1" t="s">
        <v>867</v>
      </c>
      <c r="E1994" s="1" t="s">
        <v>886</v>
      </c>
      <c r="F1994" s="71" t="s">
        <v>905</v>
      </c>
      <c r="G1994" s="29" t="s">
        <v>144</v>
      </c>
      <c r="H1994" s="5">
        <f t="shared" si="134"/>
        <v>-62000</v>
      </c>
      <c r="I1994" s="24">
        <v>6</v>
      </c>
      <c r="K1994" t="s">
        <v>24</v>
      </c>
      <c r="M1994" s="2">
        <v>505</v>
      </c>
    </row>
    <row r="1995" spans="2:13" ht="12.75">
      <c r="B1995" s="411">
        <v>3000</v>
      </c>
      <c r="C1995" s="1" t="s">
        <v>24</v>
      </c>
      <c r="D1995" s="1" t="s">
        <v>867</v>
      </c>
      <c r="E1995" s="1" t="s">
        <v>886</v>
      </c>
      <c r="F1995" s="71" t="s">
        <v>906</v>
      </c>
      <c r="G1995" s="29" t="s">
        <v>145</v>
      </c>
      <c r="H1995" s="5">
        <f t="shared" si="134"/>
        <v>-65000</v>
      </c>
      <c r="I1995" s="24">
        <v>6</v>
      </c>
      <c r="K1995" t="s">
        <v>24</v>
      </c>
      <c r="M1995" s="2">
        <v>505</v>
      </c>
    </row>
    <row r="1996" spans="2:13" ht="12.75">
      <c r="B1996" s="411">
        <v>3000</v>
      </c>
      <c r="C1996" s="1" t="s">
        <v>24</v>
      </c>
      <c r="D1996" s="1" t="s">
        <v>867</v>
      </c>
      <c r="E1996" s="1" t="s">
        <v>886</v>
      </c>
      <c r="F1996" s="71" t="s">
        <v>907</v>
      </c>
      <c r="G1996" s="29" t="s">
        <v>146</v>
      </c>
      <c r="H1996" s="5">
        <f t="shared" si="134"/>
        <v>-68000</v>
      </c>
      <c r="I1996" s="24">
        <v>6</v>
      </c>
      <c r="K1996" t="s">
        <v>24</v>
      </c>
      <c r="M1996" s="2">
        <v>505</v>
      </c>
    </row>
    <row r="1997" spans="2:13" ht="12.75">
      <c r="B1997" s="411">
        <v>3000</v>
      </c>
      <c r="C1997" s="1" t="s">
        <v>24</v>
      </c>
      <c r="D1997" s="1" t="s">
        <v>867</v>
      </c>
      <c r="E1997" s="1" t="s">
        <v>886</v>
      </c>
      <c r="F1997" s="71" t="s">
        <v>908</v>
      </c>
      <c r="G1997" s="29" t="s">
        <v>147</v>
      </c>
      <c r="H1997" s="5">
        <f t="shared" si="134"/>
        <v>-71000</v>
      </c>
      <c r="I1997" s="24">
        <v>6</v>
      </c>
      <c r="K1997" t="s">
        <v>24</v>
      </c>
      <c r="M1997" s="2">
        <v>505</v>
      </c>
    </row>
    <row r="1998" spans="2:13" ht="12.75">
      <c r="B1998" s="411">
        <v>3000</v>
      </c>
      <c r="C1998" s="1" t="s">
        <v>24</v>
      </c>
      <c r="D1998" s="1" t="s">
        <v>867</v>
      </c>
      <c r="E1998" s="1" t="s">
        <v>886</v>
      </c>
      <c r="F1998" s="71" t="s">
        <v>909</v>
      </c>
      <c r="G1998" s="29" t="s">
        <v>379</v>
      </c>
      <c r="H1998" s="5">
        <f t="shared" si="134"/>
        <v>-74000</v>
      </c>
      <c r="I1998" s="24">
        <v>6</v>
      </c>
      <c r="K1998" t="s">
        <v>24</v>
      </c>
      <c r="M1998" s="2">
        <v>505</v>
      </c>
    </row>
    <row r="1999" spans="2:13" ht="12.75">
      <c r="B1999" s="411">
        <v>3000</v>
      </c>
      <c r="C1999" s="1" t="s">
        <v>24</v>
      </c>
      <c r="D1999" s="1" t="s">
        <v>867</v>
      </c>
      <c r="E1999" s="1" t="s">
        <v>886</v>
      </c>
      <c r="F1999" s="71" t="s">
        <v>910</v>
      </c>
      <c r="G1999" s="29" t="s">
        <v>212</v>
      </c>
      <c r="H1999" s="5">
        <f t="shared" si="134"/>
        <v>-77000</v>
      </c>
      <c r="I1999" s="24">
        <v>6</v>
      </c>
      <c r="K1999" t="s">
        <v>24</v>
      </c>
      <c r="M1999" s="2">
        <v>505</v>
      </c>
    </row>
    <row r="2000" spans="2:13" ht="12.75">
      <c r="B2000" s="411">
        <v>3000</v>
      </c>
      <c r="C2000" s="1" t="s">
        <v>24</v>
      </c>
      <c r="D2000" s="1" t="s">
        <v>867</v>
      </c>
      <c r="E2000" s="1" t="s">
        <v>886</v>
      </c>
      <c r="F2000" s="71" t="s">
        <v>911</v>
      </c>
      <c r="G2000" s="29" t="s">
        <v>382</v>
      </c>
      <c r="H2000" s="5">
        <f t="shared" si="134"/>
        <v>-80000</v>
      </c>
      <c r="I2000" s="24">
        <v>6</v>
      </c>
      <c r="K2000" t="s">
        <v>24</v>
      </c>
      <c r="M2000" s="2">
        <v>505</v>
      </c>
    </row>
    <row r="2001" spans="1:13" s="96" customFormat="1" ht="12.75">
      <c r="A2001" s="13"/>
      <c r="B2001" s="412">
        <f>SUM(B1976:B2000)</f>
        <v>80000</v>
      </c>
      <c r="C2001" s="13" t="s">
        <v>878</v>
      </c>
      <c r="D2001" s="13"/>
      <c r="E2001" s="13"/>
      <c r="F2001" s="20"/>
      <c r="G2001" s="20"/>
      <c r="H2001" s="94">
        <v>0</v>
      </c>
      <c r="I2001" s="95">
        <f aca="true" t="shared" si="135" ref="I2001:I2064">+B2001/M2001</f>
        <v>158.41584158415841</v>
      </c>
      <c r="M2001" s="2">
        <v>505</v>
      </c>
    </row>
    <row r="2002" spans="2:13" ht="12.75">
      <c r="B2002" s="411"/>
      <c r="H2002" s="5">
        <f aca="true" t="shared" si="136" ref="H2002:H2028">H2001-B2002</f>
        <v>0</v>
      </c>
      <c r="I2002" s="24">
        <f t="shared" si="135"/>
        <v>0</v>
      </c>
      <c r="M2002" s="2">
        <v>505</v>
      </c>
    </row>
    <row r="2003" spans="2:13" ht="12.75">
      <c r="B2003" s="411"/>
      <c r="H2003" s="5">
        <f t="shared" si="136"/>
        <v>0</v>
      </c>
      <c r="I2003" s="24">
        <f t="shared" si="135"/>
        <v>0</v>
      </c>
      <c r="M2003" s="2">
        <v>505</v>
      </c>
    </row>
    <row r="2004" spans="2:13" ht="12.75">
      <c r="B2004" s="296">
        <v>1000</v>
      </c>
      <c r="C2004" s="35" t="s">
        <v>81</v>
      </c>
      <c r="D2004" s="1" t="s">
        <v>867</v>
      </c>
      <c r="E2004" s="35" t="s">
        <v>131</v>
      </c>
      <c r="F2004" s="29" t="s">
        <v>912</v>
      </c>
      <c r="G2004" s="33" t="s">
        <v>27</v>
      </c>
      <c r="H2004" s="5">
        <f t="shared" si="136"/>
        <v>-1000</v>
      </c>
      <c r="I2004" s="24">
        <f t="shared" si="135"/>
        <v>1.9801980198019802</v>
      </c>
      <c r="K2004" t="s">
        <v>886</v>
      </c>
      <c r="M2004" s="2">
        <v>505</v>
      </c>
    </row>
    <row r="2005" spans="2:13" ht="12.75">
      <c r="B2005" s="296">
        <v>1900</v>
      </c>
      <c r="C2005" s="14" t="s">
        <v>81</v>
      </c>
      <c r="D2005" s="1" t="s">
        <v>867</v>
      </c>
      <c r="E2005" s="14" t="s">
        <v>131</v>
      </c>
      <c r="F2005" s="29" t="s">
        <v>912</v>
      </c>
      <c r="G2005" s="32" t="s">
        <v>29</v>
      </c>
      <c r="H2005" s="5">
        <f t="shared" si="136"/>
        <v>-2900</v>
      </c>
      <c r="I2005" s="24">
        <f t="shared" si="135"/>
        <v>3.762376237623762</v>
      </c>
      <c r="K2005" t="s">
        <v>886</v>
      </c>
      <c r="M2005" s="2">
        <v>505</v>
      </c>
    </row>
    <row r="2006" spans="2:13" ht="12.75">
      <c r="B2006" s="296">
        <v>1200</v>
      </c>
      <c r="C2006" s="14" t="s">
        <v>81</v>
      </c>
      <c r="D2006" s="1" t="s">
        <v>867</v>
      </c>
      <c r="E2006" s="14" t="s">
        <v>131</v>
      </c>
      <c r="F2006" s="29" t="s">
        <v>912</v>
      </c>
      <c r="G2006" s="32" t="s">
        <v>31</v>
      </c>
      <c r="H2006" s="5">
        <f t="shared" si="136"/>
        <v>-4100</v>
      </c>
      <c r="I2006" s="24">
        <f t="shared" si="135"/>
        <v>2.376237623762376</v>
      </c>
      <c r="K2006" t="s">
        <v>886</v>
      </c>
      <c r="M2006" s="2">
        <v>505</v>
      </c>
    </row>
    <row r="2007" spans="1:13" s="17" customFormat="1" ht="12.75">
      <c r="A2007" s="14"/>
      <c r="B2007" s="296">
        <v>900</v>
      </c>
      <c r="C2007" s="14" t="s">
        <v>81</v>
      </c>
      <c r="D2007" s="1" t="s">
        <v>867</v>
      </c>
      <c r="E2007" s="14" t="s">
        <v>131</v>
      </c>
      <c r="F2007" s="29" t="s">
        <v>912</v>
      </c>
      <c r="G2007" s="32" t="s">
        <v>53</v>
      </c>
      <c r="H2007" s="5">
        <f t="shared" si="136"/>
        <v>-5000</v>
      </c>
      <c r="I2007" s="24">
        <f t="shared" si="135"/>
        <v>1.7821782178217822</v>
      </c>
      <c r="K2007" t="s">
        <v>886</v>
      </c>
      <c r="M2007" s="2">
        <v>505</v>
      </c>
    </row>
    <row r="2008" spans="2:13" ht="12.75">
      <c r="B2008" s="411">
        <v>1000</v>
      </c>
      <c r="C2008" s="14" t="s">
        <v>81</v>
      </c>
      <c r="D2008" s="1" t="s">
        <v>867</v>
      </c>
      <c r="E2008" s="1" t="s">
        <v>131</v>
      </c>
      <c r="F2008" s="29" t="s">
        <v>912</v>
      </c>
      <c r="G2008" s="29" t="s">
        <v>55</v>
      </c>
      <c r="H2008" s="5">
        <f t="shared" si="136"/>
        <v>-6000</v>
      </c>
      <c r="I2008" s="24">
        <f t="shared" si="135"/>
        <v>1.9801980198019802</v>
      </c>
      <c r="K2008" t="s">
        <v>886</v>
      </c>
      <c r="M2008" s="2">
        <v>505</v>
      </c>
    </row>
    <row r="2009" spans="2:13" ht="12.75">
      <c r="B2009" s="411">
        <v>1300</v>
      </c>
      <c r="C2009" s="1" t="s">
        <v>81</v>
      </c>
      <c r="D2009" s="1" t="s">
        <v>867</v>
      </c>
      <c r="E2009" s="1" t="s">
        <v>131</v>
      </c>
      <c r="F2009" s="29" t="s">
        <v>912</v>
      </c>
      <c r="G2009" s="29" t="s">
        <v>75</v>
      </c>
      <c r="H2009" s="5">
        <f t="shared" si="136"/>
        <v>-7300</v>
      </c>
      <c r="I2009" s="24">
        <f t="shared" si="135"/>
        <v>2.5742574257425743</v>
      </c>
      <c r="K2009" t="s">
        <v>886</v>
      </c>
      <c r="M2009" s="2">
        <v>505</v>
      </c>
    </row>
    <row r="2010" spans="2:13" ht="12.75">
      <c r="B2010" s="411">
        <v>900</v>
      </c>
      <c r="C2010" s="1" t="s">
        <v>81</v>
      </c>
      <c r="D2010" s="1" t="s">
        <v>867</v>
      </c>
      <c r="E2010" s="1" t="s">
        <v>131</v>
      </c>
      <c r="F2010" s="29" t="s">
        <v>912</v>
      </c>
      <c r="G2010" s="29" t="s">
        <v>123</v>
      </c>
      <c r="H2010" s="5">
        <f t="shared" si="136"/>
        <v>-8200</v>
      </c>
      <c r="I2010" s="24">
        <f t="shared" si="135"/>
        <v>1.7821782178217822</v>
      </c>
      <c r="K2010" t="s">
        <v>886</v>
      </c>
      <c r="M2010" s="2">
        <v>505</v>
      </c>
    </row>
    <row r="2011" spans="2:14" ht="12.75">
      <c r="B2011" s="411">
        <v>1000</v>
      </c>
      <c r="C2011" s="40" t="s">
        <v>81</v>
      </c>
      <c r="D2011" s="1" t="s">
        <v>867</v>
      </c>
      <c r="E2011" s="40" t="s">
        <v>131</v>
      </c>
      <c r="F2011" s="29" t="s">
        <v>912</v>
      </c>
      <c r="G2011" s="29" t="s">
        <v>126</v>
      </c>
      <c r="H2011" s="5">
        <f t="shared" si="136"/>
        <v>-9200</v>
      </c>
      <c r="I2011" s="24">
        <f t="shared" si="135"/>
        <v>1.9801980198019802</v>
      </c>
      <c r="J2011" s="39"/>
      <c r="K2011" t="s">
        <v>886</v>
      </c>
      <c r="L2011" s="39"/>
      <c r="M2011" s="2">
        <v>505</v>
      </c>
      <c r="N2011" s="41"/>
    </row>
    <row r="2012" spans="2:13" ht="12.75">
      <c r="B2012" s="411">
        <v>900</v>
      </c>
      <c r="C2012" s="1" t="s">
        <v>81</v>
      </c>
      <c r="D2012" s="1" t="s">
        <v>867</v>
      </c>
      <c r="E2012" s="1" t="s">
        <v>131</v>
      </c>
      <c r="F2012" s="29" t="s">
        <v>912</v>
      </c>
      <c r="G2012" s="29" t="s">
        <v>161</v>
      </c>
      <c r="H2012" s="5">
        <f t="shared" si="136"/>
        <v>-10100</v>
      </c>
      <c r="I2012" s="24">
        <f t="shared" si="135"/>
        <v>1.7821782178217822</v>
      </c>
      <c r="K2012" t="s">
        <v>886</v>
      </c>
      <c r="M2012" s="2">
        <v>505</v>
      </c>
    </row>
    <row r="2013" spans="2:13" ht="12.75">
      <c r="B2013" s="411">
        <v>1500</v>
      </c>
      <c r="C2013" s="1" t="s">
        <v>81</v>
      </c>
      <c r="D2013" s="1" t="s">
        <v>867</v>
      </c>
      <c r="E2013" s="1" t="s">
        <v>131</v>
      </c>
      <c r="F2013" s="29" t="s">
        <v>912</v>
      </c>
      <c r="G2013" s="29" t="s">
        <v>163</v>
      </c>
      <c r="H2013" s="5">
        <f t="shared" si="136"/>
        <v>-11600</v>
      </c>
      <c r="I2013" s="24">
        <f t="shared" si="135"/>
        <v>2.9702970297029703</v>
      </c>
      <c r="K2013" t="s">
        <v>886</v>
      </c>
      <c r="M2013" s="2">
        <v>505</v>
      </c>
    </row>
    <row r="2014" spans="2:13" ht="12.75">
      <c r="B2014" s="411">
        <v>800</v>
      </c>
      <c r="C2014" s="1" t="s">
        <v>81</v>
      </c>
      <c r="D2014" s="1" t="s">
        <v>867</v>
      </c>
      <c r="E2014" s="1" t="s">
        <v>131</v>
      </c>
      <c r="F2014" s="29" t="s">
        <v>912</v>
      </c>
      <c r="G2014" s="29" t="s">
        <v>165</v>
      </c>
      <c r="H2014" s="5">
        <f t="shared" si="136"/>
        <v>-12400</v>
      </c>
      <c r="I2014" s="24">
        <f t="shared" si="135"/>
        <v>1.5841584158415842</v>
      </c>
      <c r="K2014" t="s">
        <v>886</v>
      </c>
      <c r="M2014" s="2">
        <v>505</v>
      </c>
    </row>
    <row r="2015" spans="2:13" ht="12.75">
      <c r="B2015" s="411">
        <v>1400</v>
      </c>
      <c r="C2015" s="1" t="s">
        <v>81</v>
      </c>
      <c r="D2015" s="1" t="s">
        <v>867</v>
      </c>
      <c r="E2015" s="1" t="s">
        <v>131</v>
      </c>
      <c r="F2015" s="29" t="s">
        <v>912</v>
      </c>
      <c r="G2015" s="29" t="s">
        <v>135</v>
      </c>
      <c r="H2015" s="5">
        <f t="shared" si="136"/>
        <v>-13800</v>
      </c>
      <c r="I2015" s="24">
        <f t="shared" si="135"/>
        <v>2.772277227722772</v>
      </c>
      <c r="K2015" t="s">
        <v>886</v>
      </c>
      <c r="M2015" s="2">
        <v>505</v>
      </c>
    </row>
    <row r="2016" spans="2:13" ht="12.75">
      <c r="B2016" s="411">
        <v>900</v>
      </c>
      <c r="C2016" s="1" t="s">
        <v>81</v>
      </c>
      <c r="D2016" s="1" t="s">
        <v>867</v>
      </c>
      <c r="E2016" s="1" t="s">
        <v>131</v>
      </c>
      <c r="F2016" s="29" t="s">
        <v>912</v>
      </c>
      <c r="G2016" s="29" t="s">
        <v>137</v>
      </c>
      <c r="H2016" s="5">
        <f t="shared" si="136"/>
        <v>-14700</v>
      </c>
      <c r="I2016" s="24">
        <f t="shared" si="135"/>
        <v>1.7821782178217822</v>
      </c>
      <c r="K2016" t="s">
        <v>886</v>
      </c>
      <c r="M2016" s="2">
        <v>505</v>
      </c>
    </row>
    <row r="2017" spans="2:13" ht="12.75">
      <c r="B2017" s="411">
        <v>1800</v>
      </c>
      <c r="C2017" s="1" t="s">
        <v>81</v>
      </c>
      <c r="D2017" s="1" t="s">
        <v>867</v>
      </c>
      <c r="E2017" s="1" t="s">
        <v>131</v>
      </c>
      <c r="F2017" s="29" t="s">
        <v>912</v>
      </c>
      <c r="G2017" s="29" t="s">
        <v>138</v>
      </c>
      <c r="H2017" s="5">
        <f t="shared" si="136"/>
        <v>-16500</v>
      </c>
      <c r="I2017" s="24">
        <f t="shared" si="135"/>
        <v>3.5643564356435644</v>
      </c>
      <c r="K2017" t="s">
        <v>886</v>
      </c>
      <c r="M2017" s="2">
        <v>505</v>
      </c>
    </row>
    <row r="2018" spans="2:13" ht="12.75">
      <c r="B2018" s="411">
        <v>1500</v>
      </c>
      <c r="C2018" s="1" t="s">
        <v>81</v>
      </c>
      <c r="D2018" s="1" t="s">
        <v>867</v>
      </c>
      <c r="E2018" s="1" t="s">
        <v>131</v>
      </c>
      <c r="F2018" s="29" t="s">
        <v>912</v>
      </c>
      <c r="G2018" s="29" t="s">
        <v>139</v>
      </c>
      <c r="H2018" s="5">
        <f t="shared" si="136"/>
        <v>-18000</v>
      </c>
      <c r="I2018" s="24">
        <f t="shared" si="135"/>
        <v>2.9702970297029703</v>
      </c>
      <c r="K2018" t="s">
        <v>886</v>
      </c>
      <c r="M2018" s="2">
        <v>505</v>
      </c>
    </row>
    <row r="2019" spans="2:13" ht="12.75">
      <c r="B2019" s="411">
        <v>1300</v>
      </c>
      <c r="C2019" s="1" t="s">
        <v>81</v>
      </c>
      <c r="D2019" s="1" t="s">
        <v>867</v>
      </c>
      <c r="E2019" s="1" t="s">
        <v>131</v>
      </c>
      <c r="F2019" s="29" t="s">
        <v>912</v>
      </c>
      <c r="G2019" s="29" t="s">
        <v>140</v>
      </c>
      <c r="H2019" s="5">
        <f t="shared" si="136"/>
        <v>-19300</v>
      </c>
      <c r="I2019" s="24">
        <f t="shared" si="135"/>
        <v>2.5742574257425743</v>
      </c>
      <c r="K2019" t="s">
        <v>886</v>
      </c>
      <c r="M2019" s="2">
        <v>505</v>
      </c>
    </row>
    <row r="2020" spans="2:13" ht="12.75">
      <c r="B2020" s="411">
        <v>1500</v>
      </c>
      <c r="C2020" s="14" t="s">
        <v>722</v>
      </c>
      <c r="D2020" s="1" t="s">
        <v>867</v>
      </c>
      <c r="E2020" s="1" t="s">
        <v>131</v>
      </c>
      <c r="F2020" s="29" t="s">
        <v>912</v>
      </c>
      <c r="G2020" s="29" t="s">
        <v>141</v>
      </c>
      <c r="H2020" s="5">
        <f t="shared" si="136"/>
        <v>-20800</v>
      </c>
      <c r="I2020" s="24">
        <f t="shared" si="135"/>
        <v>2.9702970297029703</v>
      </c>
      <c r="K2020" t="s">
        <v>886</v>
      </c>
      <c r="M2020" s="2">
        <v>505</v>
      </c>
    </row>
    <row r="2021" spans="2:13" ht="12.75">
      <c r="B2021" s="411">
        <v>1200</v>
      </c>
      <c r="C2021" s="1" t="s">
        <v>81</v>
      </c>
      <c r="D2021" s="1" t="s">
        <v>867</v>
      </c>
      <c r="E2021" s="1" t="s">
        <v>131</v>
      </c>
      <c r="F2021" s="29" t="s">
        <v>912</v>
      </c>
      <c r="G2021" s="29" t="s">
        <v>141</v>
      </c>
      <c r="H2021" s="5">
        <f t="shared" si="136"/>
        <v>-22000</v>
      </c>
      <c r="I2021" s="24">
        <f t="shared" si="135"/>
        <v>2.376237623762376</v>
      </c>
      <c r="K2021" t="s">
        <v>886</v>
      </c>
      <c r="M2021" s="2">
        <v>505</v>
      </c>
    </row>
    <row r="2022" spans="2:13" ht="12.75">
      <c r="B2022" s="411">
        <v>1000</v>
      </c>
      <c r="C2022" s="1" t="s">
        <v>81</v>
      </c>
      <c r="D2022" s="1" t="s">
        <v>867</v>
      </c>
      <c r="E2022" s="1" t="s">
        <v>131</v>
      </c>
      <c r="F2022" s="29" t="s">
        <v>912</v>
      </c>
      <c r="G2022" s="29" t="s">
        <v>142</v>
      </c>
      <c r="H2022" s="5">
        <f t="shared" si="136"/>
        <v>-23000</v>
      </c>
      <c r="I2022" s="24">
        <f t="shared" si="135"/>
        <v>1.9801980198019802</v>
      </c>
      <c r="K2022" t="s">
        <v>886</v>
      </c>
      <c r="M2022" s="2">
        <v>505</v>
      </c>
    </row>
    <row r="2023" spans="2:13" ht="12.75">
      <c r="B2023" s="411">
        <v>900</v>
      </c>
      <c r="C2023" s="1" t="s">
        <v>81</v>
      </c>
      <c r="D2023" s="1" t="s">
        <v>867</v>
      </c>
      <c r="E2023" s="1" t="s">
        <v>131</v>
      </c>
      <c r="F2023" s="29" t="s">
        <v>912</v>
      </c>
      <c r="G2023" s="29" t="s">
        <v>144</v>
      </c>
      <c r="H2023" s="5">
        <f t="shared" si="136"/>
        <v>-23900</v>
      </c>
      <c r="I2023" s="24">
        <f t="shared" si="135"/>
        <v>1.7821782178217822</v>
      </c>
      <c r="K2023" t="s">
        <v>886</v>
      </c>
      <c r="M2023" s="2">
        <v>505</v>
      </c>
    </row>
    <row r="2024" spans="2:13" ht="12.75">
      <c r="B2024" s="411">
        <v>1100</v>
      </c>
      <c r="C2024" s="1" t="s">
        <v>81</v>
      </c>
      <c r="D2024" s="1" t="s">
        <v>867</v>
      </c>
      <c r="E2024" s="1" t="s">
        <v>131</v>
      </c>
      <c r="F2024" s="29" t="s">
        <v>912</v>
      </c>
      <c r="G2024" s="29" t="s">
        <v>145</v>
      </c>
      <c r="H2024" s="5">
        <f t="shared" si="136"/>
        <v>-25000</v>
      </c>
      <c r="I2024" s="24">
        <f t="shared" si="135"/>
        <v>2.1782178217821784</v>
      </c>
      <c r="K2024" t="s">
        <v>886</v>
      </c>
      <c r="M2024" s="2">
        <v>505</v>
      </c>
    </row>
    <row r="2025" spans="2:13" ht="12.75">
      <c r="B2025" s="411">
        <v>900</v>
      </c>
      <c r="C2025" s="1" t="s">
        <v>81</v>
      </c>
      <c r="D2025" s="1" t="s">
        <v>867</v>
      </c>
      <c r="E2025" s="1" t="s">
        <v>131</v>
      </c>
      <c r="F2025" s="29" t="s">
        <v>912</v>
      </c>
      <c r="G2025" s="29" t="s">
        <v>146</v>
      </c>
      <c r="H2025" s="5">
        <f t="shared" si="136"/>
        <v>-25900</v>
      </c>
      <c r="I2025" s="24">
        <f t="shared" si="135"/>
        <v>1.7821782178217822</v>
      </c>
      <c r="K2025" t="s">
        <v>886</v>
      </c>
      <c r="M2025" s="2">
        <v>505</v>
      </c>
    </row>
    <row r="2026" spans="2:13" ht="12.75">
      <c r="B2026" s="411">
        <v>1000</v>
      </c>
      <c r="C2026" s="1" t="s">
        <v>81</v>
      </c>
      <c r="D2026" s="1" t="s">
        <v>867</v>
      </c>
      <c r="E2026" s="1" t="s">
        <v>131</v>
      </c>
      <c r="F2026" s="29" t="s">
        <v>912</v>
      </c>
      <c r="G2026" s="29" t="s">
        <v>379</v>
      </c>
      <c r="H2026" s="5">
        <f t="shared" si="136"/>
        <v>-26900</v>
      </c>
      <c r="I2026" s="24">
        <f t="shared" si="135"/>
        <v>1.9801980198019802</v>
      </c>
      <c r="K2026" t="s">
        <v>886</v>
      </c>
      <c r="M2026" s="2">
        <v>505</v>
      </c>
    </row>
    <row r="2027" spans="2:13" ht="12.75">
      <c r="B2027" s="411">
        <v>1200</v>
      </c>
      <c r="C2027" s="1" t="s">
        <v>81</v>
      </c>
      <c r="D2027" s="1" t="s">
        <v>867</v>
      </c>
      <c r="E2027" s="1" t="s">
        <v>131</v>
      </c>
      <c r="F2027" s="29" t="s">
        <v>912</v>
      </c>
      <c r="G2027" s="29" t="s">
        <v>212</v>
      </c>
      <c r="H2027" s="5">
        <f t="shared" si="136"/>
        <v>-28100</v>
      </c>
      <c r="I2027" s="24">
        <f t="shared" si="135"/>
        <v>2.376237623762376</v>
      </c>
      <c r="K2027" t="s">
        <v>886</v>
      </c>
      <c r="M2027" s="2">
        <v>505</v>
      </c>
    </row>
    <row r="2028" spans="2:13" ht="12.75">
      <c r="B2028" s="411">
        <v>1000</v>
      </c>
      <c r="C2028" s="1" t="s">
        <v>81</v>
      </c>
      <c r="D2028" s="1" t="s">
        <v>867</v>
      </c>
      <c r="E2028" s="1" t="s">
        <v>131</v>
      </c>
      <c r="F2028" s="29" t="s">
        <v>912</v>
      </c>
      <c r="G2028" s="29" t="s">
        <v>382</v>
      </c>
      <c r="H2028" s="5">
        <f t="shared" si="136"/>
        <v>-29100</v>
      </c>
      <c r="I2028" s="24">
        <f t="shared" si="135"/>
        <v>1.9801980198019802</v>
      </c>
      <c r="K2028" t="s">
        <v>886</v>
      </c>
      <c r="M2028" s="2">
        <v>505</v>
      </c>
    </row>
    <row r="2029" spans="1:13" s="118" customFormat="1" ht="12.75">
      <c r="A2029" s="112"/>
      <c r="B2029" s="413">
        <f>SUM(B2004:B2028)</f>
        <v>29100</v>
      </c>
      <c r="C2029" s="112"/>
      <c r="D2029" s="112"/>
      <c r="E2029" s="112" t="s">
        <v>131</v>
      </c>
      <c r="F2029" s="115"/>
      <c r="G2029" s="115"/>
      <c r="H2029" s="116">
        <v>0</v>
      </c>
      <c r="I2029" s="117">
        <f t="shared" si="135"/>
        <v>57.62376237623762</v>
      </c>
      <c r="M2029" s="2">
        <v>505</v>
      </c>
    </row>
    <row r="2030" spans="8:13" ht="12.75">
      <c r="H2030" s="5">
        <f>H2029-B2030</f>
        <v>0</v>
      </c>
      <c r="I2030" s="24">
        <f t="shared" si="135"/>
        <v>0</v>
      </c>
      <c r="M2030" s="2">
        <v>505</v>
      </c>
    </row>
    <row r="2031" spans="8:13" ht="12.75">
      <c r="H2031" s="5">
        <f>H2030-B2031</f>
        <v>0</v>
      </c>
      <c r="I2031" s="24">
        <f t="shared" si="135"/>
        <v>0</v>
      </c>
      <c r="M2031" s="2">
        <v>505</v>
      </c>
    </row>
    <row r="2032" spans="1:13" s="86" customFormat="1" ht="12.75">
      <c r="A2032" s="35"/>
      <c r="B2032" s="125">
        <v>260000</v>
      </c>
      <c r="C2032" s="81" t="s">
        <v>913</v>
      </c>
      <c r="D2032" s="81" t="s">
        <v>867</v>
      </c>
      <c r="E2032" s="81" t="s">
        <v>666</v>
      </c>
      <c r="F2032" s="83" t="s">
        <v>420</v>
      </c>
      <c r="G2032" s="33" t="s">
        <v>53</v>
      </c>
      <c r="H2032" s="5">
        <f>H2031-B2032</f>
        <v>-260000</v>
      </c>
      <c r="I2032" s="84">
        <f t="shared" si="135"/>
        <v>514.8514851485148</v>
      </c>
      <c r="M2032" s="2">
        <v>505</v>
      </c>
    </row>
    <row r="2033" spans="1:13" ht="12.75">
      <c r="A2033" s="35"/>
      <c r="B2033" s="125">
        <v>33670</v>
      </c>
      <c r="C2033" s="81" t="s">
        <v>913</v>
      </c>
      <c r="D2033" s="81" t="s">
        <v>867</v>
      </c>
      <c r="E2033" s="81" t="s">
        <v>421</v>
      </c>
      <c r="F2033" s="83"/>
      <c r="G2033" s="33" t="s">
        <v>53</v>
      </c>
      <c r="H2033" s="5">
        <f>H2032-B2033</f>
        <v>-293670</v>
      </c>
      <c r="I2033" s="84">
        <f t="shared" si="135"/>
        <v>66.67326732673267</v>
      </c>
      <c r="J2033" s="86"/>
      <c r="K2033" s="86"/>
      <c r="L2033" s="86"/>
      <c r="M2033" s="2">
        <v>505</v>
      </c>
    </row>
    <row r="2034" spans="1:13" ht="12.75">
      <c r="A2034" s="106"/>
      <c r="B2034" s="410">
        <f>SUM(B2032:B2033)</f>
        <v>293670</v>
      </c>
      <c r="C2034" s="106" t="s">
        <v>666</v>
      </c>
      <c r="D2034" s="106"/>
      <c r="E2034" s="106"/>
      <c r="F2034" s="137"/>
      <c r="G2034" s="107"/>
      <c r="H2034" s="94">
        <v>0</v>
      </c>
      <c r="I2034" s="101">
        <f t="shared" si="135"/>
        <v>581.5247524752475</v>
      </c>
      <c r="J2034" s="108"/>
      <c r="K2034" s="108"/>
      <c r="L2034" s="108"/>
      <c r="M2034" s="2">
        <v>505</v>
      </c>
    </row>
    <row r="2035" spans="2:13" ht="12.75">
      <c r="B2035" s="9"/>
      <c r="H2035" s="5">
        <f>H2034-B2035</f>
        <v>0</v>
      </c>
      <c r="I2035" s="24">
        <f t="shared" si="135"/>
        <v>0</v>
      </c>
      <c r="M2035" s="2">
        <v>505</v>
      </c>
    </row>
    <row r="2036" spans="2:13" ht="12.75">
      <c r="B2036" s="9"/>
      <c r="H2036" s="5">
        <f>H2035-B2036</f>
        <v>0</v>
      </c>
      <c r="I2036" s="24">
        <f t="shared" si="135"/>
        <v>0</v>
      </c>
      <c r="M2036" s="2">
        <v>505</v>
      </c>
    </row>
    <row r="2037" spans="2:13" ht="12.75">
      <c r="B2037" s="9"/>
      <c r="H2037" s="5">
        <f>H2036-B2037</f>
        <v>0</v>
      </c>
      <c r="I2037" s="24">
        <f t="shared" si="135"/>
        <v>0</v>
      </c>
      <c r="M2037" s="2">
        <v>505</v>
      </c>
    </row>
    <row r="2038" spans="1:13" s="173" customFormat="1" ht="12.75">
      <c r="A2038" s="37"/>
      <c r="B2038" s="125">
        <v>50000</v>
      </c>
      <c r="C2038" s="37" t="s">
        <v>914</v>
      </c>
      <c r="D2038" s="37" t="s">
        <v>14</v>
      </c>
      <c r="E2038" s="37" t="s">
        <v>915</v>
      </c>
      <c r="F2038" s="172" t="s">
        <v>916</v>
      </c>
      <c r="G2038" s="32" t="s">
        <v>161</v>
      </c>
      <c r="H2038" s="5">
        <f>H2037-B2038</f>
        <v>-50000</v>
      </c>
      <c r="I2038" s="24">
        <f t="shared" si="135"/>
        <v>99.00990099009901</v>
      </c>
      <c r="J2038" s="122"/>
      <c r="K2038" t="s">
        <v>871</v>
      </c>
      <c r="L2038" s="122"/>
      <c r="M2038" s="2">
        <v>505</v>
      </c>
    </row>
    <row r="2039" spans="1:13" s="96" customFormat="1" ht="12.75">
      <c r="A2039" s="13"/>
      <c r="B2039" s="410">
        <f>SUM(B2038)</f>
        <v>50000</v>
      </c>
      <c r="C2039" s="13" t="s">
        <v>914</v>
      </c>
      <c r="D2039" s="13"/>
      <c r="E2039" s="13"/>
      <c r="F2039" s="20"/>
      <c r="G2039" s="20"/>
      <c r="H2039" s="94">
        <v>0</v>
      </c>
      <c r="I2039" s="95">
        <f t="shared" si="135"/>
        <v>99.00990099009901</v>
      </c>
      <c r="M2039" s="2">
        <v>505</v>
      </c>
    </row>
    <row r="2040" spans="8:13" ht="12.75">
      <c r="H2040" s="5">
        <v>0</v>
      </c>
      <c r="I2040" s="24">
        <f t="shared" si="135"/>
        <v>0</v>
      </c>
      <c r="M2040" s="2">
        <v>505</v>
      </c>
    </row>
    <row r="2041" spans="8:13" ht="12.75">
      <c r="H2041" s="5">
        <f>H2040-B2041</f>
        <v>0</v>
      </c>
      <c r="I2041" s="24">
        <f t="shared" si="135"/>
        <v>0</v>
      </c>
      <c r="M2041" s="2">
        <v>505</v>
      </c>
    </row>
    <row r="2042" spans="8:13" ht="12.75">
      <c r="H2042" s="5">
        <f>H2041-B2042</f>
        <v>0</v>
      </c>
      <c r="I2042" s="24">
        <f t="shared" si="135"/>
        <v>0</v>
      </c>
      <c r="M2042" s="2">
        <v>505</v>
      </c>
    </row>
    <row r="2043" spans="4:13" ht="12.75">
      <c r="D2043" s="14"/>
      <c r="H2043" s="5">
        <f>H2042-B2043</f>
        <v>0</v>
      </c>
      <c r="I2043" s="24">
        <f t="shared" si="135"/>
        <v>0</v>
      </c>
      <c r="M2043" s="2">
        <v>505</v>
      </c>
    </row>
    <row r="2044" spans="1:13" s="86" customFormat="1" ht="13.5" thickBot="1">
      <c r="A2044" s="77"/>
      <c r="B2044" s="408">
        <f>+B2071+B2089+B2093</f>
        <v>948500</v>
      </c>
      <c r="C2044" s="77"/>
      <c r="D2044" s="76" t="s">
        <v>15</v>
      </c>
      <c r="E2044" s="142"/>
      <c r="F2044" s="142"/>
      <c r="G2044" s="78"/>
      <c r="H2044" s="143"/>
      <c r="I2044" s="144">
        <f t="shared" si="135"/>
        <v>1878.2178217821781</v>
      </c>
      <c r="J2044" s="139"/>
      <c r="K2044" s="139"/>
      <c r="L2044" s="139"/>
      <c r="M2044" s="2">
        <v>505</v>
      </c>
    </row>
    <row r="2045" spans="2:13" ht="12.75">
      <c r="B2045" s="282"/>
      <c r="C2045" s="35"/>
      <c r="D2045" s="14"/>
      <c r="E2045" s="35"/>
      <c r="G2045" s="33"/>
      <c r="H2045" s="5">
        <f aca="true" t="shared" si="137" ref="H2045:H2070">H2044-B2045</f>
        <v>0</v>
      </c>
      <c r="I2045" s="24">
        <f t="shared" si="135"/>
        <v>0</v>
      </c>
      <c r="M2045" s="2">
        <v>505</v>
      </c>
    </row>
    <row r="2046" spans="2:13" ht="12.75">
      <c r="B2046" s="282"/>
      <c r="C2046" s="35"/>
      <c r="D2046" s="14"/>
      <c r="E2046" s="37"/>
      <c r="G2046" s="38"/>
      <c r="H2046" s="5">
        <f t="shared" si="137"/>
        <v>0</v>
      </c>
      <c r="I2046" s="24">
        <f t="shared" si="135"/>
        <v>0</v>
      </c>
      <c r="M2046" s="2">
        <v>505</v>
      </c>
    </row>
    <row r="2047" spans="2:13" ht="12.75">
      <c r="B2047" s="282">
        <v>5000</v>
      </c>
      <c r="C2047" s="1" t="s">
        <v>24</v>
      </c>
      <c r="D2047" s="14" t="s">
        <v>15</v>
      </c>
      <c r="E2047" s="35" t="s">
        <v>880</v>
      </c>
      <c r="F2047" s="71" t="s">
        <v>919</v>
      </c>
      <c r="G2047" s="33" t="s">
        <v>27</v>
      </c>
      <c r="H2047" s="5">
        <f t="shared" si="137"/>
        <v>-5000</v>
      </c>
      <c r="I2047" s="24">
        <f t="shared" si="135"/>
        <v>9.900990099009901</v>
      </c>
      <c r="K2047" t="s">
        <v>24</v>
      </c>
      <c r="M2047" s="2">
        <v>505</v>
      </c>
    </row>
    <row r="2048" spans="1:13" s="17" customFormat="1" ht="12.75">
      <c r="A2048" s="1"/>
      <c r="B2048" s="276">
        <v>5000</v>
      </c>
      <c r="C2048" s="1" t="s">
        <v>24</v>
      </c>
      <c r="D2048" s="14" t="s">
        <v>15</v>
      </c>
      <c r="E2048" s="1" t="s">
        <v>880</v>
      </c>
      <c r="F2048" s="71" t="s">
        <v>920</v>
      </c>
      <c r="G2048" s="29" t="s">
        <v>29</v>
      </c>
      <c r="H2048" s="5">
        <f t="shared" si="137"/>
        <v>-10000</v>
      </c>
      <c r="I2048" s="24">
        <f t="shared" si="135"/>
        <v>9.900990099009901</v>
      </c>
      <c r="J2048"/>
      <c r="K2048" t="s">
        <v>24</v>
      </c>
      <c r="L2048"/>
      <c r="M2048" s="2">
        <v>505</v>
      </c>
    </row>
    <row r="2049" spans="2:13" ht="12.75">
      <c r="B2049" s="276">
        <v>5000</v>
      </c>
      <c r="C2049" s="1" t="s">
        <v>24</v>
      </c>
      <c r="D2049" s="14" t="s">
        <v>15</v>
      </c>
      <c r="E2049" s="1" t="s">
        <v>880</v>
      </c>
      <c r="F2049" s="71" t="s">
        <v>921</v>
      </c>
      <c r="G2049" s="29" t="s">
        <v>31</v>
      </c>
      <c r="H2049" s="5">
        <f t="shared" si="137"/>
        <v>-15000</v>
      </c>
      <c r="I2049" s="24">
        <f t="shared" si="135"/>
        <v>9.900990099009901</v>
      </c>
      <c r="K2049" t="s">
        <v>24</v>
      </c>
      <c r="M2049" s="2">
        <v>505</v>
      </c>
    </row>
    <row r="2050" spans="2:13" ht="12.75">
      <c r="B2050" s="276">
        <v>5000</v>
      </c>
      <c r="C2050" s="1" t="s">
        <v>24</v>
      </c>
      <c r="D2050" s="14" t="s">
        <v>15</v>
      </c>
      <c r="E2050" s="1" t="s">
        <v>880</v>
      </c>
      <c r="F2050" s="71" t="s">
        <v>922</v>
      </c>
      <c r="G2050" s="29" t="s">
        <v>53</v>
      </c>
      <c r="H2050" s="5">
        <f t="shared" si="137"/>
        <v>-20000</v>
      </c>
      <c r="I2050" s="24">
        <f t="shared" si="135"/>
        <v>9.900990099009901</v>
      </c>
      <c r="K2050" t="s">
        <v>24</v>
      </c>
      <c r="M2050" s="2">
        <v>505</v>
      </c>
    </row>
    <row r="2051" spans="2:13" ht="12.75">
      <c r="B2051" s="276">
        <v>5000</v>
      </c>
      <c r="C2051" s="1" t="s">
        <v>24</v>
      </c>
      <c r="D2051" s="14" t="s">
        <v>15</v>
      </c>
      <c r="E2051" s="1" t="s">
        <v>880</v>
      </c>
      <c r="F2051" s="71" t="s">
        <v>923</v>
      </c>
      <c r="G2051" s="29" t="s">
        <v>55</v>
      </c>
      <c r="H2051" s="5">
        <f t="shared" si="137"/>
        <v>-25000</v>
      </c>
      <c r="I2051" s="24">
        <f t="shared" si="135"/>
        <v>9.900990099009901</v>
      </c>
      <c r="K2051" t="s">
        <v>24</v>
      </c>
      <c r="M2051" s="2">
        <v>505</v>
      </c>
    </row>
    <row r="2052" spans="2:14" ht="12.75">
      <c r="B2052" s="276">
        <v>5000</v>
      </c>
      <c r="C2052" s="1" t="s">
        <v>24</v>
      </c>
      <c r="D2052" s="1" t="s">
        <v>15</v>
      </c>
      <c r="E2052" s="1" t="s">
        <v>880</v>
      </c>
      <c r="F2052" s="71" t="s">
        <v>924</v>
      </c>
      <c r="G2052" s="29" t="s">
        <v>75</v>
      </c>
      <c r="H2052" s="5">
        <f t="shared" si="137"/>
        <v>-30000</v>
      </c>
      <c r="I2052" s="24">
        <f t="shared" si="135"/>
        <v>9.900990099009901</v>
      </c>
      <c r="K2052" t="s">
        <v>24</v>
      </c>
      <c r="M2052" s="2">
        <v>505</v>
      </c>
      <c r="N2052" s="41"/>
    </row>
    <row r="2053" spans="2:13" ht="12.75">
      <c r="B2053" s="276">
        <v>5000</v>
      </c>
      <c r="C2053" s="1" t="s">
        <v>24</v>
      </c>
      <c r="D2053" s="1" t="s">
        <v>15</v>
      </c>
      <c r="E2053" s="1" t="s">
        <v>880</v>
      </c>
      <c r="F2053" s="71" t="s">
        <v>925</v>
      </c>
      <c r="G2053" s="29" t="s">
        <v>134</v>
      </c>
      <c r="H2053" s="5">
        <f t="shared" si="137"/>
        <v>-35000</v>
      </c>
      <c r="I2053" s="24">
        <f t="shared" si="135"/>
        <v>9.900990099009901</v>
      </c>
      <c r="K2053" t="s">
        <v>24</v>
      </c>
      <c r="M2053" s="2">
        <v>505</v>
      </c>
    </row>
    <row r="2054" spans="2:13" ht="12.75">
      <c r="B2054" s="276">
        <v>5000</v>
      </c>
      <c r="C2054" s="1" t="s">
        <v>24</v>
      </c>
      <c r="D2054" s="1" t="s">
        <v>15</v>
      </c>
      <c r="E2054" s="1" t="s">
        <v>880</v>
      </c>
      <c r="F2054" s="71" t="s">
        <v>926</v>
      </c>
      <c r="G2054" s="29" t="s">
        <v>123</v>
      </c>
      <c r="H2054" s="5">
        <f t="shared" si="137"/>
        <v>-40000</v>
      </c>
      <c r="I2054" s="24">
        <f t="shared" si="135"/>
        <v>9.900990099009901</v>
      </c>
      <c r="K2054" t="s">
        <v>24</v>
      </c>
      <c r="M2054" s="2">
        <v>505</v>
      </c>
    </row>
    <row r="2055" spans="2:13" ht="12.75">
      <c r="B2055" s="276">
        <v>5000</v>
      </c>
      <c r="C2055" s="1" t="s">
        <v>24</v>
      </c>
      <c r="D2055" s="1" t="s">
        <v>15</v>
      </c>
      <c r="E2055" s="1" t="s">
        <v>880</v>
      </c>
      <c r="F2055" s="71" t="s">
        <v>927</v>
      </c>
      <c r="G2055" s="29" t="s">
        <v>126</v>
      </c>
      <c r="H2055" s="5">
        <f t="shared" si="137"/>
        <v>-45000</v>
      </c>
      <c r="I2055" s="24">
        <f t="shared" si="135"/>
        <v>9.900990099009901</v>
      </c>
      <c r="K2055" t="s">
        <v>24</v>
      </c>
      <c r="M2055" s="2">
        <v>505</v>
      </c>
    </row>
    <row r="2056" spans="2:13" ht="12.75">
      <c r="B2056" s="276">
        <v>5000</v>
      </c>
      <c r="C2056" s="1" t="s">
        <v>24</v>
      </c>
      <c r="D2056" s="1" t="s">
        <v>15</v>
      </c>
      <c r="E2056" s="1" t="s">
        <v>880</v>
      </c>
      <c r="F2056" s="71" t="s">
        <v>928</v>
      </c>
      <c r="G2056" s="29" t="s">
        <v>161</v>
      </c>
      <c r="H2056" s="5">
        <f t="shared" si="137"/>
        <v>-50000</v>
      </c>
      <c r="I2056" s="24">
        <f t="shared" si="135"/>
        <v>9.900990099009901</v>
      </c>
      <c r="K2056" t="s">
        <v>24</v>
      </c>
      <c r="M2056" s="2">
        <v>505</v>
      </c>
    </row>
    <row r="2057" spans="2:13" ht="12.75">
      <c r="B2057" s="276">
        <v>8000</v>
      </c>
      <c r="C2057" s="1" t="s">
        <v>24</v>
      </c>
      <c r="D2057" s="1" t="s">
        <v>15</v>
      </c>
      <c r="E2057" s="1" t="s">
        <v>880</v>
      </c>
      <c r="F2057" s="71" t="s">
        <v>929</v>
      </c>
      <c r="G2057" s="29" t="s">
        <v>163</v>
      </c>
      <c r="H2057" s="5">
        <f t="shared" si="137"/>
        <v>-58000</v>
      </c>
      <c r="I2057" s="24">
        <f t="shared" si="135"/>
        <v>15.841584158415841</v>
      </c>
      <c r="K2057" t="s">
        <v>24</v>
      </c>
      <c r="M2057" s="2">
        <v>505</v>
      </c>
    </row>
    <row r="2058" spans="2:13" ht="12.75">
      <c r="B2058" s="276">
        <v>5000</v>
      </c>
      <c r="C2058" s="1" t="s">
        <v>24</v>
      </c>
      <c r="D2058" s="1" t="s">
        <v>15</v>
      </c>
      <c r="E2058" s="1" t="s">
        <v>880</v>
      </c>
      <c r="F2058" s="71" t="s">
        <v>930</v>
      </c>
      <c r="G2058" s="29" t="s">
        <v>165</v>
      </c>
      <c r="H2058" s="5">
        <f t="shared" si="137"/>
        <v>-63000</v>
      </c>
      <c r="I2058" s="24">
        <f t="shared" si="135"/>
        <v>9.900990099009901</v>
      </c>
      <c r="K2058" t="s">
        <v>24</v>
      </c>
      <c r="M2058" s="2">
        <v>505</v>
      </c>
    </row>
    <row r="2059" spans="2:13" ht="12.75">
      <c r="B2059" s="409">
        <v>5000</v>
      </c>
      <c r="C2059" s="1" t="s">
        <v>24</v>
      </c>
      <c r="D2059" s="1" t="s">
        <v>15</v>
      </c>
      <c r="E2059" s="1" t="s">
        <v>880</v>
      </c>
      <c r="F2059" s="71" t="s">
        <v>931</v>
      </c>
      <c r="G2059" s="29" t="s">
        <v>135</v>
      </c>
      <c r="H2059" s="5">
        <f t="shared" si="137"/>
        <v>-68000</v>
      </c>
      <c r="I2059" s="24">
        <f t="shared" si="135"/>
        <v>9.900990099009901</v>
      </c>
      <c r="K2059" t="s">
        <v>24</v>
      </c>
      <c r="M2059" s="2">
        <v>505</v>
      </c>
    </row>
    <row r="2060" spans="2:13" ht="12.75">
      <c r="B2060" s="276">
        <v>5000</v>
      </c>
      <c r="C2060" s="1" t="s">
        <v>24</v>
      </c>
      <c r="D2060" s="1" t="s">
        <v>15</v>
      </c>
      <c r="E2060" s="1" t="s">
        <v>880</v>
      </c>
      <c r="F2060" s="71" t="s">
        <v>932</v>
      </c>
      <c r="G2060" s="29" t="s">
        <v>137</v>
      </c>
      <c r="H2060" s="5">
        <f t="shared" si="137"/>
        <v>-73000</v>
      </c>
      <c r="I2060" s="24">
        <f t="shared" si="135"/>
        <v>9.900990099009901</v>
      </c>
      <c r="K2060" t="s">
        <v>24</v>
      </c>
      <c r="M2060" s="2">
        <v>505</v>
      </c>
    </row>
    <row r="2061" spans="2:13" ht="12.75">
      <c r="B2061" s="276">
        <v>5000</v>
      </c>
      <c r="C2061" s="1" t="s">
        <v>24</v>
      </c>
      <c r="D2061" s="1" t="s">
        <v>15</v>
      </c>
      <c r="E2061" s="1" t="s">
        <v>880</v>
      </c>
      <c r="F2061" s="71" t="s">
        <v>933</v>
      </c>
      <c r="G2061" s="29" t="s">
        <v>138</v>
      </c>
      <c r="H2061" s="5">
        <f t="shared" si="137"/>
        <v>-78000</v>
      </c>
      <c r="I2061" s="24">
        <f t="shared" si="135"/>
        <v>9.900990099009901</v>
      </c>
      <c r="K2061" t="s">
        <v>24</v>
      </c>
      <c r="M2061" s="2">
        <v>505</v>
      </c>
    </row>
    <row r="2062" spans="2:13" ht="12.75">
      <c r="B2062" s="276">
        <v>5000</v>
      </c>
      <c r="C2062" s="1" t="s">
        <v>24</v>
      </c>
      <c r="D2062" s="1" t="s">
        <v>15</v>
      </c>
      <c r="E2062" s="1" t="s">
        <v>880</v>
      </c>
      <c r="F2062" s="71" t="s">
        <v>934</v>
      </c>
      <c r="G2062" s="29" t="s">
        <v>139</v>
      </c>
      <c r="H2062" s="5">
        <f t="shared" si="137"/>
        <v>-83000</v>
      </c>
      <c r="I2062" s="24">
        <f t="shared" si="135"/>
        <v>9.900990099009901</v>
      </c>
      <c r="K2062" t="s">
        <v>24</v>
      </c>
      <c r="M2062" s="2">
        <v>505</v>
      </c>
    </row>
    <row r="2063" spans="2:13" ht="12.75">
      <c r="B2063" s="276">
        <v>10000</v>
      </c>
      <c r="C2063" s="35" t="s">
        <v>24</v>
      </c>
      <c r="D2063" s="1" t="s">
        <v>15</v>
      </c>
      <c r="E2063" s="1" t="s">
        <v>880</v>
      </c>
      <c r="F2063" s="128" t="s">
        <v>935</v>
      </c>
      <c r="G2063" s="29" t="s">
        <v>139</v>
      </c>
      <c r="H2063" s="5">
        <f t="shared" si="137"/>
        <v>-93000</v>
      </c>
      <c r="I2063" s="24">
        <f t="shared" si="135"/>
        <v>19.801980198019802</v>
      </c>
      <c r="K2063" t="s">
        <v>24</v>
      </c>
      <c r="M2063" s="2">
        <v>505</v>
      </c>
    </row>
    <row r="2064" spans="2:13" ht="12.75">
      <c r="B2064" s="276">
        <v>5000</v>
      </c>
      <c r="C2064" s="1" t="s">
        <v>24</v>
      </c>
      <c r="D2064" s="1" t="s">
        <v>15</v>
      </c>
      <c r="E2064" s="1" t="s">
        <v>880</v>
      </c>
      <c r="F2064" s="71" t="s">
        <v>936</v>
      </c>
      <c r="G2064" s="29" t="s">
        <v>140</v>
      </c>
      <c r="H2064" s="5">
        <f t="shared" si="137"/>
        <v>-98000</v>
      </c>
      <c r="I2064" s="24">
        <f t="shared" si="135"/>
        <v>9.900990099009901</v>
      </c>
      <c r="K2064" t="s">
        <v>24</v>
      </c>
      <c r="M2064" s="2">
        <v>505</v>
      </c>
    </row>
    <row r="2065" spans="2:13" ht="12.75">
      <c r="B2065" s="276">
        <v>5000</v>
      </c>
      <c r="C2065" s="1" t="s">
        <v>24</v>
      </c>
      <c r="D2065" s="1" t="s">
        <v>15</v>
      </c>
      <c r="E2065" s="1" t="s">
        <v>880</v>
      </c>
      <c r="F2065" s="71" t="s">
        <v>937</v>
      </c>
      <c r="G2065" s="29" t="s">
        <v>141</v>
      </c>
      <c r="H2065" s="5">
        <f t="shared" si="137"/>
        <v>-103000</v>
      </c>
      <c r="I2065" s="24">
        <f aca="true" t="shared" si="138" ref="I2065:I2128">+B2065/M2065</f>
        <v>9.900990099009901</v>
      </c>
      <c r="K2065" t="s">
        <v>24</v>
      </c>
      <c r="M2065" s="2">
        <v>505</v>
      </c>
    </row>
    <row r="2066" spans="2:13" ht="12.75">
      <c r="B2066" s="276">
        <v>5000</v>
      </c>
      <c r="C2066" s="1" t="s">
        <v>24</v>
      </c>
      <c r="D2066" s="1" t="s">
        <v>15</v>
      </c>
      <c r="E2066" s="1" t="s">
        <v>880</v>
      </c>
      <c r="F2066" s="71" t="s">
        <v>1177</v>
      </c>
      <c r="G2066" s="29" t="s">
        <v>142</v>
      </c>
      <c r="H2066" s="5">
        <f t="shared" si="137"/>
        <v>-108000</v>
      </c>
      <c r="I2066" s="24">
        <f t="shared" si="138"/>
        <v>9.900990099009901</v>
      </c>
      <c r="K2066" t="s">
        <v>24</v>
      </c>
      <c r="M2066" s="2">
        <v>505</v>
      </c>
    </row>
    <row r="2067" spans="2:13" ht="12.75">
      <c r="B2067" s="276">
        <v>5000</v>
      </c>
      <c r="C2067" s="1" t="s">
        <v>24</v>
      </c>
      <c r="D2067" s="1" t="s">
        <v>15</v>
      </c>
      <c r="E2067" s="1" t="s">
        <v>880</v>
      </c>
      <c r="F2067" s="71" t="s">
        <v>938</v>
      </c>
      <c r="G2067" s="29" t="s">
        <v>143</v>
      </c>
      <c r="H2067" s="5">
        <f t="shared" si="137"/>
        <v>-113000</v>
      </c>
      <c r="I2067" s="24">
        <f t="shared" si="138"/>
        <v>9.900990099009901</v>
      </c>
      <c r="K2067" t="s">
        <v>24</v>
      </c>
      <c r="M2067" s="2">
        <v>505</v>
      </c>
    </row>
    <row r="2068" spans="2:13" ht="12.75">
      <c r="B2068" s="276">
        <v>5000</v>
      </c>
      <c r="C2068" s="1" t="s">
        <v>24</v>
      </c>
      <c r="D2068" s="1" t="s">
        <v>15</v>
      </c>
      <c r="E2068" s="1" t="s">
        <v>880</v>
      </c>
      <c r="F2068" s="71" t="s">
        <v>939</v>
      </c>
      <c r="G2068" s="29" t="s">
        <v>379</v>
      </c>
      <c r="H2068" s="5">
        <f t="shared" si="137"/>
        <v>-118000</v>
      </c>
      <c r="I2068" s="24">
        <f t="shared" si="138"/>
        <v>9.900990099009901</v>
      </c>
      <c r="K2068" t="s">
        <v>24</v>
      </c>
      <c r="M2068" s="2">
        <v>505</v>
      </c>
    </row>
    <row r="2069" spans="2:13" ht="12.75">
      <c r="B2069" s="276">
        <v>5000</v>
      </c>
      <c r="C2069" s="1" t="s">
        <v>24</v>
      </c>
      <c r="D2069" s="1" t="s">
        <v>15</v>
      </c>
      <c r="E2069" s="1" t="s">
        <v>880</v>
      </c>
      <c r="F2069" s="71" t="s">
        <v>940</v>
      </c>
      <c r="G2069" s="29" t="s">
        <v>212</v>
      </c>
      <c r="H2069" s="5">
        <f t="shared" si="137"/>
        <v>-123000</v>
      </c>
      <c r="I2069" s="24">
        <f t="shared" si="138"/>
        <v>9.900990099009901</v>
      </c>
      <c r="K2069" t="s">
        <v>24</v>
      </c>
      <c r="M2069" s="2">
        <v>505</v>
      </c>
    </row>
    <row r="2070" spans="2:13" ht="12.75">
      <c r="B2070" s="276">
        <v>5000</v>
      </c>
      <c r="C2070" s="1" t="s">
        <v>24</v>
      </c>
      <c r="D2070" s="1" t="s">
        <v>15</v>
      </c>
      <c r="E2070" s="1" t="s">
        <v>880</v>
      </c>
      <c r="F2070" s="71" t="s">
        <v>1177</v>
      </c>
      <c r="G2070" s="29" t="s">
        <v>382</v>
      </c>
      <c r="H2070" s="5">
        <f t="shared" si="137"/>
        <v>-128000</v>
      </c>
      <c r="I2070" s="24">
        <f t="shared" si="138"/>
        <v>9.900990099009901</v>
      </c>
      <c r="K2070" t="s">
        <v>24</v>
      </c>
      <c r="M2070" s="2">
        <v>505</v>
      </c>
    </row>
    <row r="2071" spans="1:13" s="96" customFormat="1" ht="12.75">
      <c r="A2071" s="13"/>
      <c r="B2071" s="401">
        <f>SUM(B2047:B2070)</f>
        <v>128000</v>
      </c>
      <c r="C2071" s="13" t="s">
        <v>24</v>
      </c>
      <c r="D2071" s="13"/>
      <c r="E2071" s="13"/>
      <c r="F2071" s="20"/>
      <c r="G2071" s="20"/>
      <c r="H2071" s="94">
        <v>0</v>
      </c>
      <c r="I2071" s="95">
        <f t="shared" si="138"/>
        <v>253.46534653465346</v>
      </c>
      <c r="M2071" s="2">
        <v>505</v>
      </c>
    </row>
    <row r="2072" spans="2:13" ht="12.75">
      <c r="B2072" s="276"/>
      <c r="D2072" s="14"/>
      <c r="H2072" s="5">
        <f aca="true" t="shared" si="139" ref="H2072:H2088">H2071-B2072</f>
        <v>0</v>
      </c>
      <c r="I2072" s="24">
        <f t="shared" si="138"/>
        <v>0</v>
      </c>
      <c r="M2072" s="2">
        <v>505</v>
      </c>
    </row>
    <row r="2073" spans="2:13" ht="12.75">
      <c r="B2073" s="276"/>
      <c r="D2073" s="14"/>
      <c r="H2073" s="5">
        <f t="shared" si="139"/>
        <v>0</v>
      </c>
      <c r="I2073" s="24">
        <f t="shared" si="138"/>
        <v>0</v>
      </c>
      <c r="M2073" s="2">
        <v>505</v>
      </c>
    </row>
    <row r="2074" spans="2:13" ht="12.75">
      <c r="B2074" s="282">
        <v>1000</v>
      </c>
      <c r="C2074" s="1" t="s">
        <v>81</v>
      </c>
      <c r="D2074" s="14" t="s">
        <v>941</v>
      </c>
      <c r="E2074" s="1" t="s">
        <v>131</v>
      </c>
      <c r="F2074" s="29" t="s">
        <v>885</v>
      </c>
      <c r="G2074" s="33" t="s">
        <v>27</v>
      </c>
      <c r="H2074" s="5">
        <f t="shared" si="139"/>
        <v>-1000</v>
      </c>
      <c r="I2074" s="24">
        <f t="shared" si="138"/>
        <v>1.9801980198019802</v>
      </c>
      <c r="K2074" t="s">
        <v>880</v>
      </c>
      <c r="M2074" s="2">
        <v>505</v>
      </c>
    </row>
    <row r="2075" spans="2:13" ht="12.75">
      <c r="B2075" s="282">
        <v>1200</v>
      </c>
      <c r="C2075" s="35" t="s">
        <v>81</v>
      </c>
      <c r="D2075" s="14" t="s">
        <v>941</v>
      </c>
      <c r="E2075" s="35" t="s">
        <v>131</v>
      </c>
      <c r="F2075" s="29" t="s">
        <v>885</v>
      </c>
      <c r="G2075" s="33" t="s">
        <v>29</v>
      </c>
      <c r="H2075" s="5">
        <f t="shared" si="139"/>
        <v>-2200</v>
      </c>
      <c r="I2075" s="24">
        <f t="shared" si="138"/>
        <v>2.376237623762376</v>
      </c>
      <c r="K2075" t="s">
        <v>880</v>
      </c>
      <c r="M2075" s="2">
        <v>505</v>
      </c>
    </row>
    <row r="2076" spans="2:13" ht="12.75">
      <c r="B2076" s="282">
        <v>1600</v>
      </c>
      <c r="C2076" s="35" t="s">
        <v>81</v>
      </c>
      <c r="D2076" s="14" t="s">
        <v>941</v>
      </c>
      <c r="E2076" s="37" t="s">
        <v>131</v>
      </c>
      <c r="F2076" s="29" t="s">
        <v>885</v>
      </c>
      <c r="G2076" s="38" t="s">
        <v>31</v>
      </c>
      <c r="H2076" s="5">
        <f t="shared" si="139"/>
        <v>-3800</v>
      </c>
      <c r="I2076" s="24">
        <f t="shared" si="138"/>
        <v>3.1683168316831685</v>
      </c>
      <c r="K2076" t="s">
        <v>880</v>
      </c>
      <c r="M2076" s="2">
        <v>505</v>
      </c>
    </row>
    <row r="2077" spans="2:13" ht="12.75">
      <c r="B2077" s="282">
        <v>1700</v>
      </c>
      <c r="C2077" s="35" t="s">
        <v>81</v>
      </c>
      <c r="D2077" s="14" t="s">
        <v>941</v>
      </c>
      <c r="E2077" s="14" t="s">
        <v>131</v>
      </c>
      <c r="F2077" s="29" t="s">
        <v>885</v>
      </c>
      <c r="G2077" s="32" t="s">
        <v>53</v>
      </c>
      <c r="H2077" s="5">
        <f t="shared" si="139"/>
        <v>-5500</v>
      </c>
      <c r="I2077" s="24">
        <f t="shared" si="138"/>
        <v>3.366336633663366</v>
      </c>
      <c r="K2077" t="s">
        <v>880</v>
      </c>
      <c r="M2077" s="2">
        <v>505</v>
      </c>
    </row>
    <row r="2078" spans="1:13" s="17" customFormat="1" ht="12.75">
      <c r="A2078" s="14"/>
      <c r="B2078" s="282">
        <v>1000</v>
      </c>
      <c r="C2078" s="35" t="s">
        <v>81</v>
      </c>
      <c r="D2078" s="14" t="s">
        <v>941</v>
      </c>
      <c r="E2078" s="14" t="s">
        <v>131</v>
      </c>
      <c r="F2078" s="29" t="s">
        <v>885</v>
      </c>
      <c r="G2078" s="32" t="s">
        <v>55</v>
      </c>
      <c r="H2078" s="5">
        <f t="shared" si="139"/>
        <v>-6500</v>
      </c>
      <c r="I2078" s="24">
        <f t="shared" si="138"/>
        <v>1.9801980198019802</v>
      </c>
      <c r="K2078" t="s">
        <v>880</v>
      </c>
      <c r="M2078" s="2">
        <v>505</v>
      </c>
    </row>
    <row r="2079" spans="2:13" ht="12.75">
      <c r="B2079" s="276">
        <v>1200</v>
      </c>
      <c r="C2079" s="35" t="s">
        <v>81</v>
      </c>
      <c r="D2079" s="14" t="s">
        <v>941</v>
      </c>
      <c r="E2079" s="1" t="s">
        <v>131</v>
      </c>
      <c r="F2079" s="29" t="s">
        <v>885</v>
      </c>
      <c r="G2079" s="29" t="s">
        <v>123</v>
      </c>
      <c r="H2079" s="5">
        <f t="shared" si="139"/>
        <v>-7700</v>
      </c>
      <c r="I2079" s="24">
        <f t="shared" si="138"/>
        <v>2.376237623762376</v>
      </c>
      <c r="K2079" t="s">
        <v>880</v>
      </c>
      <c r="M2079" s="2">
        <v>505</v>
      </c>
    </row>
    <row r="2080" spans="2:13" ht="12.75">
      <c r="B2080" s="276">
        <v>1600</v>
      </c>
      <c r="C2080" s="35" t="s">
        <v>81</v>
      </c>
      <c r="D2080" s="14" t="s">
        <v>941</v>
      </c>
      <c r="E2080" s="1" t="s">
        <v>131</v>
      </c>
      <c r="F2080" s="29" t="s">
        <v>885</v>
      </c>
      <c r="G2080" s="29" t="s">
        <v>126</v>
      </c>
      <c r="H2080" s="5">
        <f t="shared" si="139"/>
        <v>-9300</v>
      </c>
      <c r="I2080" s="24">
        <f t="shared" si="138"/>
        <v>3.1683168316831685</v>
      </c>
      <c r="K2080" t="s">
        <v>880</v>
      </c>
      <c r="M2080" s="2">
        <v>505</v>
      </c>
    </row>
    <row r="2081" spans="2:13" ht="12.75">
      <c r="B2081" s="276">
        <v>1500</v>
      </c>
      <c r="C2081" s="35" t="s">
        <v>81</v>
      </c>
      <c r="D2081" s="14" t="s">
        <v>941</v>
      </c>
      <c r="E2081" s="1" t="s">
        <v>131</v>
      </c>
      <c r="F2081" s="29" t="s">
        <v>885</v>
      </c>
      <c r="G2081" s="29" t="s">
        <v>161</v>
      </c>
      <c r="H2081" s="5">
        <f t="shared" si="139"/>
        <v>-10800</v>
      </c>
      <c r="I2081" s="24">
        <f t="shared" si="138"/>
        <v>2.9702970297029703</v>
      </c>
      <c r="K2081" t="s">
        <v>880</v>
      </c>
      <c r="M2081" s="2">
        <v>505</v>
      </c>
    </row>
    <row r="2082" spans="2:14" ht="12.75">
      <c r="B2082" s="276">
        <v>1200</v>
      </c>
      <c r="C2082" s="35" t="s">
        <v>81</v>
      </c>
      <c r="D2082" s="14" t="s">
        <v>941</v>
      </c>
      <c r="E2082" s="40" t="s">
        <v>131</v>
      </c>
      <c r="F2082" s="29" t="s">
        <v>885</v>
      </c>
      <c r="G2082" s="29" t="s">
        <v>163</v>
      </c>
      <c r="H2082" s="5">
        <f t="shared" si="139"/>
        <v>-12000</v>
      </c>
      <c r="I2082" s="24">
        <f t="shared" si="138"/>
        <v>2.376237623762376</v>
      </c>
      <c r="J2082" s="39"/>
      <c r="K2082" t="s">
        <v>880</v>
      </c>
      <c r="L2082" s="39"/>
      <c r="M2082" s="2">
        <v>505</v>
      </c>
      <c r="N2082" s="41"/>
    </row>
    <row r="2083" spans="2:13" ht="12.75">
      <c r="B2083" s="276">
        <v>1500</v>
      </c>
      <c r="C2083" s="35" t="s">
        <v>81</v>
      </c>
      <c r="D2083" s="14" t="s">
        <v>941</v>
      </c>
      <c r="E2083" s="1" t="s">
        <v>131</v>
      </c>
      <c r="F2083" s="29" t="s">
        <v>885</v>
      </c>
      <c r="G2083" s="29" t="s">
        <v>165</v>
      </c>
      <c r="H2083" s="5">
        <f t="shared" si="139"/>
        <v>-13500</v>
      </c>
      <c r="I2083" s="24">
        <f t="shared" si="138"/>
        <v>2.9702970297029703</v>
      </c>
      <c r="K2083" t="s">
        <v>880</v>
      </c>
      <c r="M2083" s="2">
        <v>505</v>
      </c>
    </row>
    <row r="2084" spans="2:13" ht="12.75">
      <c r="B2084" s="276">
        <v>1500</v>
      </c>
      <c r="C2084" s="35" t="s">
        <v>81</v>
      </c>
      <c r="D2084" s="14" t="s">
        <v>941</v>
      </c>
      <c r="E2084" s="1" t="s">
        <v>131</v>
      </c>
      <c r="F2084" s="29" t="s">
        <v>885</v>
      </c>
      <c r="G2084" s="29" t="s">
        <v>137</v>
      </c>
      <c r="H2084" s="5">
        <f t="shared" si="139"/>
        <v>-15000</v>
      </c>
      <c r="I2084" s="24">
        <f t="shared" si="138"/>
        <v>2.9702970297029703</v>
      </c>
      <c r="K2084" t="s">
        <v>880</v>
      </c>
      <c r="M2084" s="2">
        <v>505</v>
      </c>
    </row>
    <row r="2085" spans="2:13" ht="12.75">
      <c r="B2085" s="276">
        <v>1200</v>
      </c>
      <c r="C2085" s="35" t="s">
        <v>81</v>
      </c>
      <c r="D2085" s="14" t="s">
        <v>941</v>
      </c>
      <c r="E2085" s="1" t="s">
        <v>131</v>
      </c>
      <c r="F2085" s="29" t="s">
        <v>885</v>
      </c>
      <c r="G2085" s="29" t="s">
        <v>138</v>
      </c>
      <c r="H2085" s="5">
        <f t="shared" si="139"/>
        <v>-16200</v>
      </c>
      <c r="I2085" s="24">
        <f t="shared" si="138"/>
        <v>2.376237623762376</v>
      </c>
      <c r="K2085" t="s">
        <v>880</v>
      </c>
      <c r="M2085" s="2">
        <v>505</v>
      </c>
    </row>
    <row r="2086" spans="2:13" ht="12.75">
      <c r="B2086" s="276">
        <v>1500</v>
      </c>
      <c r="C2086" s="35" t="s">
        <v>81</v>
      </c>
      <c r="D2086" s="14" t="s">
        <v>941</v>
      </c>
      <c r="E2086" s="1" t="s">
        <v>131</v>
      </c>
      <c r="F2086" s="29" t="s">
        <v>885</v>
      </c>
      <c r="G2086" s="29" t="s">
        <v>139</v>
      </c>
      <c r="H2086" s="5">
        <f t="shared" si="139"/>
        <v>-17700</v>
      </c>
      <c r="I2086" s="24">
        <f t="shared" si="138"/>
        <v>2.9702970297029703</v>
      </c>
      <c r="K2086" t="s">
        <v>880</v>
      </c>
      <c r="M2086" s="2">
        <v>505</v>
      </c>
    </row>
    <row r="2087" spans="2:13" ht="12.75">
      <c r="B2087" s="276">
        <v>1200</v>
      </c>
      <c r="C2087" s="35" t="s">
        <v>81</v>
      </c>
      <c r="D2087" s="14" t="s">
        <v>941</v>
      </c>
      <c r="E2087" s="1" t="s">
        <v>131</v>
      </c>
      <c r="F2087" s="29" t="s">
        <v>885</v>
      </c>
      <c r="G2087" s="29" t="s">
        <v>140</v>
      </c>
      <c r="H2087" s="5">
        <f t="shared" si="139"/>
        <v>-18900</v>
      </c>
      <c r="I2087" s="24">
        <f t="shared" si="138"/>
        <v>2.376237623762376</v>
      </c>
      <c r="K2087" t="s">
        <v>880</v>
      </c>
      <c r="M2087" s="2">
        <v>505</v>
      </c>
    </row>
    <row r="2088" spans="2:13" ht="12.75">
      <c r="B2088" s="276">
        <v>1600</v>
      </c>
      <c r="C2088" s="35" t="s">
        <v>81</v>
      </c>
      <c r="D2088" s="14" t="s">
        <v>941</v>
      </c>
      <c r="E2088" s="1" t="s">
        <v>131</v>
      </c>
      <c r="F2088" s="29" t="s">
        <v>885</v>
      </c>
      <c r="G2088" s="29" t="s">
        <v>141</v>
      </c>
      <c r="H2088" s="5">
        <f t="shared" si="139"/>
        <v>-20500</v>
      </c>
      <c r="I2088" s="24">
        <f t="shared" si="138"/>
        <v>3.1683168316831685</v>
      </c>
      <c r="K2088" t="s">
        <v>880</v>
      </c>
      <c r="M2088" s="2">
        <v>505</v>
      </c>
    </row>
    <row r="2089" spans="1:13" s="96" customFormat="1" ht="12.75">
      <c r="A2089" s="13"/>
      <c r="B2089" s="401">
        <f>SUM(B2074:B2088)</f>
        <v>20500</v>
      </c>
      <c r="C2089" s="13"/>
      <c r="D2089" s="13"/>
      <c r="E2089" s="13" t="s">
        <v>131</v>
      </c>
      <c r="F2089" s="20"/>
      <c r="G2089" s="20"/>
      <c r="H2089" s="94">
        <v>0</v>
      </c>
      <c r="I2089" s="95">
        <f t="shared" si="138"/>
        <v>40.59405940594059</v>
      </c>
      <c r="M2089" s="2">
        <v>505</v>
      </c>
    </row>
    <row r="2090" spans="2:13" ht="12.75">
      <c r="B2090" s="276"/>
      <c r="D2090" s="14"/>
      <c r="H2090" s="5">
        <f>H2089-B2090</f>
        <v>0</v>
      </c>
      <c r="I2090" s="24">
        <f t="shared" si="138"/>
        <v>0</v>
      </c>
      <c r="M2090" s="2">
        <v>505</v>
      </c>
    </row>
    <row r="2091" spans="2:13" ht="12.75">
      <c r="B2091" s="276"/>
      <c r="D2091" s="14"/>
      <c r="H2091" s="5">
        <f>H2090-B2091</f>
        <v>0</v>
      </c>
      <c r="I2091" s="24">
        <f t="shared" si="138"/>
        <v>0</v>
      </c>
      <c r="M2091" s="2">
        <v>505</v>
      </c>
    </row>
    <row r="2092" spans="1:13" s="108" customFormat="1" ht="12.75">
      <c r="A2092" s="35"/>
      <c r="B2092" s="282">
        <v>800000</v>
      </c>
      <c r="C2092" s="155" t="s">
        <v>880</v>
      </c>
      <c r="D2092" s="81" t="s">
        <v>15</v>
      </c>
      <c r="E2092" s="57" t="s">
        <v>942</v>
      </c>
      <c r="F2092" s="57"/>
      <c r="G2092" s="57" t="s">
        <v>53</v>
      </c>
      <c r="H2092" s="34">
        <f>H2091-B2092</f>
        <v>-800000</v>
      </c>
      <c r="I2092" s="84">
        <f t="shared" si="138"/>
        <v>1584.1584158415842</v>
      </c>
      <c r="J2092" s="104"/>
      <c r="K2092" s="86"/>
      <c r="L2092" s="86"/>
      <c r="M2092" s="2">
        <v>505</v>
      </c>
    </row>
    <row r="2093" spans="1:13" ht="12.75">
      <c r="A2093" s="106"/>
      <c r="B2093" s="401">
        <f>SUM(B2092)</f>
        <v>800000</v>
      </c>
      <c r="C2093" s="106" t="s">
        <v>666</v>
      </c>
      <c r="D2093" s="106"/>
      <c r="E2093" s="134"/>
      <c r="F2093" s="134"/>
      <c r="G2093" s="134"/>
      <c r="H2093" s="113">
        <v>0</v>
      </c>
      <c r="I2093" s="101">
        <f t="shared" si="138"/>
        <v>1584.1584158415842</v>
      </c>
      <c r="J2093" s="108"/>
      <c r="K2093" s="108"/>
      <c r="L2093" s="108"/>
      <c r="M2093" s="2">
        <v>505</v>
      </c>
    </row>
    <row r="2094" spans="1:13" s="45" customFormat="1" ht="12.75">
      <c r="A2094" s="44"/>
      <c r="B2094" s="133"/>
      <c r="C2094" s="46"/>
      <c r="D2094" s="37"/>
      <c r="E2094" s="44"/>
      <c r="F2094" s="38"/>
      <c r="G2094" s="38"/>
      <c r="H2094" s="5">
        <f>H2093-B2094</f>
        <v>0</v>
      </c>
      <c r="I2094" s="24">
        <f t="shared" si="138"/>
        <v>0</v>
      </c>
      <c r="M2094" s="2">
        <v>505</v>
      </c>
    </row>
    <row r="2095" spans="4:13" ht="12.75">
      <c r="D2095" s="14"/>
      <c r="H2095" s="5">
        <f>H2094-B2095</f>
        <v>0</v>
      </c>
      <c r="I2095" s="24">
        <f t="shared" si="138"/>
        <v>0</v>
      </c>
      <c r="M2095" s="2">
        <v>505</v>
      </c>
    </row>
    <row r="2096" spans="4:13" ht="12.75">
      <c r="D2096" s="14"/>
      <c r="H2096" s="5">
        <f>H2095-B2096</f>
        <v>0</v>
      </c>
      <c r="I2096" s="24">
        <f t="shared" si="138"/>
        <v>0</v>
      </c>
      <c r="M2096" s="2">
        <v>505</v>
      </c>
    </row>
    <row r="2097" spans="4:13" ht="12.75">
      <c r="D2097" s="14"/>
      <c r="H2097" s="5">
        <f>H2096-B2097</f>
        <v>0</v>
      </c>
      <c r="I2097" s="24">
        <f t="shared" si="138"/>
        <v>0</v>
      </c>
      <c r="M2097" s="2">
        <v>505</v>
      </c>
    </row>
    <row r="2098" spans="1:13" ht="13.5" thickBot="1">
      <c r="A2098" s="77"/>
      <c r="B2098" s="74">
        <f>+B2156+B2216+B2246+B2267+B2272+B2278+B2290</f>
        <v>1521568</v>
      </c>
      <c r="C2098" s="77"/>
      <c r="D2098" s="76" t="s">
        <v>18</v>
      </c>
      <c r="E2098" s="142"/>
      <c r="F2098" s="142"/>
      <c r="G2098" s="78"/>
      <c r="H2098" s="143"/>
      <c r="I2098" s="144">
        <f t="shared" si="138"/>
        <v>3013.005940594059</v>
      </c>
      <c r="J2098" s="139"/>
      <c r="K2098" s="139"/>
      <c r="L2098" s="139"/>
      <c r="M2098" s="2">
        <v>505</v>
      </c>
    </row>
    <row r="2099" spans="4:13" ht="12.75">
      <c r="D2099" s="14"/>
      <c r="H2099" s="5">
        <f aca="true" t="shared" si="140" ref="H2099:H2130">H2098-B2099</f>
        <v>0</v>
      </c>
      <c r="I2099" s="24">
        <f t="shared" si="138"/>
        <v>0</v>
      </c>
      <c r="M2099" s="2">
        <v>505</v>
      </c>
    </row>
    <row r="2100" spans="4:13" ht="12.75">
      <c r="D2100" s="14"/>
      <c r="H2100" s="5">
        <f t="shared" si="140"/>
        <v>0</v>
      </c>
      <c r="I2100" s="24">
        <f t="shared" si="138"/>
        <v>0</v>
      </c>
      <c r="M2100" s="2">
        <v>505</v>
      </c>
    </row>
    <row r="2101" spans="2:13" ht="12.75">
      <c r="B2101" s="404">
        <v>2500</v>
      </c>
      <c r="C2101" s="1" t="s">
        <v>24</v>
      </c>
      <c r="D2101" s="14" t="s">
        <v>18</v>
      </c>
      <c r="E2101" s="1" t="s">
        <v>943</v>
      </c>
      <c r="F2101" s="71" t="s">
        <v>944</v>
      </c>
      <c r="G2101" s="33" t="s">
        <v>27</v>
      </c>
      <c r="H2101" s="5">
        <f t="shared" si="140"/>
        <v>-2500</v>
      </c>
      <c r="I2101" s="24">
        <f t="shared" si="138"/>
        <v>4.9504950495049505</v>
      </c>
      <c r="K2101" t="s">
        <v>24</v>
      </c>
      <c r="M2101" s="2">
        <v>505</v>
      </c>
    </row>
    <row r="2102" spans="2:13" ht="12.75">
      <c r="B2102" s="405">
        <v>2500</v>
      </c>
      <c r="C2102" s="1" t="s">
        <v>24</v>
      </c>
      <c r="D2102" s="14" t="s">
        <v>18</v>
      </c>
      <c r="E2102" s="1" t="s">
        <v>943</v>
      </c>
      <c r="F2102" s="71" t="s">
        <v>945</v>
      </c>
      <c r="G2102" s="29" t="s">
        <v>29</v>
      </c>
      <c r="H2102" s="5">
        <f t="shared" si="140"/>
        <v>-5000</v>
      </c>
      <c r="I2102" s="24">
        <f t="shared" si="138"/>
        <v>4.9504950495049505</v>
      </c>
      <c r="K2102" t="s">
        <v>24</v>
      </c>
      <c r="M2102" s="2">
        <v>505</v>
      </c>
    </row>
    <row r="2103" spans="2:13" ht="12.75">
      <c r="B2103" s="405">
        <v>2500</v>
      </c>
      <c r="C2103" s="1" t="s">
        <v>24</v>
      </c>
      <c r="D2103" s="14" t="s">
        <v>18</v>
      </c>
      <c r="E2103" s="1" t="s">
        <v>943</v>
      </c>
      <c r="F2103" s="71" t="s">
        <v>946</v>
      </c>
      <c r="G2103" s="29" t="s">
        <v>31</v>
      </c>
      <c r="H2103" s="5">
        <f t="shared" si="140"/>
        <v>-7500</v>
      </c>
      <c r="I2103" s="24">
        <f t="shared" si="138"/>
        <v>4.9504950495049505</v>
      </c>
      <c r="K2103" t="s">
        <v>24</v>
      </c>
      <c r="M2103" s="2">
        <v>505</v>
      </c>
    </row>
    <row r="2104" spans="2:13" ht="12.75">
      <c r="B2104" s="405">
        <v>5000</v>
      </c>
      <c r="C2104" s="1" t="s">
        <v>24</v>
      </c>
      <c r="D2104" s="14" t="s">
        <v>18</v>
      </c>
      <c r="E2104" s="1" t="s">
        <v>943</v>
      </c>
      <c r="F2104" s="71" t="s">
        <v>947</v>
      </c>
      <c r="G2104" s="29" t="s">
        <v>53</v>
      </c>
      <c r="H2104" s="5">
        <f t="shared" si="140"/>
        <v>-12500</v>
      </c>
      <c r="I2104" s="24">
        <f t="shared" si="138"/>
        <v>9.900990099009901</v>
      </c>
      <c r="K2104" t="s">
        <v>24</v>
      </c>
      <c r="M2104" s="2">
        <v>505</v>
      </c>
    </row>
    <row r="2105" spans="2:13" ht="12.75">
      <c r="B2105" s="405">
        <v>2500</v>
      </c>
      <c r="C2105" s="1" t="s">
        <v>24</v>
      </c>
      <c r="D2105" s="1" t="s">
        <v>18</v>
      </c>
      <c r="E2105" s="1" t="s">
        <v>943</v>
      </c>
      <c r="F2105" s="71" t="s">
        <v>948</v>
      </c>
      <c r="G2105" s="29" t="s">
        <v>55</v>
      </c>
      <c r="H2105" s="5">
        <f t="shared" si="140"/>
        <v>-15000</v>
      </c>
      <c r="I2105" s="24">
        <f t="shared" si="138"/>
        <v>4.9504950495049505</v>
      </c>
      <c r="K2105" t="s">
        <v>24</v>
      </c>
      <c r="M2105" s="2">
        <v>505</v>
      </c>
    </row>
    <row r="2106" spans="2:13" ht="12.75">
      <c r="B2106" s="405">
        <v>2500</v>
      </c>
      <c r="C2106" s="1" t="s">
        <v>24</v>
      </c>
      <c r="D2106" s="1" t="s">
        <v>18</v>
      </c>
      <c r="E2106" s="1" t="s">
        <v>943</v>
      </c>
      <c r="F2106" s="71" t="s">
        <v>949</v>
      </c>
      <c r="G2106" s="29" t="s">
        <v>75</v>
      </c>
      <c r="H2106" s="5">
        <f t="shared" si="140"/>
        <v>-17500</v>
      </c>
      <c r="I2106" s="24">
        <f t="shared" si="138"/>
        <v>4.9504950495049505</v>
      </c>
      <c r="K2106" t="s">
        <v>24</v>
      </c>
      <c r="M2106" s="2">
        <v>505</v>
      </c>
    </row>
    <row r="2107" spans="2:13" ht="12.75">
      <c r="B2107" s="405">
        <v>2500</v>
      </c>
      <c r="C2107" s="1" t="s">
        <v>24</v>
      </c>
      <c r="D2107" s="1" t="s">
        <v>18</v>
      </c>
      <c r="E2107" s="1" t="s">
        <v>943</v>
      </c>
      <c r="F2107" s="71" t="s">
        <v>950</v>
      </c>
      <c r="G2107" s="29" t="s">
        <v>123</v>
      </c>
      <c r="H2107" s="5">
        <f t="shared" si="140"/>
        <v>-20000</v>
      </c>
      <c r="I2107" s="24">
        <f t="shared" si="138"/>
        <v>4.9504950495049505</v>
      </c>
      <c r="K2107" t="s">
        <v>24</v>
      </c>
      <c r="M2107" s="2">
        <v>505</v>
      </c>
    </row>
    <row r="2108" spans="2:13" ht="12.75">
      <c r="B2108" s="405">
        <v>2500</v>
      </c>
      <c r="C2108" s="1" t="s">
        <v>24</v>
      </c>
      <c r="D2108" s="1" t="s">
        <v>18</v>
      </c>
      <c r="E2108" s="1" t="s">
        <v>943</v>
      </c>
      <c r="F2108" s="71" t="s">
        <v>951</v>
      </c>
      <c r="G2108" s="29" t="s">
        <v>126</v>
      </c>
      <c r="H2108" s="5">
        <f t="shared" si="140"/>
        <v>-22500</v>
      </c>
      <c r="I2108" s="24">
        <f t="shared" si="138"/>
        <v>4.9504950495049505</v>
      </c>
      <c r="K2108" t="s">
        <v>24</v>
      </c>
      <c r="M2108" s="2">
        <v>505</v>
      </c>
    </row>
    <row r="2109" spans="2:13" ht="12.75">
      <c r="B2109" s="405">
        <v>2500</v>
      </c>
      <c r="C2109" s="1" t="s">
        <v>24</v>
      </c>
      <c r="D2109" s="1" t="s">
        <v>18</v>
      </c>
      <c r="E2109" s="1" t="s">
        <v>943</v>
      </c>
      <c r="F2109" s="71" t="s">
        <v>952</v>
      </c>
      <c r="G2109" s="29" t="s">
        <v>161</v>
      </c>
      <c r="H2109" s="5">
        <f t="shared" si="140"/>
        <v>-25000</v>
      </c>
      <c r="I2109" s="24">
        <f t="shared" si="138"/>
        <v>4.9504950495049505</v>
      </c>
      <c r="K2109" t="s">
        <v>24</v>
      </c>
      <c r="M2109" s="2">
        <v>505</v>
      </c>
    </row>
    <row r="2110" spans="2:13" ht="12.75">
      <c r="B2110" s="405">
        <v>2500</v>
      </c>
      <c r="C2110" s="1" t="s">
        <v>24</v>
      </c>
      <c r="D2110" s="1" t="s">
        <v>18</v>
      </c>
      <c r="E2110" s="1" t="s">
        <v>943</v>
      </c>
      <c r="F2110" s="71" t="s">
        <v>953</v>
      </c>
      <c r="G2110" s="29" t="s">
        <v>135</v>
      </c>
      <c r="H2110" s="5">
        <f t="shared" si="140"/>
        <v>-27500</v>
      </c>
      <c r="I2110" s="24">
        <f t="shared" si="138"/>
        <v>4.9504950495049505</v>
      </c>
      <c r="K2110" t="s">
        <v>24</v>
      </c>
      <c r="M2110" s="2">
        <v>505</v>
      </c>
    </row>
    <row r="2111" spans="2:13" ht="12.75">
      <c r="B2111" s="405">
        <v>2500</v>
      </c>
      <c r="C2111" s="1" t="s">
        <v>24</v>
      </c>
      <c r="D2111" s="1" t="s">
        <v>18</v>
      </c>
      <c r="E2111" s="1" t="s">
        <v>943</v>
      </c>
      <c r="F2111" s="71" t="s">
        <v>954</v>
      </c>
      <c r="G2111" s="29" t="s">
        <v>137</v>
      </c>
      <c r="H2111" s="5">
        <f t="shared" si="140"/>
        <v>-30000</v>
      </c>
      <c r="I2111" s="24">
        <f t="shared" si="138"/>
        <v>4.9504950495049505</v>
      </c>
      <c r="K2111" t="s">
        <v>24</v>
      </c>
      <c r="M2111" s="2">
        <v>505</v>
      </c>
    </row>
    <row r="2112" spans="2:13" ht="12.75">
      <c r="B2112" s="405">
        <v>5000</v>
      </c>
      <c r="C2112" s="1" t="s">
        <v>24</v>
      </c>
      <c r="D2112" s="1" t="s">
        <v>18</v>
      </c>
      <c r="E2112" s="1" t="s">
        <v>943</v>
      </c>
      <c r="F2112" s="71" t="s">
        <v>955</v>
      </c>
      <c r="G2112" s="29" t="s">
        <v>138</v>
      </c>
      <c r="H2112" s="5">
        <f t="shared" si="140"/>
        <v>-35000</v>
      </c>
      <c r="I2112" s="24">
        <f t="shared" si="138"/>
        <v>9.900990099009901</v>
      </c>
      <c r="K2112" t="s">
        <v>24</v>
      </c>
      <c r="M2112" s="2">
        <v>505</v>
      </c>
    </row>
    <row r="2113" spans="2:13" ht="12.75">
      <c r="B2113" s="405">
        <v>2500</v>
      </c>
      <c r="C2113" s="1" t="s">
        <v>24</v>
      </c>
      <c r="D2113" s="1" t="s">
        <v>18</v>
      </c>
      <c r="E2113" s="1" t="s">
        <v>943</v>
      </c>
      <c r="F2113" s="71" t="s">
        <v>956</v>
      </c>
      <c r="G2113" s="29" t="s">
        <v>139</v>
      </c>
      <c r="H2113" s="5">
        <f t="shared" si="140"/>
        <v>-37500</v>
      </c>
      <c r="I2113" s="24">
        <f t="shared" si="138"/>
        <v>4.9504950495049505</v>
      </c>
      <c r="K2113" t="s">
        <v>24</v>
      </c>
      <c r="M2113" s="2">
        <v>505</v>
      </c>
    </row>
    <row r="2114" spans="2:13" ht="12.75">
      <c r="B2114" s="405">
        <v>5000</v>
      </c>
      <c r="C2114" s="1" t="s">
        <v>24</v>
      </c>
      <c r="D2114" s="1" t="s">
        <v>18</v>
      </c>
      <c r="E2114" s="1" t="s">
        <v>943</v>
      </c>
      <c r="F2114" s="71" t="s">
        <v>957</v>
      </c>
      <c r="G2114" s="29" t="s">
        <v>140</v>
      </c>
      <c r="H2114" s="5">
        <f t="shared" si="140"/>
        <v>-42500</v>
      </c>
      <c r="I2114" s="24">
        <f t="shared" si="138"/>
        <v>9.900990099009901</v>
      </c>
      <c r="K2114" t="s">
        <v>24</v>
      </c>
      <c r="M2114" s="2">
        <v>505</v>
      </c>
    </row>
    <row r="2115" spans="2:13" ht="12.75">
      <c r="B2115" s="405">
        <v>2500</v>
      </c>
      <c r="C2115" s="1" t="s">
        <v>24</v>
      </c>
      <c r="D2115" s="1" t="s">
        <v>18</v>
      </c>
      <c r="E2115" s="1" t="s">
        <v>943</v>
      </c>
      <c r="F2115" s="71" t="s">
        <v>958</v>
      </c>
      <c r="G2115" s="29" t="s">
        <v>141</v>
      </c>
      <c r="H2115" s="5">
        <f t="shared" si="140"/>
        <v>-45000</v>
      </c>
      <c r="I2115" s="24">
        <f t="shared" si="138"/>
        <v>4.9504950495049505</v>
      </c>
      <c r="K2115" t="s">
        <v>24</v>
      </c>
      <c r="M2115" s="2">
        <v>505</v>
      </c>
    </row>
    <row r="2116" spans="2:13" ht="12.75">
      <c r="B2116" s="405">
        <v>2500</v>
      </c>
      <c r="C2116" s="1" t="s">
        <v>24</v>
      </c>
      <c r="D2116" s="1" t="s">
        <v>18</v>
      </c>
      <c r="E2116" s="1" t="s">
        <v>943</v>
      </c>
      <c r="F2116" s="71" t="s">
        <v>959</v>
      </c>
      <c r="G2116" s="29" t="s">
        <v>142</v>
      </c>
      <c r="H2116" s="5">
        <f t="shared" si="140"/>
        <v>-47500</v>
      </c>
      <c r="I2116" s="24">
        <f t="shared" si="138"/>
        <v>4.9504950495049505</v>
      </c>
      <c r="K2116" t="s">
        <v>24</v>
      </c>
      <c r="M2116" s="2">
        <v>505</v>
      </c>
    </row>
    <row r="2117" spans="2:13" ht="12.75">
      <c r="B2117" s="405">
        <v>2500</v>
      </c>
      <c r="C2117" s="1" t="s">
        <v>24</v>
      </c>
      <c r="D2117" s="1" t="s">
        <v>18</v>
      </c>
      <c r="E2117" s="1" t="s">
        <v>943</v>
      </c>
      <c r="F2117" s="71" t="s">
        <v>960</v>
      </c>
      <c r="G2117" s="29" t="s">
        <v>144</v>
      </c>
      <c r="H2117" s="5">
        <f t="shared" si="140"/>
        <v>-50000</v>
      </c>
      <c r="I2117" s="24">
        <f t="shared" si="138"/>
        <v>4.9504950495049505</v>
      </c>
      <c r="K2117" t="s">
        <v>24</v>
      </c>
      <c r="M2117" s="2">
        <v>505</v>
      </c>
    </row>
    <row r="2118" spans="2:13" ht="12.75">
      <c r="B2118" s="405">
        <v>2500</v>
      </c>
      <c r="C2118" s="1" t="s">
        <v>24</v>
      </c>
      <c r="D2118" s="1" t="s">
        <v>18</v>
      </c>
      <c r="E2118" s="1" t="s">
        <v>943</v>
      </c>
      <c r="F2118" s="71" t="s">
        <v>961</v>
      </c>
      <c r="G2118" s="29" t="s">
        <v>145</v>
      </c>
      <c r="H2118" s="5">
        <f t="shared" si="140"/>
        <v>-52500</v>
      </c>
      <c r="I2118" s="24">
        <f t="shared" si="138"/>
        <v>4.9504950495049505</v>
      </c>
      <c r="K2118" t="s">
        <v>24</v>
      </c>
      <c r="M2118" s="2">
        <v>505</v>
      </c>
    </row>
    <row r="2119" spans="2:13" ht="12.75">
      <c r="B2119" s="405">
        <v>2500</v>
      </c>
      <c r="C2119" s="1" t="s">
        <v>24</v>
      </c>
      <c r="D2119" s="1" t="s">
        <v>18</v>
      </c>
      <c r="E2119" s="1" t="s">
        <v>943</v>
      </c>
      <c r="F2119" s="71" t="s">
        <v>962</v>
      </c>
      <c r="G2119" s="29" t="s">
        <v>146</v>
      </c>
      <c r="H2119" s="5">
        <f t="shared" si="140"/>
        <v>-55000</v>
      </c>
      <c r="I2119" s="24">
        <f t="shared" si="138"/>
        <v>4.9504950495049505</v>
      </c>
      <c r="K2119" t="s">
        <v>24</v>
      </c>
      <c r="M2119" s="2">
        <v>505</v>
      </c>
    </row>
    <row r="2120" spans="2:13" ht="12.75">
      <c r="B2120" s="405">
        <v>2500</v>
      </c>
      <c r="C2120" s="1" t="s">
        <v>24</v>
      </c>
      <c r="D2120" s="1" t="s">
        <v>18</v>
      </c>
      <c r="E2120" s="1" t="s">
        <v>943</v>
      </c>
      <c r="F2120" s="71" t="s">
        <v>712</v>
      </c>
      <c r="G2120" s="29" t="s">
        <v>147</v>
      </c>
      <c r="H2120" s="5">
        <f t="shared" si="140"/>
        <v>-57500</v>
      </c>
      <c r="I2120" s="24">
        <f t="shared" si="138"/>
        <v>4.9504950495049505</v>
      </c>
      <c r="K2120" t="s">
        <v>24</v>
      </c>
      <c r="M2120" s="2">
        <v>505</v>
      </c>
    </row>
    <row r="2121" spans="2:13" ht="12.75">
      <c r="B2121" s="405">
        <v>2500</v>
      </c>
      <c r="C2121" s="1" t="s">
        <v>24</v>
      </c>
      <c r="D2121" s="1" t="s">
        <v>18</v>
      </c>
      <c r="E2121" s="1" t="s">
        <v>943</v>
      </c>
      <c r="F2121" s="71" t="s">
        <v>963</v>
      </c>
      <c r="G2121" s="29" t="s">
        <v>379</v>
      </c>
      <c r="H2121" s="5">
        <f t="shared" si="140"/>
        <v>-60000</v>
      </c>
      <c r="I2121" s="24">
        <f t="shared" si="138"/>
        <v>4.9504950495049505</v>
      </c>
      <c r="K2121" t="s">
        <v>24</v>
      </c>
      <c r="M2121" s="2">
        <v>505</v>
      </c>
    </row>
    <row r="2122" spans="2:13" ht="12.75">
      <c r="B2122" s="405">
        <v>5000</v>
      </c>
      <c r="C2122" s="1" t="s">
        <v>24</v>
      </c>
      <c r="D2122" s="1" t="s">
        <v>18</v>
      </c>
      <c r="E2122" s="1" t="s">
        <v>943</v>
      </c>
      <c r="F2122" s="71" t="s">
        <v>964</v>
      </c>
      <c r="G2122" s="29" t="s">
        <v>212</v>
      </c>
      <c r="H2122" s="5">
        <f t="shared" si="140"/>
        <v>-65000</v>
      </c>
      <c r="I2122" s="24">
        <f t="shared" si="138"/>
        <v>9.900990099009901</v>
      </c>
      <c r="K2122" t="s">
        <v>24</v>
      </c>
      <c r="M2122" s="2">
        <v>505</v>
      </c>
    </row>
    <row r="2123" spans="2:13" ht="12.75">
      <c r="B2123" s="405">
        <v>2500</v>
      </c>
      <c r="C2123" s="1" t="s">
        <v>24</v>
      </c>
      <c r="D2123" s="1" t="s">
        <v>18</v>
      </c>
      <c r="E2123" s="1" t="s">
        <v>943</v>
      </c>
      <c r="F2123" s="71" t="s">
        <v>965</v>
      </c>
      <c r="G2123" s="29" t="s">
        <v>382</v>
      </c>
      <c r="H2123" s="5">
        <f t="shared" si="140"/>
        <v>-67500</v>
      </c>
      <c r="I2123" s="24">
        <f t="shared" si="138"/>
        <v>4.9504950495049505</v>
      </c>
      <c r="K2123" t="s">
        <v>24</v>
      </c>
      <c r="M2123" s="2">
        <v>505</v>
      </c>
    </row>
    <row r="2124" spans="2:13" ht="12.75">
      <c r="B2124" s="405">
        <v>5000</v>
      </c>
      <c r="C2124" s="1" t="s">
        <v>24</v>
      </c>
      <c r="D2124" s="14" t="s">
        <v>18</v>
      </c>
      <c r="E2124" s="1" t="s">
        <v>871</v>
      </c>
      <c r="F2124" s="71" t="s">
        <v>966</v>
      </c>
      <c r="G2124" s="29" t="s">
        <v>27</v>
      </c>
      <c r="H2124" s="5">
        <f t="shared" si="140"/>
        <v>-72500</v>
      </c>
      <c r="I2124" s="24">
        <f t="shared" si="138"/>
        <v>9.900990099009901</v>
      </c>
      <c r="K2124" t="s">
        <v>24</v>
      </c>
      <c r="M2124" s="2">
        <v>505</v>
      </c>
    </row>
    <row r="2125" spans="2:13" ht="12.75">
      <c r="B2125" s="405">
        <v>5000</v>
      </c>
      <c r="C2125" s="1" t="s">
        <v>24</v>
      </c>
      <c r="D2125" s="14" t="s">
        <v>18</v>
      </c>
      <c r="E2125" s="1" t="s">
        <v>871</v>
      </c>
      <c r="F2125" s="71" t="s">
        <v>669</v>
      </c>
      <c r="G2125" s="29" t="s">
        <v>29</v>
      </c>
      <c r="H2125" s="5">
        <f t="shared" si="140"/>
        <v>-77500</v>
      </c>
      <c r="I2125" s="24">
        <f t="shared" si="138"/>
        <v>9.900990099009901</v>
      </c>
      <c r="K2125" t="s">
        <v>24</v>
      </c>
      <c r="M2125" s="2">
        <v>505</v>
      </c>
    </row>
    <row r="2126" spans="2:13" ht="12.75">
      <c r="B2126" s="405">
        <v>5000</v>
      </c>
      <c r="C2126" s="1" t="s">
        <v>24</v>
      </c>
      <c r="D2126" s="14" t="s">
        <v>18</v>
      </c>
      <c r="E2126" s="1" t="s">
        <v>871</v>
      </c>
      <c r="F2126" s="71" t="s">
        <v>967</v>
      </c>
      <c r="G2126" s="29" t="s">
        <v>31</v>
      </c>
      <c r="H2126" s="5">
        <f t="shared" si="140"/>
        <v>-82500</v>
      </c>
      <c r="I2126" s="24">
        <f t="shared" si="138"/>
        <v>9.900990099009901</v>
      </c>
      <c r="K2126" t="s">
        <v>24</v>
      </c>
      <c r="M2126" s="2">
        <v>505</v>
      </c>
    </row>
    <row r="2127" spans="2:13" ht="12.75">
      <c r="B2127" s="405">
        <v>5000</v>
      </c>
      <c r="C2127" s="1" t="s">
        <v>24</v>
      </c>
      <c r="D2127" s="14" t="s">
        <v>18</v>
      </c>
      <c r="E2127" s="1" t="s">
        <v>871</v>
      </c>
      <c r="F2127" s="71" t="s">
        <v>968</v>
      </c>
      <c r="G2127" s="29" t="s">
        <v>53</v>
      </c>
      <c r="H2127" s="5">
        <f t="shared" si="140"/>
        <v>-87500</v>
      </c>
      <c r="I2127" s="24">
        <f t="shared" si="138"/>
        <v>9.900990099009901</v>
      </c>
      <c r="K2127" t="s">
        <v>24</v>
      </c>
      <c r="M2127" s="2">
        <v>505</v>
      </c>
    </row>
    <row r="2128" spans="2:13" ht="12.75">
      <c r="B2128" s="405">
        <v>5000</v>
      </c>
      <c r="C2128" s="1" t="s">
        <v>24</v>
      </c>
      <c r="D2128" s="1" t="s">
        <v>18</v>
      </c>
      <c r="E2128" s="1" t="s">
        <v>871</v>
      </c>
      <c r="F2128" s="71" t="s">
        <v>969</v>
      </c>
      <c r="G2128" s="29" t="s">
        <v>55</v>
      </c>
      <c r="H2128" s="5">
        <f t="shared" si="140"/>
        <v>-92500</v>
      </c>
      <c r="I2128" s="24">
        <f t="shared" si="138"/>
        <v>9.900990099009901</v>
      </c>
      <c r="K2128" t="s">
        <v>24</v>
      </c>
      <c r="M2128" s="2">
        <v>505</v>
      </c>
    </row>
    <row r="2129" spans="2:13" ht="12.75">
      <c r="B2129" s="405">
        <v>10000</v>
      </c>
      <c r="C2129" s="35" t="s">
        <v>24</v>
      </c>
      <c r="D2129" s="1" t="s">
        <v>18</v>
      </c>
      <c r="E2129" s="1" t="s">
        <v>871</v>
      </c>
      <c r="F2129" s="71" t="s">
        <v>970</v>
      </c>
      <c r="G2129" s="29" t="s">
        <v>55</v>
      </c>
      <c r="H2129" s="5">
        <f t="shared" si="140"/>
        <v>-102500</v>
      </c>
      <c r="I2129" s="24">
        <f aca="true" t="shared" si="141" ref="I2129:I2192">+B2129/M2129</f>
        <v>19.801980198019802</v>
      </c>
      <c r="K2129" t="s">
        <v>24</v>
      </c>
      <c r="M2129" s="2">
        <v>505</v>
      </c>
    </row>
    <row r="2130" spans="2:13" ht="12.75">
      <c r="B2130" s="406">
        <v>5000</v>
      </c>
      <c r="C2130" s="1" t="s">
        <v>24</v>
      </c>
      <c r="D2130" s="1" t="s">
        <v>18</v>
      </c>
      <c r="E2130" s="1" t="s">
        <v>871</v>
      </c>
      <c r="F2130" s="71" t="s">
        <v>971</v>
      </c>
      <c r="G2130" s="29" t="s">
        <v>75</v>
      </c>
      <c r="H2130" s="5">
        <f t="shared" si="140"/>
        <v>-107500</v>
      </c>
      <c r="I2130" s="24">
        <f t="shared" si="141"/>
        <v>9.900990099009901</v>
      </c>
      <c r="K2130" t="s">
        <v>24</v>
      </c>
      <c r="M2130" s="2">
        <v>505</v>
      </c>
    </row>
    <row r="2131" spans="2:13" ht="12.75">
      <c r="B2131" s="405">
        <v>2000</v>
      </c>
      <c r="C2131" s="1" t="s">
        <v>24</v>
      </c>
      <c r="D2131" s="1" t="s">
        <v>18</v>
      </c>
      <c r="E2131" s="1" t="s">
        <v>871</v>
      </c>
      <c r="F2131" s="71" t="s">
        <v>972</v>
      </c>
      <c r="G2131" s="29" t="s">
        <v>134</v>
      </c>
      <c r="H2131" s="5">
        <f aca="true" t="shared" si="142" ref="H2131:H2155">H2130-B2131</f>
        <v>-109500</v>
      </c>
      <c r="I2131" s="24">
        <f t="shared" si="141"/>
        <v>3.9603960396039604</v>
      </c>
      <c r="K2131" t="s">
        <v>24</v>
      </c>
      <c r="M2131" s="2">
        <v>505</v>
      </c>
    </row>
    <row r="2132" spans="2:13" ht="12.75">
      <c r="B2132" s="405">
        <v>5000</v>
      </c>
      <c r="C2132" s="1" t="s">
        <v>24</v>
      </c>
      <c r="D2132" s="1" t="s">
        <v>18</v>
      </c>
      <c r="E2132" s="1" t="s">
        <v>871</v>
      </c>
      <c r="F2132" s="71" t="s">
        <v>973</v>
      </c>
      <c r="G2132" s="29" t="s">
        <v>123</v>
      </c>
      <c r="H2132" s="5">
        <f t="shared" si="142"/>
        <v>-114500</v>
      </c>
      <c r="I2132" s="24">
        <f t="shared" si="141"/>
        <v>9.900990099009901</v>
      </c>
      <c r="K2132" t="s">
        <v>24</v>
      </c>
      <c r="M2132" s="2">
        <v>505</v>
      </c>
    </row>
    <row r="2133" spans="2:13" ht="12.75">
      <c r="B2133" s="405">
        <v>5000</v>
      </c>
      <c r="C2133" s="1" t="s">
        <v>24</v>
      </c>
      <c r="D2133" s="1" t="s">
        <v>18</v>
      </c>
      <c r="E2133" s="1" t="s">
        <v>871</v>
      </c>
      <c r="F2133" s="71" t="s">
        <v>974</v>
      </c>
      <c r="G2133" s="29" t="s">
        <v>126</v>
      </c>
      <c r="H2133" s="5">
        <f t="shared" si="142"/>
        <v>-119500</v>
      </c>
      <c r="I2133" s="24">
        <f t="shared" si="141"/>
        <v>9.900990099009901</v>
      </c>
      <c r="K2133" t="s">
        <v>24</v>
      </c>
      <c r="M2133" s="2">
        <v>505</v>
      </c>
    </row>
    <row r="2134" spans="2:13" ht="12.75">
      <c r="B2134" s="405">
        <v>5000</v>
      </c>
      <c r="C2134" s="1" t="s">
        <v>24</v>
      </c>
      <c r="D2134" s="1" t="s">
        <v>18</v>
      </c>
      <c r="E2134" s="1" t="s">
        <v>871</v>
      </c>
      <c r="F2134" s="71" t="s">
        <v>975</v>
      </c>
      <c r="G2134" s="29" t="s">
        <v>161</v>
      </c>
      <c r="H2134" s="5">
        <f t="shared" si="142"/>
        <v>-124500</v>
      </c>
      <c r="I2134" s="24">
        <f t="shared" si="141"/>
        <v>9.900990099009901</v>
      </c>
      <c r="K2134" t="s">
        <v>24</v>
      </c>
      <c r="M2134" s="2">
        <v>505</v>
      </c>
    </row>
    <row r="2135" spans="2:13" ht="12.75">
      <c r="B2135" s="405">
        <v>5000</v>
      </c>
      <c r="C2135" s="1" t="s">
        <v>24</v>
      </c>
      <c r="D2135" s="1" t="s">
        <v>18</v>
      </c>
      <c r="E2135" s="1" t="s">
        <v>871</v>
      </c>
      <c r="F2135" s="71" t="s">
        <v>677</v>
      </c>
      <c r="G2135" s="29" t="s">
        <v>163</v>
      </c>
      <c r="H2135" s="5">
        <f t="shared" si="142"/>
        <v>-129500</v>
      </c>
      <c r="I2135" s="24">
        <f t="shared" si="141"/>
        <v>9.900990099009901</v>
      </c>
      <c r="K2135" t="s">
        <v>24</v>
      </c>
      <c r="M2135" s="2">
        <v>505</v>
      </c>
    </row>
    <row r="2136" spans="2:13" ht="12.75">
      <c r="B2136" s="405">
        <v>5000</v>
      </c>
      <c r="C2136" s="1" t="s">
        <v>24</v>
      </c>
      <c r="D2136" s="1" t="s">
        <v>18</v>
      </c>
      <c r="E2136" s="1" t="s">
        <v>871</v>
      </c>
      <c r="F2136" s="71" t="s">
        <v>976</v>
      </c>
      <c r="G2136" s="29" t="s">
        <v>165</v>
      </c>
      <c r="H2136" s="5">
        <f t="shared" si="142"/>
        <v>-134500</v>
      </c>
      <c r="I2136" s="24">
        <f t="shared" si="141"/>
        <v>9.900990099009901</v>
      </c>
      <c r="K2136" t="s">
        <v>24</v>
      </c>
      <c r="M2136" s="2">
        <v>505</v>
      </c>
    </row>
    <row r="2137" spans="2:13" ht="12.75">
      <c r="B2137" s="406">
        <v>5000</v>
      </c>
      <c r="C2137" s="1" t="s">
        <v>24</v>
      </c>
      <c r="D2137" s="1" t="s">
        <v>18</v>
      </c>
      <c r="E2137" s="1" t="s">
        <v>871</v>
      </c>
      <c r="F2137" s="71" t="s">
        <v>977</v>
      </c>
      <c r="G2137" s="29" t="s">
        <v>135</v>
      </c>
      <c r="H2137" s="5">
        <f t="shared" si="142"/>
        <v>-139500</v>
      </c>
      <c r="I2137" s="24">
        <f t="shared" si="141"/>
        <v>9.900990099009901</v>
      </c>
      <c r="K2137" t="s">
        <v>24</v>
      </c>
      <c r="M2137" s="2">
        <v>505</v>
      </c>
    </row>
    <row r="2138" spans="2:13" ht="12.75">
      <c r="B2138" s="405">
        <v>3000</v>
      </c>
      <c r="C2138" s="1" t="s">
        <v>24</v>
      </c>
      <c r="D2138" s="1" t="s">
        <v>18</v>
      </c>
      <c r="E2138" s="1" t="s">
        <v>871</v>
      </c>
      <c r="F2138" s="71" t="s">
        <v>978</v>
      </c>
      <c r="G2138" s="29" t="s">
        <v>136</v>
      </c>
      <c r="H2138" s="5">
        <f t="shared" si="142"/>
        <v>-142500</v>
      </c>
      <c r="I2138" s="24">
        <f t="shared" si="141"/>
        <v>5.9405940594059405</v>
      </c>
      <c r="K2138" t="s">
        <v>24</v>
      </c>
      <c r="M2138" s="2">
        <v>505</v>
      </c>
    </row>
    <row r="2139" spans="2:13" ht="12.75">
      <c r="B2139" s="405">
        <v>5000</v>
      </c>
      <c r="C2139" s="1" t="s">
        <v>24</v>
      </c>
      <c r="D2139" s="1" t="s">
        <v>18</v>
      </c>
      <c r="E2139" s="1" t="s">
        <v>871</v>
      </c>
      <c r="F2139" s="71" t="s">
        <v>979</v>
      </c>
      <c r="G2139" s="29" t="s">
        <v>137</v>
      </c>
      <c r="H2139" s="5">
        <f t="shared" si="142"/>
        <v>-147500</v>
      </c>
      <c r="I2139" s="24">
        <f t="shared" si="141"/>
        <v>9.900990099009901</v>
      </c>
      <c r="K2139" t="s">
        <v>24</v>
      </c>
      <c r="M2139" s="2">
        <v>505</v>
      </c>
    </row>
    <row r="2140" spans="2:13" ht="12.75">
      <c r="B2140" s="405">
        <v>5000</v>
      </c>
      <c r="C2140" s="1" t="s">
        <v>24</v>
      </c>
      <c r="D2140" s="1" t="s">
        <v>18</v>
      </c>
      <c r="E2140" s="1" t="s">
        <v>871</v>
      </c>
      <c r="F2140" s="71" t="s">
        <v>980</v>
      </c>
      <c r="G2140" s="29" t="s">
        <v>138</v>
      </c>
      <c r="H2140" s="5">
        <f t="shared" si="142"/>
        <v>-152500</v>
      </c>
      <c r="I2140" s="24">
        <f t="shared" si="141"/>
        <v>9.900990099009901</v>
      </c>
      <c r="K2140" t="s">
        <v>24</v>
      </c>
      <c r="M2140" s="2">
        <v>505</v>
      </c>
    </row>
    <row r="2141" spans="2:13" ht="12.75">
      <c r="B2141" s="405">
        <v>5000</v>
      </c>
      <c r="C2141" s="1" t="s">
        <v>24</v>
      </c>
      <c r="D2141" s="1" t="s">
        <v>18</v>
      </c>
      <c r="E2141" s="1" t="s">
        <v>871</v>
      </c>
      <c r="F2141" s="71" t="s">
        <v>981</v>
      </c>
      <c r="G2141" s="29" t="s">
        <v>139</v>
      </c>
      <c r="H2141" s="5">
        <f t="shared" si="142"/>
        <v>-157500</v>
      </c>
      <c r="I2141" s="24">
        <f t="shared" si="141"/>
        <v>9.900990099009901</v>
      </c>
      <c r="K2141" t="s">
        <v>24</v>
      </c>
      <c r="M2141" s="2">
        <v>505</v>
      </c>
    </row>
    <row r="2142" spans="2:13" ht="12.75">
      <c r="B2142" s="405">
        <v>5000</v>
      </c>
      <c r="C2142" s="1" t="s">
        <v>24</v>
      </c>
      <c r="D2142" s="1" t="s">
        <v>18</v>
      </c>
      <c r="E2142" s="1" t="s">
        <v>871</v>
      </c>
      <c r="F2142" s="71" t="s">
        <v>982</v>
      </c>
      <c r="G2142" s="29" t="s">
        <v>140</v>
      </c>
      <c r="H2142" s="5">
        <f t="shared" si="142"/>
        <v>-162500</v>
      </c>
      <c r="I2142" s="24">
        <f t="shared" si="141"/>
        <v>9.900990099009901</v>
      </c>
      <c r="K2142" t="s">
        <v>24</v>
      </c>
      <c r="M2142" s="2">
        <v>505</v>
      </c>
    </row>
    <row r="2143" spans="2:13" ht="12.75">
      <c r="B2143" s="405">
        <v>5000</v>
      </c>
      <c r="C2143" s="1" t="s">
        <v>24</v>
      </c>
      <c r="D2143" s="1" t="s">
        <v>18</v>
      </c>
      <c r="E2143" s="1" t="s">
        <v>871</v>
      </c>
      <c r="F2143" s="71" t="s">
        <v>983</v>
      </c>
      <c r="G2143" s="29" t="s">
        <v>141</v>
      </c>
      <c r="H2143" s="5">
        <f t="shared" si="142"/>
        <v>-167500</v>
      </c>
      <c r="I2143" s="24">
        <f t="shared" si="141"/>
        <v>9.900990099009901</v>
      </c>
      <c r="K2143" t="s">
        <v>24</v>
      </c>
      <c r="M2143" s="2">
        <v>505</v>
      </c>
    </row>
    <row r="2144" spans="2:13" ht="12.75">
      <c r="B2144" s="405">
        <v>5000</v>
      </c>
      <c r="C2144" s="1" t="s">
        <v>24</v>
      </c>
      <c r="D2144" s="1" t="s">
        <v>18</v>
      </c>
      <c r="E2144" s="1" t="s">
        <v>871</v>
      </c>
      <c r="F2144" s="145" t="s">
        <v>1177</v>
      </c>
      <c r="G2144" s="29" t="s">
        <v>142</v>
      </c>
      <c r="H2144" s="5">
        <f t="shared" si="142"/>
        <v>-172500</v>
      </c>
      <c r="I2144" s="24">
        <f t="shared" si="141"/>
        <v>9.900990099009901</v>
      </c>
      <c r="K2144" t="s">
        <v>24</v>
      </c>
      <c r="M2144" s="2">
        <v>505</v>
      </c>
    </row>
    <row r="2145" spans="2:13" ht="12.75">
      <c r="B2145" s="405">
        <v>3000</v>
      </c>
      <c r="C2145" s="1" t="s">
        <v>24</v>
      </c>
      <c r="D2145" s="1" t="s">
        <v>18</v>
      </c>
      <c r="E2145" s="1" t="s">
        <v>871</v>
      </c>
      <c r="F2145" s="71" t="s">
        <v>984</v>
      </c>
      <c r="G2145" s="29" t="s">
        <v>143</v>
      </c>
      <c r="H2145" s="5">
        <f t="shared" si="142"/>
        <v>-175500</v>
      </c>
      <c r="I2145" s="24">
        <f t="shared" si="141"/>
        <v>5.9405940594059405</v>
      </c>
      <c r="K2145" t="s">
        <v>24</v>
      </c>
      <c r="M2145" s="2">
        <v>505</v>
      </c>
    </row>
    <row r="2146" spans="2:13" ht="12.75">
      <c r="B2146" s="405">
        <v>5000</v>
      </c>
      <c r="C2146" s="1" t="s">
        <v>24</v>
      </c>
      <c r="D2146" s="1" t="s">
        <v>18</v>
      </c>
      <c r="E2146" s="1" t="s">
        <v>871</v>
      </c>
      <c r="F2146" s="71" t="s">
        <v>985</v>
      </c>
      <c r="G2146" s="29" t="s">
        <v>144</v>
      </c>
      <c r="H2146" s="5">
        <f t="shared" si="142"/>
        <v>-180500</v>
      </c>
      <c r="I2146" s="24">
        <f t="shared" si="141"/>
        <v>9.900990099009901</v>
      </c>
      <c r="K2146" t="s">
        <v>24</v>
      </c>
      <c r="M2146" s="2">
        <v>505</v>
      </c>
    </row>
    <row r="2147" spans="2:13" ht="12.75">
      <c r="B2147" s="405">
        <v>5000</v>
      </c>
      <c r="C2147" s="1" t="s">
        <v>24</v>
      </c>
      <c r="D2147" s="1" t="s">
        <v>18</v>
      </c>
      <c r="E2147" s="1" t="s">
        <v>871</v>
      </c>
      <c r="F2147" s="71" t="s">
        <v>986</v>
      </c>
      <c r="G2147" s="29" t="s">
        <v>145</v>
      </c>
      <c r="H2147" s="5">
        <f t="shared" si="142"/>
        <v>-185500</v>
      </c>
      <c r="I2147" s="24">
        <f t="shared" si="141"/>
        <v>9.900990099009901</v>
      </c>
      <c r="K2147" t="s">
        <v>24</v>
      </c>
      <c r="M2147" s="2">
        <v>505</v>
      </c>
    </row>
    <row r="2148" spans="2:13" ht="12.75">
      <c r="B2148" s="405">
        <v>5000</v>
      </c>
      <c r="C2148" s="1" t="s">
        <v>24</v>
      </c>
      <c r="D2148" s="1" t="s">
        <v>18</v>
      </c>
      <c r="E2148" s="1" t="s">
        <v>871</v>
      </c>
      <c r="F2148" s="71" t="s">
        <v>987</v>
      </c>
      <c r="G2148" s="29" t="s">
        <v>146</v>
      </c>
      <c r="H2148" s="5">
        <f t="shared" si="142"/>
        <v>-190500</v>
      </c>
      <c r="I2148" s="24">
        <f t="shared" si="141"/>
        <v>9.900990099009901</v>
      </c>
      <c r="K2148" t="s">
        <v>24</v>
      </c>
      <c r="M2148" s="2">
        <v>505</v>
      </c>
    </row>
    <row r="2149" spans="2:13" ht="12.75">
      <c r="B2149" s="405">
        <v>5000</v>
      </c>
      <c r="C2149" s="1" t="s">
        <v>24</v>
      </c>
      <c r="D2149" s="1" t="s">
        <v>18</v>
      </c>
      <c r="E2149" s="1" t="s">
        <v>871</v>
      </c>
      <c r="F2149" s="71" t="s">
        <v>988</v>
      </c>
      <c r="G2149" s="29" t="s">
        <v>147</v>
      </c>
      <c r="H2149" s="5">
        <f t="shared" si="142"/>
        <v>-195500</v>
      </c>
      <c r="I2149" s="24">
        <f t="shared" si="141"/>
        <v>9.900990099009901</v>
      </c>
      <c r="K2149" t="s">
        <v>24</v>
      </c>
      <c r="M2149" s="2">
        <v>505</v>
      </c>
    </row>
    <row r="2150" spans="2:13" ht="12.75">
      <c r="B2150" s="405">
        <v>5000</v>
      </c>
      <c r="C2150" s="1" t="s">
        <v>24</v>
      </c>
      <c r="D2150" s="1" t="s">
        <v>18</v>
      </c>
      <c r="E2150" s="1" t="s">
        <v>871</v>
      </c>
      <c r="F2150" s="71" t="s">
        <v>989</v>
      </c>
      <c r="G2150" s="29" t="s">
        <v>148</v>
      </c>
      <c r="H2150" s="5">
        <f t="shared" si="142"/>
        <v>-200500</v>
      </c>
      <c r="I2150" s="24">
        <f t="shared" si="141"/>
        <v>9.900990099009901</v>
      </c>
      <c r="K2150" t="s">
        <v>24</v>
      </c>
      <c r="M2150" s="2">
        <v>505</v>
      </c>
    </row>
    <row r="2151" spans="2:13" ht="12.75">
      <c r="B2151" s="405">
        <v>5000</v>
      </c>
      <c r="C2151" s="1" t="s">
        <v>24</v>
      </c>
      <c r="D2151" s="1" t="s">
        <v>18</v>
      </c>
      <c r="E2151" s="1" t="s">
        <v>871</v>
      </c>
      <c r="F2151" s="71" t="s">
        <v>990</v>
      </c>
      <c r="G2151" s="29" t="s">
        <v>149</v>
      </c>
      <c r="H2151" s="5">
        <f t="shared" si="142"/>
        <v>-205500</v>
      </c>
      <c r="I2151" s="24">
        <f t="shared" si="141"/>
        <v>9.900990099009901</v>
      </c>
      <c r="K2151" t="s">
        <v>24</v>
      </c>
      <c r="M2151" s="2">
        <v>505</v>
      </c>
    </row>
    <row r="2152" spans="2:13" ht="12.75">
      <c r="B2152" s="405">
        <v>2500</v>
      </c>
      <c r="C2152" s="1" t="s">
        <v>24</v>
      </c>
      <c r="D2152" s="1" t="s">
        <v>18</v>
      </c>
      <c r="E2152" s="1" t="s">
        <v>871</v>
      </c>
      <c r="F2152" s="128" t="s">
        <v>991</v>
      </c>
      <c r="G2152" s="29" t="s">
        <v>354</v>
      </c>
      <c r="H2152" s="5">
        <f t="shared" si="142"/>
        <v>-208000</v>
      </c>
      <c r="I2152" s="24">
        <f t="shared" si="141"/>
        <v>4.9504950495049505</v>
      </c>
      <c r="K2152" t="s">
        <v>24</v>
      </c>
      <c r="M2152" s="2">
        <v>505</v>
      </c>
    </row>
    <row r="2153" spans="2:13" ht="12.75">
      <c r="B2153" s="405">
        <v>5000</v>
      </c>
      <c r="C2153" s="1" t="s">
        <v>24</v>
      </c>
      <c r="D2153" s="1" t="s">
        <v>18</v>
      </c>
      <c r="E2153" s="1" t="s">
        <v>871</v>
      </c>
      <c r="F2153" s="71" t="s">
        <v>992</v>
      </c>
      <c r="G2153" s="29" t="s">
        <v>389</v>
      </c>
      <c r="H2153" s="5">
        <f t="shared" si="142"/>
        <v>-213000</v>
      </c>
      <c r="I2153" s="24">
        <f t="shared" si="141"/>
        <v>9.900990099009901</v>
      </c>
      <c r="K2153" t="s">
        <v>24</v>
      </c>
      <c r="M2153" s="2">
        <v>505</v>
      </c>
    </row>
    <row r="2154" spans="2:13" ht="12.75">
      <c r="B2154" s="405">
        <v>5000</v>
      </c>
      <c r="C2154" s="1" t="s">
        <v>24</v>
      </c>
      <c r="D2154" s="1" t="s">
        <v>18</v>
      </c>
      <c r="E2154" s="1" t="s">
        <v>871</v>
      </c>
      <c r="F2154" s="71" t="s">
        <v>993</v>
      </c>
      <c r="G2154" s="29" t="s">
        <v>212</v>
      </c>
      <c r="H2154" s="5">
        <f t="shared" si="142"/>
        <v>-218000</v>
      </c>
      <c r="I2154" s="24">
        <f t="shared" si="141"/>
        <v>9.900990099009901</v>
      </c>
      <c r="K2154" t="s">
        <v>24</v>
      </c>
      <c r="M2154" s="2">
        <v>505</v>
      </c>
    </row>
    <row r="2155" spans="2:13" ht="12.75">
      <c r="B2155" s="405">
        <v>5000</v>
      </c>
      <c r="C2155" s="1" t="s">
        <v>24</v>
      </c>
      <c r="D2155" s="1" t="s">
        <v>18</v>
      </c>
      <c r="E2155" s="1" t="s">
        <v>871</v>
      </c>
      <c r="F2155" s="71" t="s">
        <v>994</v>
      </c>
      <c r="G2155" s="29" t="s">
        <v>382</v>
      </c>
      <c r="H2155" s="5">
        <f t="shared" si="142"/>
        <v>-223000</v>
      </c>
      <c r="I2155" s="24">
        <f t="shared" si="141"/>
        <v>9.900990099009901</v>
      </c>
      <c r="K2155" t="s">
        <v>24</v>
      </c>
      <c r="M2155" s="2">
        <v>505</v>
      </c>
    </row>
    <row r="2156" spans="1:13" s="96" customFormat="1" ht="12.75">
      <c r="A2156" s="13"/>
      <c r="B2156" s="407">
        <f>SUM(B2101:B2155)</f>
        <v>223000</v>
      </c>
      <c r="C2156" s="13" t="s">
        <v>24</v>
      </c>
      <c r="D2156" s="13"/>
      <c r="E2156" s="13"/>
      <c r="F2156" s="20"/>
      <c r="G2156" s="20"/>
      <c r="H2156" s="94">
        <v>0</v>
      </c>
      <c r="I2156" s="95">
        <f t="shared" si="141"/>
        <v>441.58415841584156</v>
      </c>
      <c r="M2156" s="2">
        <v>505</v>
      </c>
    </row>
    <row r="2157" spans="2:13" ht="12.75">
      <c r="B2157" s="406"/>
      <c r="H2157" s="5">
        <f aca="true" t="shared" si="143" ref="H2157:H2188">H2156-B2157</f>
        <v>0</v>
      </c>
      <c r="I2157" s="24">
        <f t="shared" si="141"/>
        <v>0</v>
      </c>
      <c r="M2157" s="2">
        <v>505</v>
      </c>
    </row>
    <row r="2158" spans="2:13" ht="12.75">
      <c r="B2158" s="406"/>
      <c r="H2158" s="5">
        <f t="shared" si="143"/>
        <v>0</v>
      </c>
      <c r="I2158" s="24">
        <f t="shared" si="141"/>
        <v>0</v>
      </c>
      <c r="M2158" s="2">
        <v>505</v>
      </c>
    </row>
    <row r="2159" spans="2:13" ht="12.75">
      <c r="B2159" s="405">
        <v>1800</v>
      </c>
      <c r="C2159" s="1" t="s">
        <v>81</v>
      </c>
      <c r="D2159" s="14" t="s">
        <v>18</v>
      </c>
      <c r="E2159" s="1" t="s">
        <v>131</v>
      </c>
      <c r="F2159" s="29" t="s">
        <v>995</v>
      </c>
      <c r="G2159" s="29" t="s">
        <v>27</v>
      </c>
      <c r="H2159" s="5">
        <f t="shared" si="143"/>
        <v>-1800</v>
      </c>
      <c r="I2159" s="24">
        <f t="shared" si="141"/>
        <v>3.5643564356435644</v>
      </c>
      <c r="K2159" t="s">
        <v>943</v>
      </c>
      <c r="M2159" s="2">
        <v>505</v>
      </c>
    </row>
    <row r="2160" spans="2:13" ht="12.75">
      <c r="B2160" s="404">
        <v>1600</v>
      </c>
      <c r="C2160" s="35" t="s">
        <v>81</v>
      </c>
      <c r="D2160" s="14" t="s">
        <v>18</v>
      </c>
      <c r="E2160" s="37" t="s">
        <v>131</v>
      </c>
      <c r="F2160" s="29" t="s">
        <v>995</v>
      </c>
      <c r="G2160" s="38" t="s">
        <v>29</v>
      </c>
      <c r="H2160" s="5">
        <f t="shared" si="143"/>
        <v>-3400</v>
      </c>
      <c r="I2160" s="24">
        <f t="shared" si="141"/>
        <v>3.1683168316831685</v>
      </c>
      <c r="K2160" t="s">
        <v>943</v>
      </c>
      <c r="M2160" s="2">
        <v>505</v>
      </c>
    </row>
    <row r="2161" spans="2:13" ht="12.75">
      <c r="B2161" s="404">
        <v>2500</v>
      </c>
      <c r="C2161" s="35" t="s">
        <v>996</v>
      </c>
      <c r="D2161" s="14" t="s">
        <v>18</v>
      </c>
      <c r="E2161" s="37" t="s">
        <v>131</v>
      </c>
      <c r="F2161" s="29" t="s">
        <v>995</v>
      </c>
      <c r="G2161" s="38" t="s">
        <v>29</v>
      </c>
      <c r="H2161" s="5">
        <f t="shared" si="143"/>
        <v>-5900</v>
      </c>
      <c r="I2161" s="24">
        <f t="shared" si="141"/>
        <v>4.9504950495049505</v>
      </c>
      <c r="K2161" t="s">
        <v>943</v>
      </c>
      <c r="M2161" s="2">
        <v>505</v>
      </c>
    </row>
    <row r="2162" spans="2:13" ht="12.75">
      <c r="B2162" s="404">
        <v>1700</v>
      </c>
      <c r="C2162" s="35" t="s">
        <v>81</v>
      </c>
      <c r="D2162" s="14" t="s">
        <v>18</v>
      </c>
      <c r="E2162" s="14" t="s">
        <v>131</v>
      </c>
      <c r="F2162" s="29" t="s">
        <v>995</v>
      </c>
      <c r="G2162" s="32" t="s">
        <v>31</v>
      </c>
      <c r="H2162" s="5">
        <f t="shared" si="143"/>
        <v>-7600</v>
      </c>
      <c r="I2162" s="24">
        <f t="shared" si="141"/>
        <v>3.366336633663366</v>
      </c>
      <c r="K2162" t="s">
        <v>943</v>
      </c>
      <c r="M2162" s="2">
        <v>505</v>
      </c>
    </row>
    <row r="2163" spans="1:13" ht="12.75">
      <c r="A2163" s="14"/>
      <c r="B2163" s="404">
        <v>1400</v>
      </c>
      <c r="C2163" s="35" t="s">
        <v>81</v>
      </c>
      <c r="D2163" s="14" t="s">
        <v>18</v>
      </c>
      <c r="E2163" s="14" t="s">
        <v>131</v>
      </c>
      <c r="F2163" s="29" t="s">
        <v>995</v>
      </c>
      <c r="G2163" s="32" t="s">
        <v>53</v>
      </c>
      <c r="H2163" s="5">
        <f t="shared" si="143"/>
        <v>-9000</v>
      </c>
      <c r="I2163" s="24">
        <f t="shared" si="141"/>
        <v>2.772277227722772</v>
      </c>
      <c r="J2163" s="17"/>
      <c r="K2163" t="s">
        <v>943</v>
      </c>
      <c r="L2163" s="17"/>
      <c r="M2163" s="2">
        <v>505</v>
      </c>
    </row>
    <row r="2164" spans="2:13" ht="12.75">
      <c r="B2164" s="405">
        <v>1200</v>
      </c>
      <c r="C2164" s="35" t="s">
        <v>81</v>
      </c>
      <c r="D2164" s="14" t="s">
        <v>18</v>
      </c>
      <c r="E2164" s="1" t="s">
        <v>131</v>
      </c>
      <c r="F2164" s="29" t="s">
        <v>995</v>
      </c>
      <c r="G2164" s="29" t="s">
        <v>55</v>
      </c>
      <c r="H2164" s="5">
        <f t="shared" si="143"/>
        <v>-10200</v>
      </c>
      <c r="I2164" s="24">
        <f t="shared" si="141"/>
        <v>2.376237623762376</v>
      </c>
      <c r="K2164" t="s">
        <v>943</v>
      </c>
      <c r="M2164" s="2">
        <v>505</v>
      </c>
    </row>
    <row r="2165" spans="2:13" ht="12.75">
      <c r="B2165" s="405">
        <v>1400</v>
      </c>
      <c r="C2165" s="35" t="s">
        <v>81</v>
      </c>
      <c r="D2165" s="14" t="s">
        <v>18</v>
      </c>
      <c r="E2165" s="1" t="s">
        <v>131</v>
      </c>
      <c r="F2165" s="29" t="s">
        <v>995</v>
      </c>
      <c r="G2165" s="29" t="s">
        <v>75</v>
      </c>
      <c r="H2165" s="5">
        <f t="shared" si="143"/>
        <v>-11600</v>
      </c>
      <c r="I2165" s="24">
        <f t="shared" si="141"/>
        <v>2.772277227722772</v>
      </c>
      <c r="K2165" t="s">
        <v>943</v>
      </c>
      <c r="M2165" s="2">
        <v>505</v>
      </c>
    </row>
    <row r="2166" spans="2:13" ht="12.75">
      <c r="B2166" s="405">
        <v>1600</v>
      </c>
      <c r="C2166" s="35" t="s">
        <v>81</v>
      </c>
      <c r="D2166" s="14" t="s">
        <v>18</v>
      </c>
      <c r="E2166" s="1" t="s">
        <v>131</v>
      </c>
      <c r="F2166" s="29" t="s">
        <v>995</v>
      </c>
      <c r="G2166" s="29" t="s">
        <v>123</v>
      </c>
      <c r="H2166" s="5">
        <f t="shared" si="143"/>
        <v>-13200</v>
      </c>
      <c r="I2166" s="24">
        <f t="shared" si="141"/>
        <v>3.1683168316831685</v>
      </c>
      <c r="K2166" t="s">
        <v>943</v>
      </c>
      <c r="M2166" s="2">
        <v>505</v>
      </c>
    </row>
    <row r="2167" spans="2:13" ht="12.75">
      <c r="B2167" s="405">
        <v>1400</v>
      </c>
      <c r="C2167" s="35" t="s">
        <v>81</v>
      </c>
      <c r="D2167" s="14" t="s">
        <v>18</v>
      </c>
      <c r="E2167" s="1" t="s">
        <v>131</v>
      </c>
      <c r="F2167" s="29" t="s">
        <v>995</v>
      </c>
      <c r="G2167" s="29" t="s">
        <v>126</v>
      </c>
      <c r="H2167" s="5">
        <f t="shared" si="143"/>
        <v>-14600</v>
      </c>
      <c r="I2167" s="24">
        <f t="shared" si="141"/>
        <v>2.772277227722772</v>
      </c>
      <c r="K2167" t="s">
        <v>943</v>
      </c>
      <c r="M2167" s="2">
        <v>505</v>
      </c>
    </row>
    <row r="2168" spans="2:13" ht="12.75">
      <c r="B2168" s="405">
        <v>1500</v>
      </c>
      <c r="C2168" s="35" t="s">
        <v>81</v>
      </c>
      <c r="D2168" s="14" t="s">
        <v>18</v>
      </c>
      <c r="E2168" s="1" t="s">
        <v>131</v>
      </c>
      <c r="F2168" s="29" t="s">
        <v>995</v>
      </c>
      <c r="G2168" s="29" t="s">
        <v>161</v>
      </c>
      <c r="H2168" s="5">
        <f t="shared" si="143"/>
        <v>-16100</v>
      </c>
      <c r="I2168" s="24">
        <f t="shared" si="141"/>
        <v>2.9702970297029703</v>
      </c>
      <c r="K2168" t="s">
        <v>943</v>
      </c>
      <c r="M2168" s="2">
        <v>505</v>
      </c>
    </row>
    <row r="2169" spans="2:13" ht="12.75">
      <c r="B2169" s="405">
        <v>2500</v>
      </c>
      <c r="C2169" s="35" t="s">
        <v>996</v>
      </c>
      <c r="D2169" s="14" t="s">
        <v>18</v>
      </c>
      <c r="E2169" s="1" t="s">
        <v>131</v>
      </c>
      <c r="F2169" s="29" t="s">
        <v>995</v>
      </c>
      <c r="G2169" s="29" t="s">
        <v>138</v>
      </c>
      <c r="H2169" s="5">
        <f t="shared" si="143"/>
        <v>-18600</v>
      </c>
      <c r="I2169" s="24">
        <f t="shared" si="141"/>
        <v>4.9504950495049505</v>
      </c>
      <c r="K2169" t="s">
        <v>943</v>
      </c>
      <c r="M2169" s="2">
        <v>505</v>
      </c>
    </row>
    <row r="2170" spans="2:13" ht="12.75">
      <c r="B2170" s="405">
        <v>1000</v>
      </c>
      <c r="C2170" s="14" t="s">
        <v>81</v>
      </c>
      <c r="D2170" s="14" t="s">
        <v>18</v>
      </c>
      <c r="E2170" s="1" t="s">
        <v>131</v>
      </c>
      <c r="F2170" s="29" t="s">
        <v>995</v>
      </c>
      <c r="G2170" s="29" t="s">
        <v>163</v>
      </c>
      <c r="H2170" s="5">
        <f t="shared" si="143"/>
        <v>-19600</v>
      </c>
      <c r="I2170" s="24">
        <f t="shared" si="141"/>
        <v>1.9801980198019802</v>
      </c>
      <c r="K2170" t="s">
        <v>943</v>
      </c>
      <c r="M2170" s="2">
        <v>505</v>
      </c>
    </row>
    <row r="2171" spans="2:13" ht="12.75">
      <c r="B2171" s="405">
        <v>1200</v>
      </c>
      <c r="C2171" s="14" t="s">
        <v>81</v>
      </c>
      <c r="D2171" s="14" t="s">
        <v>18</v>
      </c>
      <c r="E2171" s="1" t="s">
        <v>131</v>
      </c>
      <c r="F2171" s="29" t="s">
        <v>995</v>
      </c>
      <c r="G2171" s="29" t="s">
        <v>165</v>
      </c>
      <c r="H2171" s="5">
        <f t="shared" si="143"/>
        <v>-20800</v>
      </c>
      <c r="I2171" s="24">
        <f t="shared" si="141"/>
        <v>2.376237623762376</v>
      </c>
      <c r="K2171" t="s">
        <v>943</v>
      </c>
      <c r="M2171" s="2">
        <v>505</v>
      </c>
    </row>
    <row r="2172" spans="2:13" ht="12.75">
      <c r="B2172" s="405">
        <v>1400</v>
      </c>
      <c r="C2172" s="14" t="s">
        <v>81</v>
      </c>
      <c r="D2172" s="14" t="s">
        <v>18</v>
      </c>
      <c r="E2172" s="1" t="s">
        <v>131</v>
      </c>
      <c r="F2172" s="29" t="s">
        <v>995</v>
      </c>
      <c r="G2172" s="29" t="s">
        <v>138</v>
      </c>
      <c r="H2172" s="5">
        <f t="shared" si="143"/>
        <v>-22200</v>
      </c>
      <c r="I2172" s="24">
        <f t="shared" si="141"/>
        <v>2.772277227722772</v>
      </c>
      <c r="K2172" t="s">
        <v>943</v>
      </c>
      <c r="M2172" s="2">
        <v>505</v>
      </c>
    </row>
    <row r="2173" spans="2:13" ht="12.75">
      <c r="B2173" s="404">
        <v>2500</v>
      </c>
      <c r="C2173" s="35" t="s">
        <v>996</v>
      </c>
      <c r="D2173" s="14" t="s">
        <v>18</v>
      </c>
      <c r="E2173" s="37" t="s">
        <v>131</v>
      </c>
      <c r="F2173" s="29" t="s">
        <v>995</v>
      </c>
      <c r="G2173" s="38" t="s">
        <v>138</v>
      </c>
      <c r="H2173" s="5">
        <f t="shared" si="143"/>
        <v>-24700</v>
      </c>
      <c r="I2173" s="24">
        <f t="shared" si="141"/>
        <v>4.9504950495049505</v>
      </c>
      <c r="K2173" t="s">
        <v>943</v>
      </c>
      <c r="M2173" s="2">
        <v>505</v>
      </c>
    </row>
    <row r="2174" spans="2:13" ht="12.75">
      <c r="B2174" s="405">
        <v>1400</v>
      </c>
      <c r="C2174" s="14" t="s">
        <v>81</v>
      </c>
      <c r="D2174" s="14" t="s">
        <v>18</v>
      </c>
      <c r="E2174" s="1" t="s">
        <v>131</v>
      </c>
      <c r="F2174" s="29" t="s">
        <v>995</v>
      </c>
      <c r="G2174" s="29" t="s">
        <v>139</v>
      </c>
      <c r="H2174" s="5">
        <f t="shared" si="143"/>
        <v>-26100</v>
      </c>
      <c r="I2174" s="24">
        <f t="shared" si="141"/>
        <v>2.772277227722772</v>
      </c>
      <c r="K2174" t="s">
        <v>943</v>
      </c>
      <c r="M2174" s="2">
        <v>505</v>
      </c>
    </row>
    <row r="2175" spans="2:13" ht="12.75">
      <c r="B2175" s="405">
        <v>1600</v>
      </c>
      <c r="C2175" s="14" t="s">
        <v>81</v>
      </c>
      <c r="D2175" s="14" t="s">
        <v>18</v>
      </c>
      <c r="E2175" s="1" t="s">
        <v>131</v>
      </c>
      <c r="F2175" s="29" t="s">
        <v>995</v>
      </c>
      <c r="G2175" s="29" t="s">
        <v>140</v>
      </c>
      <c r="H2175" s="5">
        <f t="shared" si="143"/>
        <v>-27700</v>
      </c>
      <c r="I2175" s="24">
        <f t="shared" si="141"/>
        <v>3.1683168316831685</v>
      </c>
      <c r="K2175" t="s">
        <v>943</v>
      </c>
      <c r="M2175" s="2">
        <v>505</v>
      </c>
    </row>
    <row r="2176" spans="2:13" ht="12.75">
      <c r="B2176" s="405">
        <v>1300</v>
      </c>
      <c r="C2176" s="14" t="s">
        <v>81</v>
      </c>
      <c r="D2176" s="14" t="s">
        <v>18</v>
      </c>
      <c r="E2176" s="1" t="s">
        <v>131</v>
      </c>
      <c r="F2176" s="29" t="s">
        <v>995</v>
      </c>
      <c r="G2176" s="29" t="s">
        <v>141</v>
      </c>
      <c r="H2176" s="5">
        <f t="shared" si="143"/>
        <v>-29000</v>
      </c>
      <c r="I2176" s="24">
        <f t="shared" si="141"/>
        <v>2.5742574257425743</v>
      </c>
      <c r="K2176" t="s">
        <v>943</v>
      </c>
      <c r="M2176" s="2">
        <v>505</v>
      </c>
    </row>
    <row r="2177" spans="2:13" ht="12.75">
      <c r="B2177" s="405">
        <v>1000</v>
      </c>
      <c r="C2177" s="14" t="s">
        <v>81</v>
      </c>
      <c r="D2177" s="14" t="s">
        <v>18</v>
      </c>
      <c r="E2177" s="1" t="s">
        <v>131</v>
      </c>
      <c r="F2177" s="29" t="s">
        <v>995</v>
      </c>
      <c r="G2177" s="29" t="s">
        <v>144</v>
      </c>
      <c r="H2177" s="5">
        <f t="shared" si="143"/>
        <v>-30000</v>
      </c>
      <c r="I2177" s="24">
        <f t="shared" si="141"/>
        <v>1.9801980198019802</v>
      </c>
      <c r="K2177" t="s">
        <v>943</v>
      </c>
      <c r="M2177" s="2">
        <v>505</v>
      </c>
    </row>
    <row r="2178" spans="2:13" ht="12.75">
      <c r="B2178" s="405">
        <v>2500</v>
      </c>
      <c r="C2178" s="35" t="s">
        <v>996</v>
      </c>
      <c r="D2178" s="14" t="s">
        <v>18</v>
      </c>
      <c r="E2178" s="1" t="s">
        <v>131</v>
      </c>
      <c r="F2178" s="29" t="s">
        <v>995</v>
      </c>
      <c r="G2178" s="29" t="s">
        <v>144</v>
      </c>
      <c r="H2178" s="5">
        <f t="shared" si="143"/>
        <v>-32500</v>
      </c>
      <c r="I2178" s="24">
        <f t="shared" si="141"/>
        <v>4.9504950495049505</v>
      </c>
      <c r="K2178" t="s">
        <v>943</v>
      </c>
      <c r="M2178" s="2">
        <v>505</v>
      </c>
    </row>
    <row r="2179" spans="2:13" ht="12.75">
      <c r="B2179" s="405">
        <v>1000</v>
      </c>
      <c r="C2179" s="14" t="s">
        <v>81</v>
      </c>
      <c r="D2179" s="14" t="s">
        <v>18</v>
      </c>
      <c r="E2179" s="1" t="s">
        <v>131</v>
      </c>
      <c r="F2179" s="29" t="s">
        <v>995</v>
      </c>
      <c r="G2179" s="29" t="s">
        <v>145</v>
      </c>
      <c r="H2179" s="5">
        <f t="shared" si="143"/>
        <v>-33500</v>
      </c>
      <c r="I2179" s="24">
        <f t="shared" si="141"/>
        <v>1.9801980198019802</v>
      </c>
      <c r="K2179" t="s">
        <v>943</v>
      </c>
      <c r="M2179" s="2">
        <v>505</v>
      </c>
    </row>
    <row r="2180" spans="2:13" ht="12.75">
      <c r="B2180" s="405">
        <v>1000</v>
      </c>
      <c r="C2180" s="14" t="s">
        <v>81</v>
      </c>
      <c r="D2180" s="14" t="s">
        <v>18</v>
      </c>
      <c r="E2180" s="1" t="s">
        <v>131</v>
      </c>
      <c r="F2180" s="29" t="s">
        <v>995</v>
      </c>
      <c r="G2180" s="29" t="s">
        <v>146</v>
      </c>
      <c r="H2180" s="5">
        <f t="shared" si="143"/>
        <v>-34500</v>
      </c>
      <c r="I2180" s="24">
        <f t="shared" si="141"/>
        <v>1.9801980198019802</v>
      </c>
      <c r="K2180" t="s">
        <v>943</v>
      </c>
      <c r="M2180" s="2">
        <v>505</v>
      </c>
    </row>
    <row r="2181" spans="2:13" ht="12.75">
      <c r="B2181" s="405">
        <v>1400</v>
      </c>
      <c r="C2181" s="14" t="s">
        <v>81</v>
      </c>
      <c r="D2181" s="14" t="s">
        <v>18</v>
      </c>
      <c r="E2181" s="1" t="s">
        <v>131</v>
      </c>
      <c r="F2181" s="29" t="s">
        <v>995</v>
      </c>
      <c r="G2181" s="29" t="s">
        <v>148</v>
      </c>
      <c r="H2181" s="5">
        <f t="shared" si="143"/>
        <v>-35900</v>
      </c>
      <c r="I2181" s="24">
        <f t="shared" si="141"/>
        <v>2.772277227722772</v>
      </c>
      <c r="K2181" t="s">
        <v>943</v>
      </c>
      <c r="M2181" s="2">
        <v>505</v>
      </c>
    </row>
    <row r="2182" spans="2:13" ht="12.75">
      <c r="B2182" s="405">
        <v>1800</v>
      </c>
      <c r="C2182" s="14" t="s">
        <v>81</v>
      </c>
      <c r="D2182" s="14" t="s">
        <v>18</v>
      </c>
      <c r="E2182" s="1" t="s">
        <v>131</v>
      </c>
      <c r="F2182" s="29" t="s">
        <v>995</v>
      </c>
      <c r="G2182" s="29" t="s">
        <v>212</v>
      </c>
      <c r="H2182" s="5">
        <f t="shared" si="143"/>
        <v>-37700</v>
      </c>
      <c r="I2182" s="24">
        <f t="shared" si="141"/>
        <v>3.5643564356435644</v>
      </c>
      <c r="K2182" t="s">
        <v>943</v>
      </c>
      <c r="M2182" s="2">
        <v>505</v>
      </c>
    </row>
    <row r="2183" spans="2:13" ht="12.75">
      <c r="B2183" s="405">
        <v>2500</v>
      </c>
      <c r="C2183" s="35" t="s">
        <v>996</v>
      </c>
      <c r="D2183" s="14" t="s">
        <v>18</v>
      </c>
      <c r="E2183" s="1" t="s">
        <v>131</v>
      </c>
      <c r="F2183" s="29" t="s">
        <v>995</v>
      </c>
      <c r="G2183" s="29" t="s">
        <v>212</v>
      </c>
      <c r="H2183" s="5">
        <f t="shared" si="143"/>
        <v>-40200</v>
      </c>
      <c r="I2183" s="24">
        <f t="shared" si="141"/>
        <v>4.9504950495049505</v>
      </c>
      <c r="K2183" t="s">
        <v>943</v>
      </c>
      <c r="M2183" s="2">
        <v>505</v>
      </c>
    </row>
    <row r="2184" spans="2:13" ht="12.75">
      <c r="B2184" s="405">
        <v>1400</v>
      </c>
      <c r="C2184" s="14" t="s">
        <v>81</v>
      </c>
      <c r="D2184" s="14" t="s">
        <v>18</v>
      </c>
      <c r="E2184" s="1" t="s">
        <v>131</v>
      </c>
      <c r="F2184" s="29" t="s">
        <v>995</v>
      </c>
      <c r="G2184" s="29" t="s">
        <v>382</v>
      </c>
      <c r="H2184" s="5">
        <f t="shared" si="143"/>
        <v>-41600</v>
      </c>
      <c r="I2184" s="24">
        <f t="shared" si="141"/>
        <v>2.772277227722772</v>
      </c>
      <c r="K2184" t="s">
        <v>943</v>
      </c>
      <c r="M2184" s="2">
        <v>505</v>
      </c>
    </row>
    <row r="2185" spans="2:13" ht="12.75">
      <c r="B2185" s="404">
        <v>1500</v>
      </c>
      <c r="C2185" s="14" t="s">
        <v>81</v>
      </c>
      <c r="D2185" s="14" t="s">
        <v>18</v>
      </c>
      <c r="E2185" s="1" t="s">
        <v>131</v>
      </c>
      <c r="F2185" s="29" t="s">
        <v>997</v>
      </c>
      <c r="G2185" s="33" t="s">
        <v>27</v>
      </c>
      <c r="H2185" s="5">
        <f t="shared" si="143"/>
        <v>-43100</v>
      </c>
      <c r="I2185" s="24">
        <f t="shared" si="141"/>
        <v>2.9702970297029703</v>
      </c>
      <c r="K2185" t="s">
        <v>871</v>
      </c>
      <c r="M2185" s="2">
        <v>505</v>
      </c>
    </row>
    <row r="2186" spans="2:13" ht="12.75">
      <c r="B2186" s="404">
        <v>1400</v>
      </c>
      <c r="C2186" s="14" t="s">
        <v>81</v>
      </c>
      <c r="D2186" s="14" t="s">
        <v>18</v>
      </c>
      <c r="E2186" s="37" t="s">
        <v>131</v>
      </c>
      <c r="F2186" s="29" t="s">
        <v>997</v>
      </c>
      <c r="G2186" s="38" t="s">
        <v>29</v>
      </c>
      <c r="H2186" s="5">
        <f t="shared" si="143"/>
        <v>-44500</v>
      </c>
      <c r="I2186" s="24">
        <f t="shared" si="141"/>
        <v>2.772277227722772</v>
      </c>
      <c r="K2186" t="s">
        <v>871</v>
      </c>
      <c r="M2186" s="2">
        <v>505</v>
      </c>
    </row>
    <row r="2187" spans="2:13" ht="12.75">
      <c r="B2187" s="404">
        <v>1600</v>
      </c>
      <c r="C2187" s="14" t="s">
        <v>81</v>
      </c>
      <c r="D2187" s="14" t="s">
        <v>18</v>
      </c>
      <c r="E2187" s="14" t="s">
        <v>131</v>
      </c>
      <c r="F2187" s="29" t="s">
        <v>997</v>
      </c>
      <c r="G2187" s="32" t="s">
        <v>31</v>
      </c>
      <c r="H2187" s="5">
        <f t="shared" si="143"/>
        <v>-46100</v>
      </c>
      <c r="I2187" s="24">
        <f t="shared" si="141"/>
        <v>3.1683168316831685</v>
      </c>
      <c r="K2187" t="s">
        <v>871</v>
      </c>
      <c r="M2187" s="2">
        <v>505</v>
      </c>
    </row>
    <row r="2188" spans="1:13" ht="12.75">
      <c r="A2188" s="14"/>
      <c r="B2188" s="404">
        <v>1500</v>
      </c>
      <c r="C2188" s="14" t="s">
        <v>81</v>
      </c>
      <c r="D2188" s="14" t="s">
        <v>18</v>
      </c>
      <c r="E2188" s="14" t="s">
        <v>131</v>
      </c>
      <c r="F2188" s="29" t="s">
        <v>997</v>
      </c>
      <c r="G2188" s="32" t="s">
        <v>53</v>
      </c>
      <c r="H2188" s="5">
        <f t="shared" si="143"/>
        <v>-47600</v>
      </c>
      <c r="I2188" s="24">
        <f t="shared" si="141"/>
        <v>2.9702970297029703</v>
      </c>
      <c r="J2188" s="17"/>
      <c r="K2188" t="s">
        <v>871</v>
      </c>
      <c r="L2188" s="17"/>
      <c r="M2188" s="2">
        <v>505</v>
      </c>
    </row>
    <row r="2189" spans="2:13" ht="12.75">
      <c r="B2189" s="405">
        <v>1500</v>
      </c>
      <c r="C2189" s="14" t="s">
        <v>81</v>
      </c>
      <c r="D2189" s="14" t="s">
        <v>18</v>
      </c>
      <c r="E2189" s="1" t="s">
        <v>131</v>
      </c>
      <c r="F2189" s="29" t="s">
        <v>997</v>
      </c>
      <c r="G2189" s="29" t="s">
        <v>55</v>
      </c>
      <c r="H2189" s="5">
        <f aca="true" t="shared" si="144" ref="H2189:H2215">H2188-B2189</f>
        <v>-49100</v>
      </c>
      <c r="I2189" s="24">
        <f t="shared" si="141"/>
        <v>2.9702970297029703</v>
      </c>
      <c r="K2189" t="s">
        <v>871</v>
      </c>
      <c r="M2189" s="2">
        <v>505</v>
      </c>
    </row>
    <row r="2190" spans="2:13" ht="12.75">
      <c r="B2190" s="405">
        <v>1200</v>
      </c>
      <c r="C2190" s="14" t="s">
        <v>81</v>
      </c>
      <c r="D2190" s="14" t="s">
        <v>18</v>
      </c>
      <c r="E2190" s="1" t="s">
        <v>131</v>
      </c>
      <c r="F2190" s="29" t="s">
        <v>997</v>
      </c>
      <c r="G2190" s="29" t="s">
        <v>75</v>
      </c>
      <c r="H2190" s="5">
        <f t="shared" si="144"/>
        <v>-50300</v>
      </c>
      <c r="I2190" s="24">
        <f t="shared" si="141"/>
        <v>2.376237623762376</v>
      </c>
      <c r="K2190" t="s">
        <v>871</v>
      </c>
      <c r="M2190" s="2">
        <v>505</v>
      </c>
    </row>
    <row r="2191" spans="2:13" ht="12.75">
      <c r="B2191" s="405">
        <v>1600</v>
      </c>
      <c r="C2191" s="14" t="s">
        <v>81</v>
      </c>
      <c r="D2191" s="14" t="s">
        <v>18</v>
      </c>
      <c r="E2191" s="1" t="s">
        <v>131</v>
      </c>
      <c r="F2191" s="29" t="s">
        <v>997</v>
      </c>
      <c r="G2191" s="29" t="s">
        <v>123</v>
      </c>
      <c r="H2191" s="5">
        <f t="shared" si="144"/>
        <v>-51900</v>
      </c>
      <c r="I2191" s="24">
        <f t="shared" si="141"/>
        <v>3.1683168316831685</v>
      </c>
      <c r="K2191" t="s">
        <v>871</v>
      </c>
      <c r="M2191" s="2">
        <v>505</v>
      </c>
    </row>
    <row r="2192" spans="2:13" ht="12.75">
      <c r="B2192" s="405">
        <v>1400</v>
      </c>
      <c r="C2192" s="40" t="s">
        <v>81</v>
      </c>
      <c r="D2192" s="14" t="s">
        <v>18</v>
      </c>
      <c r="E2192" s="40" t="s">
        <v>131</v>
      </c>
      <c r="F2192" s="29" t="s">
        <v>997</v>
      </c>
      <c r="G2192" s="29" t="s">
        <v>126</v>
      </c>
      <c r="H2192" s="5">
        <f t="shared" si="144"/>
        <v>-53300</v>
      </c>
      <c r="I2192" s="24">
        <f t="shared" si="141"/>
        <v>2.772277227722772</v>
      </c>
      <c r="J2192" s="39"/>
      <c r="K2192" t="s">
        <v>871</v>
      </c>
      <c r="L2192" s="39"/>
      <c r="M2192" s="2">
        <v>505</v>
      </c>
    </row>
    <row r="2193" spans="2:13" ht="12.75">
      <c r="B2193" s="405">
        <v>2500</v>
      </c>
      <c r="C2193" s="14" t="s">
        <v>1117</v>
      </c>
      <c r="D2193" s="14" t="s">
        <v>18</v>
      </c>
      <c r="E2193" s="1" t="s">
        <v>131</v>
      </c>
      <c r="F2193" s="29" t="s">
        <v>997</v>
      </c>
      <c r="G2193" s="29" t="s">
        <v>126</v>
      </c>
      <c r="H2193" s="5">
        <f t="shared" si="144"/>
        <v>-55800</v>
      </c>
      <c r="I2193" s="24">
        <f aca="true" t="shared" si="145" ref="I2193:I2256">+B2193/M2193</f>
        <v>4.9504950495049505</v>
      </c>
      <c r="K2193" t="s">
        <v>871</v>
      </c>
      <c r="M2193" s="2">
        <v>505</v>
      </c>
    </row>
    <row r="2194" spans="2:13" ht="12.75">
      <c r="B2194" s="405">
        <v>1400</v>
      </c>
      <c r="C2194" s="14" t="s">
        <v>81</v>
      </c>
      <c r="D2194" s="14" t="s">
        <v>18</v>
      </c>
      <c r="E2194" s="1" t="s">
        <v>131</v>
      </c>
      <c r="F2194" s="29" t="s">
        <v>997</v>
      </c>
      <c r="G2194" s="29" t="s">
        <v>161</v>
      </c>
      <c r="H2194" s="5">
        <f t="shared" si="144"/>
        <v>-57200</v>
      </c>
      <c r="I2194" s="24">
        <f t="shared" si="145"/>
        <v>2.772277227722772</v>
      </c>
      <c r="K2194" t="s">
        <v>871</v>
      </c>
      <c r="M2194" s="2">
        <v>505</v>
      </c>
    </row>
    <row r="2195" spans="2:13" ht="12.75">
      <c r="B2195" s="405">
        <v>1500</v>
      </c>
      <c r="C2195" s="14" t="s">
        <v>81</v>
      </c>
      <c r="D2195" s="14" t="s">
        <v>18</v>
      </c>
      <c r="E2195" s="1" t="s">
        <v>131</v>
      </c>
      <c r="F2195" s="29" t="s">
        <v>997</v>
      </c>
      <c r="G2195" s="29" t="s">
        <v>163</v>
      </c>
      <c r="H2195" s="5">
        <f t="shared" si="144"/>
        <v>-58700</v>
      </c>
      <c r="I2195" s="24">
        <f t="shared" si="145"/>
        <v>2.9702970297029703</v>
      </c>
      <c r="K2195" t="s">
        <v>871</v>
      </c>
      <c r="M2195" s="2">
        <v>505</v>
      </c>
    </row>
    <row r="2196" spans="2:13" ht="12.75">
      <c r="B2196" s="405">
        <v>1600</v>
      </c>
      <c r="C2196" s="1" t="s">
        <v>81</v>
      </c>
      <c r="D2196" s="14" t="s">
        <v>18</v>
      </c>
      <c r="E2196" s="1" t="s">
        <v>131</v>
      </c>
      <c r="F2196" s="29" t="s">
        <v>997</v>
      </c>
      <c r="G2196" s="29" t="s">
        <v>165</v>
      </c>
      <c r="H2196" s="5">
        <f t="shared" si="144"/>
        <v>-60300</v>
      </c>
      <c r="I2196" s="24">
        <f t="shared" si="145"/>
        <v>3.1683168316831685</v>
      </c>
      <c r="K2196" t="s">
        <v>871</v>
      </c>
      <c r="M2196" s="2">
        <v>505</v>
      </c>
    </row>
    <row r="2197" spans="2:13" ht="12.75">
      <c r="B2197" s="405">
        <v>1400</v>
      </c>
      <c r="C2197" s="1" t="s">
        <v>81</v>
      </c>
      <c r="D2197" s="14" t="s">
        <v>18</v>
      </c>
      <c r="E2197" s="1" t="s">
        <v>131</v>
      </c>
      <c r="F2197" s="29" t="s">
        <v>997</v>
      </c>
      <c r="G2197" s="29" t="s">
        <v>135</v>
      </c>
      <c r="H2197" s="5">
        <f t="shared" si="144"/>
        <v>-61700</v>
      </c>
      <c r="I2197" s="24">
        <f t="shared" si="145"/>
        <v>2.772277227722772</v>
      </c>
      <c r="K2197" t="s">
        <v>871</v>
      </c>
      <c r="M2197" s="2">
        <v>505</v>
      </c>
    </row>
    <row r="2198" spans="2:13" ht="12.75">
      <c r="B2198" s="405">
        <v>1000</v>
      </c>
      <c r="C2198" s="1" t="s">
        <v>81</v>
      </c>
      <c r="D2198" s="14" t="s">
        <v>18</v>
      </c>
      <c r="E2198" s="1" t="s">
        <v>131</v>
      </c>
      <c r="F2198" s="29" t="s">
        <v>997</v>
      </c>
      <c r="G2198" s="29" t="s">
        <v>136</v>
      </c>
      <c r="H2198" s="5">
        <f t="shared" si="144"/>
        <v>-62700</v>
      </c>
      <c r="I2198" s="24">
        <f t="shared" si="145"/>
        <v>1.9801980198019802</v>
      </c>
      <c r="K2198" t="s">
        <v>871</v>
      </c>
      <c r="M2198" s="2">
        <v>505</v>
      </c>
    </row>
    <row r="2199" spans="2:13" ht="12.75">
      <c r="B2199" s="405">
        <v>1500</v>
      </c>
      <c r="C2199" s="1" t="s">
        <v>81</v>
      </c>
      <c r="D2199" s="14" t="s">
        <v>18</v>
      </c>
      <c r="E2199" s="1" t="s">
        <v>131</v>
      </c>
      <c r="F2199" s="29" t="s">
        <v>997</v>
      </c>
      <c r="G2199" s="29" t="s">
        <v>137</v>
      </c>
      <c r="H2199" s="5">
        <f t="shared" si="144"/>
        <v>-64200</v>
      </c>
      <c r="I2199" s="24">
        <f t="shared" si="145"/>
        <v>2.9702970297029703</v>
      </c>
      <c r="K2199" t="s">
        <v>871</v>
      </c>
      <c r="M2199" s="2">
        <v>505</v>
      </c>
    </row>
    <row r="2200" spans="2:13" ht="12.75">
      <c r="B2200" s="405">
        <v>1600</v>
      </c>
      <c r="C2200" s="1" t="s">
        <v>81</v>
      </c>
      <c r="D2200" s="14" t="s">
        <v>18</v>
      </c>
      <c r="E2200" s="1" t="s">
        <v>131</v>
      </c>
      <c r="F2200" s="29" t="s">
        <v>997</v>
      </c>
      <c r="G2200" s="29" t="s">
        <v>138</v>
      </c>
      <c r="H2200" s="5">
        <f t="shared" si="144"/>
        <v>-65800</v>
      </c>
      <c r="I2200" s="24">
        <f t="shared" si="145"/>
        <v>3.1683168316831685</v>
      </c>
      <c r="K2200" t="s">
        <v>871</v>
      </c>
      <c r="M2200" s="2">
        <v>505</v>
      </c>
    </row>
    <row r="2201" spans="2:13" ht="12.75">
      <c r="B2201" s="405">
        <v>1400</v>
      </c>
      <c r="C2201" s="1" t="s">
        <v>81</v>
      </c>
      <c r="D2201" s="14" t="s">
        <v>18</v>
      </c>
      <c r="E2201" s="1" t="s">
        <v>131</v>
      </c>
      <c r="F2201" s="29" t="s">
        <v>997</v>
      </c>
      <c r="G2201" s="29" t="s">
        <v>139</v>
      </c>
      <c r="H2201" s="5">
        <f t="shared" si="144"/>
        <v>-67200</v>
      </c>
      <c r="I2201" s="24">
        <f t="shared" si="145"/>
        <v>2.772277227722772</v>
      </c>
      <c r="K2201" t="s">
        <v>871</v>
      </c>
      <c r="M2201" s="2">
        <v>505</v>
      </c>
    </row>
    <row r="2202" spans="2:13" ht="12.75">
      <c r="B2202" s="405">
        <v>1300</v>
      </c>
      <c r="C2202" s="1" t="s">
        <v>81</v>
      </c>
      <c r="D2202" s="14" t="s">
        <v>18</v>
      </c>
      <c r="E2202" s="1" t="s">
        <v>131</v>
      </c>
      <c r="F2202" s="29" t="s">
        <v>997</v>
      </c>
      <c r="G2202" s="29" t="s">
        <v>140</v>
      </c>
      <c r="H2202" s="5">
        <f t="shared" si="144"/>
        <v>-68500</v>
      </c>
      <c r="I2202" s="24">
        <f t="shared" si="145"/>
        <v>2.5742574257425743</v>
      </c>
      <c r="K2202" t="s">
        <v>871</v>
      </c>
      <c r="M2202" s="2">
        <v>505</v>
      </c>
    </row>
    <row r="2203" spans="2:13" ht="12.75">
      <c r="B2203" s="405">
        <v>1500</v>
      </c>
      <c r="C2203" s="1" t="s">
        <v>81</v>
      </c>
      <c r="D2203" s="14" t="s">
        <v>18</v>
      </c>
      <c r="E2203" s="1" t="s">
        <v>131</v>
      </c>
      <c r="F2203" s="29" t="s">
        <v>997</v>
      </c>
      <c r="G2203" s="29" t="s">
        <v>141</v>
      </c>
      <c r="H2203" s="5">
        <f t="shared" si="144"/>
        <v>-70000</v>
      </c>
      <c r="I2203" s="24">
        <f t="shared" si="145"/>
        <v>2.9702970297029703</v>
      </c>
      <c r="K2203" t="s">
        <v>871</v>
      </c>
      <c r="M2203" s="2">
        <v>505</v>
      </c>
    </row>
    <row r="2204" spans="2:13" ht="12.75">
      <c r="B2204" s="405">
        <v>1500</v>
      </c>
      <c r="C2204" s="1" t="s">
        <v>81</v>
      </c>
      <c r="D2204" s="14" t="s">
        <v>18</v>
      </c>
      <c r="E2204" s="1" t="s">
        <v>131</v>
      </c>
      <c r="F2204" s="29" t="s">
        <v>997</v>
      </c>
      <c r="G2204" s="29" t="s">
        <v>142</v>
      </c>
      <c r="H2204" s="5">
        <f t="shared" si="144"/>
        <v>-71500</v>
      </c>
      <c r="I2204" s="24">
        <f t="shared" si="145"/>
        <v>2.9702970297029703</v>
      </c>
      <c r="K2204" t="s">
        <v>871</v>
      </c>
      <c r="M2204" s="2">
        <v>505</v>
      </c>
    </row>
    <row r="2205" spans="2:13" ht="12.75">
      <c r="B2205" s="405">
        <v>1000</v>
      </c>
      <c r="C2205" s="1" t="s">
        <v>81</v>
      </c>
      <c r="D2205" s="14" t="s">
        <v>18</v>
      </c>
      <c r="E2205" s="1" t="s">
        <v>131</v>
      </c>
      <c r="F2205" s="29" t="s">
        <v>997</v>
      </c>
      <c r="G2205" s="29" t="s">
        <v>143</v>
      </c>
      <c r="H2205" s="5">
        <f t="shared" si="144"/>
        <v>-72500</v>
      </c>
      <c r="I2205" s="24">
        <f t="shared" si="145"/>
        <v>1.9801980198019802</v>
      </c>
      <c r="K2205" t="s">
        <v>871</v>
      </c>
      <c r="M2205" s="2">
        <v>505</v>
      </c>
    </row>
    <row r="2206" spans="2:13" ht="12.75">
      <c r="B2206" s="405">
        <v>1600</v>
      </c>
      <c r="C2206" s="1" t="s">
        <v>81</v>
      </c>
      <c r="D2206" s="14" t="s">
        <v>18</v>
      </c>
      <c r="E2206" s="1" t="s">
        <v>131</v>
      </c>
      <c r="F2206" s="29" t="s">
        <v>997</v>
      </c>
      <c r="G2206" s="29" t="s">
        <v>144</v>
      </c>
      <c r="H2206" s="5">
        <f t="shared" si="144"/>
        <v>-74100</v>
      </c>
      <c r="I2206" s="24">
        <f t="shared" si="145"/>
        <v>3.1683168316831685</v>
      </c>
      <c r="K2206" t="s">
        <v>871</v>
      </c>
      <c r="M2206" s="2">
        <v>505</v>
      </c>
    </row>
    <row r="2207" spans="2:13" ht="12.75">
      <c r="B2207" s="405">
        <v>1400</v>
      </c>
      <c r="C2207" s="1" t="s">
        <v>81</v>
      </c>
      <c r="D2207" s="14" t="s">
        <v>18</v>
      </c>
      <c r="E2207" s="1" t="s">
        <v>131</v>
      </c>
      <c r="F2207" s="29" t="s">
        <v>997</v>
      </c>
      <c r="G2207" s="29" t="s">
        <v>145</v>
      </c>
      <c r="H2207" s="5">
        <f t="shared" si="144"/>
        <v>-75500</v>
      </c>
      <c r="I2207" s="24">
        <f t="shared" si="145"/>
        <v>2.772277227722772</v>
      </c>
      <c r="K2207" t="s">
        <v>871</v>
      </c>
      <c r="M2207" s="2">
        <v>505</v>
      </c>
    </row>
    <row r="2208" spans="2:13" ht="12.75">
      <c r="B2208" s="405">
        <v>1400</v>
      </c>
      <c r="C2208" s="1" t="s">
        <v>81</v>
      </c>
      <c r="D2208" s="14" t="s">
        <v>18</v>
      </c>
      <c r="E2208" s="1" t="s">
        <v>131</v>
      </c>
      <c r="F2208" s="29" t="s">
        <v>997</v>
      </c>
      <c r="G2208" s="29" t="s">
        <v>146</v>
      </c>
      <c r="H2208" s="5">
        <f t="shared" si="144"/>
        <v>-76900</v>
      </c>
      <c r="I2208" s="24">
        <f t="shared" si="145"/>
        <v>2.772277227722772</v>
      </c>
      <c r="K2208" t="s">
        <v>871</v>
      </c>
      <c r="M2208" s="2">
        <v>505</v>
      </c>
    </row>
    <row r="2209" spans="2:13" ht="12.75">
      <c r="B2209" s="405">
        <v>1300</v>
      </c>
      <c r="C2209" s="1" t="s">
        <v>81</v>
      </c>
      <c r="D2209" s="14" t="s">
        <v>18</v>
      </c>
      <c r="E2209" s="1" t="s">
        <v>131</v>
      </c>
      <c r="F2209" s="29" t="s">
        <v>997</v>
      </c>
      <c r="G2209" s="29" t="s">
        <v>147</v>
      </c>
      <c r="H2209" s="5">
        <f t="shared" si="144"/>
        <v>-78200</v>
      </c>
      <c r="I2209" s="24">
        <f t="shared" si="145"/>
        <v>2.5742574257425743</v>
      </c>
      <c r="K2209" t="s">
        <v>871</v>
      </c>
      <c r="M2209" s="2">
        <v>505</v>
      </c>
    </row>
    <row r="2210" spans="2:13" ht="12.75">
      <c r="B2210" s="405">
        <v>1500</v>
      </c>
      <c r="C2210" s="1" t="s">
        <v>81</v>
      </c>
      <c r="D2210" s="14" t="s">
        <v>18</v>
      </c>
      <c r="E2210" s="1" t="s">
        <v>131</v>
      </c>
      <c r="F2210" s="29" t="s">
        <v>997</v>
      </c>
      <c r="G2210" s="29" t="s">
        <v>148</v>
      </c>
      <c r="H2210" s="5">
        <f t="shared" si="144"/>
        <v>-79700</v>
      </c>
      <c r="I2210" s="24">
        <f t="shared" si="145"/>
        <v>2.9702970297029703</v>
      </c>
      <c r="K2210" t="s">
        <v>871</v>
      </c>
      <c r="M2210" s="2">
        <v>505</v>
      </c>
    </row>
    <row r="2211" spans="2:13" ht="12.75">
      <c r="B2211" s="405">
        <v>1000</v>
      </c>
      <c r="C2211" s="1" t="s">
        <v>81</v>
      </c>
      <c r="D2211" s="14" t="s">
        <v>18</v>
      </c>
      <c r="E2211" s="1" t="s">
        <v>131</v>
      </c>
      <c r="F2211" s="29" t="s">
        <v>997</v>
      </c>
      <c r="G2211" s="29" t="s">
        <v>149</v>
      </c>
      <c r="H2211" s="5">
        <f t="shared" si="144"/>
        <v>-80700</v>
      </c>
      <c r="I2211" s="24">
        <f t="shared" si="145"/>
        <v>1.9801980198019802</v>
      </c>
      <c r="K2211" t="s">
        <v>871</v>
      </c>
      <c r="M2211" s="2">
        <v>505</v>
      </c>
    </row>
    <row r="2212" spans="2:13" ht="12.75">
      <c r="B2212" s="405">
        <v>1000</v>
      </c>
      <c r="C2212" s="1" t="s">
        <v>81</v>
      </c>
      <c r="D2212" s="14" t="s">
        <v>18</v>
      </c>
      <c r="E2212" s="1" t="s">
        <v>131</v>
      </c>
      <c r="F2212" s="29" t="s">
        <v>997</v>
      </c>
      <c r="G2212" s="29" t="s">
        <v>354</v>
      </c>
      <c r="H2212" s="5">
        <f t="shared" si="144"/>
        <v>-81700</v>
      </c>
      <c r="I2212" s="24">
        <f t="shared" si="145"/>
        <v>1.9801980198019802</v>
      </c>
      <c r="K2212" t="s">
        <v>871</v>
      </c>
      <c r="M2212" s="2">
        <v>505</v>
      </c>
    </row>
    <row r="2213" spans="2:13" ht="12.75">
      <c r="B2213" s="405">
        <v>1500</v>
      </c>
      <c r="C2213" s="1" t="s">
        <v>81</v>
      </c>
      <c r="D2213" s="14" t="s">
        <v>18</v>
      </c>
      <c r="E2213" s="1" t="s">
        <v>131</v>
      </c>
      <c r="F2213" s="29" t="s">
        <v>997</v>
      </c>
      <c r="G2213" s="29" t="s">
        <v>379</v>
      </c>
      <c r="H2213" s="5">
        <f t="shared" si="144"/>
        <v>-83200</v>
      </c>
      <c r="I2213" s="24">
        <f t="shared" si="145"/>
        <v>2.9702970297029703</v>
      </c>
      <c r="K2213" t="s">
        <v>871</v>
      </c>
      <c r="M2213" s="2">
        <v>505</v>
      </c>
    </row>
    <row r="2214" spans="2:13" ht="12.75">
      <c r="B2214" s="405">
        <v>1400</v>
      </c>
      <c r="C2214" s="1" t="s">
        <v>81</v>
      </c>
      <c r="D2214" s="14" t="s">
        <v>18</v>
      </c>
      <c r="E2214" s="1" t="s">
        <v>131</v>
      </c>
      <c r="F2214" s="29" t="s">
        <v>997</v>
      </c>
      <c r="G2214" s="29" t="s">
        <v>212</v>
      </c>
      <c r="H2214" s="5">
        <f t="shared" si="144"/>
        <v>-84600</v>
      </c>
      <c r="I2214" s="24">
        <f t="shared" si="145"/>
        <v>2.772277227722772</v>
      </c>
      <c r="K2214" t="s">
        <v>871</v>
      </c>
      <c r="M2214" s="2">
        <v>505</v>
      </c>
    </row>
    <row r="2215" spans="2:13" ht="12.75">
      <c r="B2215" s="405">
        <v>1600</v>
      </c>
      <c r="C2215" s="1" t="s">
        <v>81</v>
      </c>
      <c r="D2215" s="14" t="s">
        <v>18</v>
      </c>
      <c r="E2215" s="1" t="s">
        <v>131</v>
      </c>
      <c r="F2215" s="29" t="s">
        <v>997</v>
      </c>
      <c r="G2215" s="29" t="s">
        <v>382</v>
      </c>
      <c r="H2215" s="5">
        <f t="shared" si="144"/>
        <v>-86200</v>
      </c>
      <c r="I2215" s="24">
        <f t="shared" si="145"/>
        <v>3.1683168316831685</v>
      </c>
      <c r="K2215" t="s">
        <v>871</v>
      </c>
      <c r="M2215" s="2">
        <v>505</v>
      </c>
    </row>
    <row r="2216" spans="1:13" s="96" customFormat="1" ht="12.75">
      <c r="A2216" s="13"/>
      <c r="B2216" s="407">
        <f>SUM(B2159:B2215)</f>
        <v>86200</v>
      </c>
      <c r="C2216" s="13"/>
      <c r="D2216" s="13"/>
      <c r="E2216" s="13" t="s">
        <v>131</v>
      </c>
      <c r="F2216" s="20"/>
      <c r="G2216" s="20"/>
      <c r="H2216" s="94">
        <v>0</v>
      </c>
      <c r="I2216" s="95">
        <f t="shared" si="145"/>
        <v>170.69306930693068</v>
      </c>
      <c r="M2216" s="2">
        <v>505</v>
      </c>
    </row>
    <row r="2217" spans="8:13" ht="12.75">
      <c r="H2217" s="5">
        <f aca="true" t="shared" si="146" ref="H2217:H2245">H2216-B2217</f>
        <v>0</v>
      </c>
      <c r="I2217" s="24">
        <f t="shared" si="145"/>
        <v>0</v>
      </c>
      <c r="M2217" s="2">
        <v>505</v>
      </c>
    </row>
    <row r="2218" spans="8:13" ht="12.75">
      <c r="H2218" s="5">
        <f t="shared" si="146"/>
        <v>0</v>
      </c>
      <c r="I2218" s="24">
        <f t="shared" si="145"/>
        <v>0</v>
      </c>
      <c r="M2218" s="2">
        <v>505</v>
      </c>
    </row>
    <row r="2219" spans="2:13" ht="12.75">
      <c r="B2219" s="328">
        <v>2600</v>
      </c>
      <c r="C2219" s="1" t="s">
        <v>998</v>
      </c>
      <c r="D2219" s="14" t="s">
        <v>18</v>
      </c>
      <c r="E2219" s="1" t="s">
        <v>18</v>
      </c>
      <c r="F2219" s="102" t="s">
        <v>999</v>
      </c>
      <c r="G2219" s="33" t="s">
        <v>27</v>
      </c>
      <c r="H2219" s="5">
        <f t="shared" si="146"/>
        <v>-2600</v>
      </c>
      <c r="I2219" s="24">
        <f t="shared" si="145"/>
        <v>5.148514851485149</v>
      </c>
      <c r="K2219" t="s">
        <v>943</v>
      </c>
      <c r="M2219" s="2">
        <v>505</v>
      </c>
    </row>
    <row r="2220" spans="2:13" ht="12.75">
      <c r="B2220" s="328">
        <v>1100</v>
      </c>
      <c r="C2220" s="35" t="s">
        <v>1000</v>
      </c>
      <c r="D2220" s="14" t="s">
        <v>18</v>
      </c>
      <c r="E2220" s="35" t="s">
        <v>18</v>
      </c>
      <c r="F2220" s="102" t="s">
        <v>999</v>
      </c>
      <c r="G2220" s="33" t="s">
        <v>27</v>
      </c>
      <c r="H2220" s="5">
        <f t="shared" si="146"/>
        <v>-3700</v>
      </c>
      <c r="I2220" s="24">
        <f t="shared" si="145"/>
        <v>2.1782178217821784</v>
      </c>
      <c r="K2220" t="s">
        <v>943</v>
      </c>
      <c r="M2220" s="2">
        <v>505</v>
      </c>
    </row>
    <row r="2221" spans="2:13" ht="12.75">
      <c r="B2221" s="328">
        <v>5000</v>
      </c>
      <c r="C2221" s="35" t="s">
        <v>1096</v>
      </c>
      <c r="D2221" s="14" t="s">
        <v>18</v>
      </c>
      <c r="E2221" s="35" t="s">
        <v>18</v>
      </c>
      <c r="F2221" s="102" t="s">
        <v>1001</v>
      </c>
      <c r="G2221" s="33" t="s">
        <v>27</v>
      </c>
      <c r="H2221" s="5">
        <f t="shared" si="146"/>
        <v>-8700</v>
      </c>
      <c r="I2221" s="24">
        <f t="shared" si="145"/>
        <v>9.900990099009901</v>
      </c>
      <c r="K2221" t="s">
        <v>943</v>
      </c>
      <c r="M2221" s="2">
        <v>505</v>
      </c>
    </row>
    <row r="2222" spans="2:13" ht="12.75">
      <c r="B2222" s="328">
        <v>5000</v>
      </c>
      <c r="C2222" s="35" t="s">
        <v>1096</v>
      </c>
      <c r="D2222" s="14" t="s">
        <v>18</v>
      </c>
      <c r="E2222" s="35" t="s">
        <v>18</v>
      </c>
      <c r="F2222" s="102" t="s">
        <v>1002</v>
      </c>
      <c r="G2222" s="33" t="s">
        <v>55</v>
      </c>
      <c r="H2222" s="5">
        <f t="shared" si="146"/>
        <v>-13700</v>
      </c>
      <c r="I2222" s="24">
        <f t="shared" si="145"/>
        <v>9.900990099009901</v>
      </c>
      <c r="K2222" t="s">
        <v>943</v>
      </c>
      <c r="M2222" s="2">
        <v>505</v>
      </c>
    </row>
    <row r="2223" spans="2:13" ht="12.75">
      <c r="B2223" s="402">
        <v>2000</v>
      </c>
      <c r="C2223" s="1" t="s">
        <v>1003</v>
      </c>
      <c r="D2223" s="14" t="s">
        <v>18</v>
      </c>
      <c r="E2223" s="1" t="s">
        <v>18</v>
      </c>
      <c r="F2223" s="102" t="s">
        <v>1004</v>
      </c>
      <c r="G2223" s="29" t="s">
        <v>161</v>
      </c>
      <c r="H2223" s="5">
        <f t="shared" si="146"/>
        <v>-15700</v>
      </c>
      <c r="I2223" s="24">
        <f t="shared" si="145"/>
        <v>3.9603960396039604</v>
      </c>
      <c r="K2223" t="s">
        <v>943</v>
      </c>
      <c r="M2223" s="2">
        <v>505</v>
      </c>
    </row>
    <row r="2224" spans="2:13" ht="12.75">
      <c r="B2224" s="402">
        <v>2150</v>
      </c>
      <c r="C2224" s="1" t="s">
        <v>1005</v>
      </c>
      <c r="D2224" s="14" t="s">
        <v>18</v>
      </c>
      <c r="E2224" s="1" t="s">
        <v>18</v>
      </c>
      <c r="F2224" s="102" t="s">
        <v>1006</v>
      </c>
      <c r="G2224" s="29" t="s">
        <v>137</v>
      </c>
      <c r="H2224" s="5">
        <f t="shared" si="146"/>
        <v>-17850</v>
      </c>
      <c r="I2224" s="24">
        <f t="shared" si="145"/>
        <v>4.257425742574258</v>
      </c>
      <c r="K2224" t="s">
        <v>943</v>
      </c>
      <c r="M2224" s="2">
        <v>505</v>
      </c>
    </row>
    <row r="2225" spans="2:13" ht="12.75">
      <c r="B2225" s="402">
        <v>1150</v>
      </c>
      <c r="C2225" s="1" t="s">
        <v>1005</v>
      </c>
      <c r="D2225" s="14" t="s">
        <v>18</v>
      </c>
      <c r="E2225" s="1" t="s">
        <v>18</v>
      </c>
      <c r="F2225" s="102" t="s">
        <v>1006</v>
      </c>
      <c r="G2225" s="29" t="s">
        <v>137</v>
      </c>
      <c r="H2225" s="5">
        <f t="shared" si="146"/>
        <v>-19000</v>
      </c>
      <c r="I2225" s="24">
        <f t="shared" si="145"/>
        <v>2.277227722772277</v>
      </c>
      <c r="K2225" t="s">
        <v>943</v>
      </c>
      <c r="M2225" s="2">
        <v>505</v>
      </c>
    </row>
    <row r="2226" spans="2:13" ht="12.75">
      <c r="B2226" s="402">
        <v>895</v>
      </c>
      <c r="C2226" s="1" t="s">
        <v>1005</v>
      </c>
      <c r="D2226" s="14" t="s">
        <v>18</v>
      </c>
      <c r="E2226" s="1" t="s">
        <v>18</v>
      </c>
      <c r="F2226" s="102" t="s">
        <v>1006</v>
      </c>
      <c r="G2226" s="29" t="s">
        <v>137</v>
      </c>
      <c r="H2226" s="5">
        <f t="shared" si="146"/>
        <v>-19895</v>
      </c>
      <c r="I2226" s="24">
        <f t="shared" si="145"/>
        <v>1.7722772277227723</v>
      </c>
      <c r="K2226" t="s">
        <v>943</v>
      </c>
      <c r="M2226" s="2">
        <v>505</v>
      </c>
    </row>
    <row r="2227" spans="2:13" ht="12.75">
      <c r="B2227" s="328">
        <v>5000</v>
      </c>
      <c r="C2227" s="35" t="s">
        <v>1096</v>
      </c>
      <c r="D2227" s="14" t="s">
        <v>18</v>
      </c>
      <c r="E2227" s="35" t="s">
        <v>18</v>
      </c>
      <c r="F2227" s="102" t="s">
        <v>1007</v>
      </c>
      <c r="G2227" s="33" t="s">
        <v>140</v>
      </c>
      <c r="H2227" s="5">
        <f t="shared" si="146"/>
        <v>-24895</v>
      </c>
      <c r="I2227" s="24">
        <f t="shared" si="145"/>
        <v>9.900990099009901</v>
      </c>
      <c r="K2227" t="s">
        <v>943</v>
      </c>
      <c r="M2227" s="2">
        <v>505</v>
      </c>
    </row>
    <row r="2228" spans="2:13" ht="12.75">
      <c r="B2228" s="402">
        <v>35000</v>
      </c>
      <c r="C2228" s="1" t="s">
        <v>1008</v>
      </c>
      <c r="D2228" s="14" t="s">
        <v>18</v>
      </c>
      <c r="E2228" s="1" t="s">
        <v>18</v>
      </c>
      <c r="F2228" s="102" t="s">
        <v>1009</v>
      </c>
      <c r="G2228" s="29" t="s">
        <v>147</v>
      </c>
      <c r="H2228" s="5">
        <f t="shared" si="146"/>
        <v>-59895</v>
      </c>
      <c r="I2228" s="24">
        <f t="shared" si="145"/>
        <v>69.3069306930693</v>
      </c>
      <c r="K2228" t="s">
        <v>943</v>
      </c>
      <c r="M2228" s="2">
        <v>505</v>
      </c>
    </row>
    <row r="2229" spans="2:13" ht="12.75">
      <c r="B2229" s="402">
        <v>15000</v>
      </c>
      <c r="C2229" s="1" t="s">
        <v>1010</v>
      </c>
      <c r="D2229" s="14" t="s">
        <v>18</v>
      </c>
      <c r="E2229" s="1" t="s">
        <v>18</v>
      </c>
      <c r="F2229" s="102" t="s">
        <v>1011</v>
      </c>
      <c r="G2229" s="29" t="s">
        <v>147</v>
      </c>
      <c r="H2229" s="5">
        <f t="shared" si="146"/>
        <v>-74895</v>
      </c>
      <c r="I2229" s="24">
        <f t="shared" si="145"/>
        <v>29.702970297029704</v>
      </c>
      <c r="K2229" t="s">
        <v>943</v>
      </c>
      <c r="M2229" s="2">
        <v>505</v>
      </c>
    </row>
    <row r="2230" spans="2:13" ht="12.75">
      <c r="B2230" s="402">
        <v>2000</v>
      </c>
      <c r="C2230" s="1" t="s">
        <v>1003</v>
      </c>
      <c r="D2230" s="14" t="s">
        <v>18</v>
      </c>
      <c r="E2230" s="1" t="s">
        <v>18</v>
      </c>
      <c r="F2230" s="102" t="s">
        <v>1012</v>
      </c>
      <c r="G2230" s="29" t="s">
        <v>147</v>
      </c>
      <c r="H2230" s="5">
        <f t="shared" si="146"/>
        <v>-76895</v>
      </c>
      <c r="I2230" s="24">
        <f t="shared" si="145"/>
        <v>3.9603960396039604</v>
      </c>
      <c r="K2230" t="s">
        <v>943</v>
      </c>
      <c r="M2230" s="2">
        <v>505</v>
      </c>
    </row>
    <row r="2231" spans="2:13" ht="12.75">
      <c r="B2231" s="402">
        <v>1400</v>
      </c>
      <c r="C2231" s="1" t="s">
        <v>998</v>
      </c>
      <c r="D2231" s="14" t="s">
        <v>18</v>
      </c>
      <c r="E2231" s="1" t="s">
        <v>18</v>
      </c>
      <c r="F2231" s="29" t="s">
        <v>1013</v>
      </c>
      <c r="G2231" s="29" t="s">
        <v>379</v>
      </c>
      <c r="H2231" s="5">
        <f t="shared" si="146"/>
        <v>-78295</v>
      </c>
      <c r="I2231" s="24">
        <f t="shared" si="145"/>
        <v>2.772277227722772</v>
      </c>
      <c r="K2231" t="s">
        <v>943</v>
      </c>
      <c r="M2231" s="2">
        <v>505</v>
      </c>
    </row>
    <row r="2232" spans="2:13" ht="12.75">
      <c r="B2232" s="402">
        <v>1500</v>
      </c>
      <c r="C2232" s="1" t="s">
        <v>1000</v>
      </c>
      <c r="D2232" s="14" t="s">
        <v>18</v>
      </c>
      <c r="E2232" s="1" t="s">
        <v>18</v>
      </c>
      <c r="F2232" s="29" t="s">
        <v>1013</v>
      </c>
      <c r="G2232" s="29" t="s">
        <v>379</v>
      </c>
      <c r="H2232" s="5">
        <f t="shared" si="146"/>
        <v>-79795</v>
      </c>
      <c r="I2232" s="24">
        <f t="shared" si="145"/>
        <v>2.9702970297029703</v>
      </c>
      <c r="K2232" t="s">
        <v>943</v>
      </c>
      <c r="M2232" s="2">
        <v>505</v>
      </c>
    </row>
    <row r="2233" spans="2:13" ht="12.75">
      <c r="B2233" s="402">
        <v>1600</v>
      </c>
      <c r="C2233" s="1" t="s">
        <v>1014</v>
      </c>
      <c r="D2233" s="14" t="s">
        <v>18</v>
      </c>
      <c r="E2233" s="1" t="s">
        <v>18</v>
      </c>
      <c r="F2233" s="29" t="s">
        <v>1013</v>
      </c>
      <c r="G2233" s="29" t="s">
        <v>379</v>
      </c>
      <c r="H2233" s="5">
        <f t="shared" si="146"/>
        <v>-81395</v>
      </c>
      <c r="I2233" s="24">
        <f t="shared" si="145"/>
        <v>3.1683168316831685</v>
      </c>
      <c r="K2233" t="s">
        <v>943</v>
      </c>
      <c r="M2233" s="2">
        <v>505</v>
      </c>
    </row>
    <row r="2234" spans="2:13" ht="12.75">
      <c r="B2234" s="402">
        <v>5000</v>
      </c>
      <c r="C2234" s="1" t="s">
        <v>1096</v>
      </c>
      <c r="D2234" s="14" t="s">
        <v>18</v>
      </c>
      <c r="E2234" s="1" t="s">
        <v>18</v>
      </c>
      <c r="F2234" s="29" t="s">
        <v>1015</v>
      </c>
      <c r="G2234" s="29" t="s">
        <v>379</v>
      </c>
      <c r="H2234" s="5">
        <f t="shared" si="146"/>
        <v>-86395</v>
      </c>
      <c r="I2234" s="24">
        <f t="shared" si="145"/>
        <v>9.900990099009901</v>
      </c>
      <c r="K2234" t="s">
        <v>943</v>
      </c>
      <c r="M2234" s="2">
        <v>505</v>
      </c>
    </row>
    <row r="2235" spans="1:13" s="17" customFormat="1" ht="12.75">
      <c r="A2235" s="14"/>
      <c r="B2235" s="328">
        <v>1200</v>
      </c>
      <c r="C2235" s="35" t="s">
        <v>1175</v>
      </c>
      <c r="D2235" s="14" t="s">
        <v>917</v>
      </c>
      <c r="E2235" s="35" t="s">
        <v>836</v>
      </c>
      <c r="F2235" s="32" t="s">
        <v>918</v>
      </c>
      <c r="G2235" s="33" t="s">
        <v>27</v>
      </c>
      <c r="H2235" s="5">
        <f t="shared" si="146"/>
        <v>-87595</v>
      </c>
      <c r="I2235" s="24">
        <f t="shared" si="145"/>
        <v>2.376237623762376</v>
      </c>
      <c r="K2235" s="17" t="s">
        <v>871</v>
      </c>
      <c r="M2235" s="2">
        <v>505</v>
      </c>
    </row>
    <row r="2236" spans="2:13" ht="12.75">
      <c r="B2236" s="402">
        <v>2000</v>
      </c>
      <c r="C2236" s="1" t="s">
        <v>1003</v>
      </c>
      <c r="D2236" s="14" t="s">
        <v>18</v>
      </c>
      <c r="E2236" s="1" t="s">
        <v>18</v>
      </c>
      <c r="F2236" s="29" t="s">
        <v>1016</v>
      </c>
      <c r="G2236" s="29" t="s">
        <v>161</v>
      </c>
      <c r="H2236" s="5">
        <f t="shared" si="146"/>
        <v>-89595</v>
      </c>
      <c r="I2236" s="24">
        <f t="shared" si="145"/>
        <v>3.9603960396039604</v>
      </c>
      <c r="K2236" t="s">
        <v>871</v>
      </c>
      <c r="M2236" s="2">
        <v>505</v>
      </c>
    </row>
    <row r="2237" spans="2:13" ht="12.75">
      <c r="B2237" s="402">
        <v>5000</v>
      </c>
      <c r="C2237" s="1" t="s">
        <v>1017</v>
      </c>
      <c r="D2237" s="14" t="s">
        <v>18</v>
      </c>
      <c r="E2237" s="1" t="s">
        <v>18</v>
      </c>
      <c r="F2237" s="29" t="s">
        <v>1018</v>
      </c>
      <c r="G2237" s="29" t="s">
        <v>165</v>
      </c>
      <c r="H2237" s="5">
        <f t="shared" si="146"/>
        <v>-94595</v>
      </c>
      <c r="I2237" s="24">
        <f t="shared" si="145"/>
        <v>9.900990099009901</v>
      </c>
      <c r="K2237" t="s">
        <v>871</v>
      </c>
      <c r="M2237" s="2">
        <v>505</v>
      </c>
    </row>
    <row r="2238" spans="2:13" ht="12.75">
      <c r="B2238" s="328">
        <v>23850</v>
      </c>
      <c r="C2238" s="14" t="s">
        <v>1019</v>
      </c>
      <c r="D2238" s="14" t="s">
        <v>18</v>
      </c>
      <c r="E2238" s="14" t="s">
        <v>18</v>
      </c>
      <c r="F2238" s="71" t="s">
        <v>1020</v>
      </c>
      <c r="G2238" s="32" t="s">
        <v>165</v>
      </c>
      <c r="H2238" s="5">
        <f t="shared" si="146"/>
        <v>-118445</v>
      </c>
      <c r="I2238" s="24">
        <f t="shared" si="145"/>
        <v>47.227722772277225</v>
      </c>
      <c r="K2238" t="s">
        <v>871</v>
      </c>
      <c r="M2238" s="2">
        <v>505</v>
      </c>
    </row>
    <row r="2239" spans="2:13" ht="12.75">
      <c r="B2239" s="402">
        <v>2500</v>
      </c>
      <c r="C2239" s="1" t="s">
        <v>628</v>
      </c>
      <c r="D2239" s="14" t="s">
        <v>18</v>
      </c>
      <c r="E2239" s="1" t="s">
        <v>18</v>
      </c>
      <c r="F2239" s="29" t="s">
        <v>1021</v>
      </c>
      <c r="G2239" s="29" t="s">
        <v>144</v>
      </c>
      <c r="H2239" s="5">
        <f t="shared" si="146"/>
        <v>-120945</v>
      </c>
      <c r="I2239" s="24">
        <f t="shared" si="145"/>
        <v>4.9504950495049505</v>
      </c>
      <c r="K2239" t="s">
        <v>871</v>
      </c>
      <c r="M2239" s="2">
        <v>505</v>
      </c>
    </row>
    <row r="2240" spans="2:13" ht="12.75">
      <c r="B2240" s="402">
        <v>4000</v>
      </c>
      <c r="C2240" s="1" t="s">
        <v>1022</v>
      </c>
      <c r="D2240" s="14" t="s">
        <v>18</v>
      </c>
      <c r="E2240" s="1" t="s">
        <v>18</v>
      </c>
      <c r="F2240" s="29" t="s">
        <v>1023</v>
      </c>
      <c r="G2240" s="29" t="s">
        <v>146</v>
      </c>
      <c r="H2240" s="5">
        <f t="shared" si="146"/>
        <v>-124945</v>
      </c>
      <c r="I2240" s="24">
        <f t="shared" si="145"/>
        <v>7.920792079207921</v>
      </c>
      <c r="K2240" t="s">
        <v>871</v>
      </c>
      <c r="M2240" s="2">
        <v>505</v>
      </c>
    </row>
    <row r="2241" spans="2:13" ht="12.75">
      <c r="B2241" s="402">
        <v>1750</v>
      </c>
      <c r="C2241" s="1" t="s">
        <v>1024</v>
      </c>
      <c r="D2241" s="14" t="s">
        <v>18</v>
      </c>
      <c r="E2241" s="1" t="s">
        <v>18</v>
      </c>
      <c r="F2241" s="29" t="s">
        <v>1025</v>
      </c>
      <c r="G2241" s="29" t="s">
        <v>147</v>
      </c>
      <c r="H2241" s="5">
        <f t="shared" si="146"/>
        <v>-126695</v>
      </c>
      <c r="I2241" s="24">
        <f t="shared" si="145"/>
        <v>3.4653465346534653</v>
      </c>
      <c r="K2241" t="s">
        <v>871</v>
      </c>
      <c r="M2241" s="2">
        <v>505</v>
      </c>
    </row>
    <row r="2242" spans="2:13" ht="12.75">
      <c r="B2242" s="402">
        <v>4350</v>
      </c>
      <c r="C2242" s="1" t="s">
        <v>1026</v>
      </c>
      <c r="D2242" s="14" t="s">
        <v>663</v>
      </c>
      <c r="E2242" s="1" t="s">
        <v>18</v>
      </c>
      <c r="F2242" s="29" t="s">
        <v>1027</v>
      </c>
      <c r="G2242" s="29" t="s">
        <v>140</v>
      </c>
      <c r="H2242" s="5">
        <f t="shared" si="146"/>
        <v>-131045</v>
      </c>
      <c r="I2242" s="24">
        <f t="shared" si="145"/>
        <v>8.613861386138614</v>
      </c>
      <c r="K2242" t="s">
        <v>886</v>
      </c>
      <c r="M2242" s="2">
        <v>505</v>
      </c>
    </row>
    <row r="2243" spans="2:13" ht="12.75">
      <c r="B2243" s="402">
        <v>1500</v>
      </c>
      <c r="C2243" s="1" t="s">
        <v>177</v>
      </c>
      <c r="D2243" s="1" t="s">
        <v>10</v>
      </c>
      <c r="E2243" s="1" t="s">
        <v>18</v>
      </c>
      <c r="F2243" s="29" t="s">
        <v>178</v>
      </c>
      <c r="G2243" s="29" t="s">
        <v>123</v>
      </c>
      <c r="H2243" s="5">
        <f t="shared" si="146"/>
        <v>-132545</v>
      </c>
      <c r="I2243" s="24">
        <f t="shared" si="145"/>
        <v>2.9702970297029703</v>
      </c>
      <c r="K2243" t="s">
        <v>90</v>
      </c>
      <c r="M2243" s="2">
        <v>505</v>
      </c>
    </row>
    <row r="2244" spans="1:13" s="17" customFormat="1" ht="12.75">
      <c r="A2244" s="35"/>
      <c r="B2244" s="328">
        <v>1500</v>
      </c>
      <c r="C2244" s="81" t="s">
        <v>640</v>
      </c>
      <c r="D2244" s="14" t="s">
        <v>12</v>
      </c>
      <c r="E2244" s="1" t="s">
        <v>18</v>
      </c>
      <c r="F2244" s="29" t="s">
        <v>641</v>
      </c>
      <c r="G2244" s="29" t="s">
        <v>140</v>
      </c>
      <c r="H2244" s="5">
        <f t="shared" si="146"/>
        <v>-134045</v>
      </c>
      <c r="I2244" s="24">
        <f t="shared" si="145"/>
        <v>2.9702970297029703</v>
      </c>
      <c r="J2244" s="104"/>
      <c r="K2244" s="86" t="s">
        <v>601</v>
      </c>
      <c r="L2244" s="104"/>
      <c r="M2244" s="2">
        <v>505</v>
      </c>
    </row>
    <row r="2245" spans="1:13" s="17" customFormat="1" ht="12.75">
      <c r="A2245" s="35"/>
      <c r="B2245" s="328">
        <v>4000</v>
      </c>
      <c r="C2245" s="1" t="s">
        <v>642</v>
      </c>
      <c r="D2245" s="14" t="s">
        <v>12</v>
      </c>
      <c r="E2245" s="1" t="s">
        <v>18</v>
      </c>
      <c r="F2245" s="29" t="s">
        <v>643</v>
      </c>
      <c r="G2245" s="29" t="s">
        <v>140</v>
      </c>
      <c r="H2245" s="5">
        <f t="shared" si="146"/>
        <v>-138045</v>
      </c>
      <c r="I2245" s="24">
        <f t="shared" si="145"/>
        <v>7.920792079207921</v>
      </c>
      <c r="J2245" s="104"/>
      <c r="K2245" s="86" t="s">
        <v>601</v>
      </c>
      <c r="L2245" s="104"/>
      <c r="M2245" s="2">
        <v>505</v>
      </c>
    </row>
    <row r="2246" spans="1:13" s="173" customFormat="1" ht="12.75">
      <c r="A2246" s="174"/>
      <c r="B2246" s="335">
        <f>SUM(B2219:B2245)</f>
        <v>138045</v>
      </c>
      <c r="C2246" s="174"/>
      <c r="D2246" s="174"/>
      <c r="E2246" s="174" t="s">
        <v>18</v>
      </c>
      <c r="F2246" s="119"/>
      <c r="G2246" s="119"/>
      <c r="H2246" s="175">
        <v>0</v>
      </c>
      <c r="I2246" s="176">
        <f t="shared" si="145"/>
        <v>273.35643564356434</v>
      </c>
      <c r="M2246" s="2">
        <v>505</v>
      </c>
    </row>
    <row r="2247" spans="2:13" ht="12.75">
      <c r="B2247" s="402"/>
      <c r="H2247" s="5">
        <f aca="true" t="shared" si="147" ref="H2247:H2266">H2246-B2247</f>
        <v>0</v>
      </c>
      <c r="I2247" s="24">
        <f t="shared" si="145"/>
        <v>0</v>
      </c>
      <c r="M2247" s="2">
        <v>505</v>
      </c>
    </row>
    <row r="2248" spans="2:13" ht="12.75">
      <c r="B2248" s="402"/>
      <c r="H2248" s="5">
        <f t="shared" si="147"/>
        <v>0</v>
      </c>
      <c r="I2248" s="24">
        <f t="shared" si="145"/>
        <v>0</v>
      </c>
      <c r="M2248" s="2">
        <v>505</v>
      </c>
    </row>
    <row r="2249" spans="2:13" ht="12.75">
      <c r="B2249" s="402">
        <v>475</v>
      </c>
      <c r="C2249" s="35" t="s">
        <v>1043</v>
      </c>
      <c r="D2249" s="14" t="s">
        <v>18</v>
      </c>
      <c r="E2249" s="1" t="s">
        <v>1028</v>
      </c>
      <c r="F2249" s="29" t="s">
        <v>1029</v>
      </c>
      <c r="G2249" s="29" t="s">
        <v>53</v>
      </c>
      <c r="H2249" s="5">
        <f t="shared" si="147"/>
        <v>-475</v>
      </c>
      <c r="I2249" s="24">
        <f t="shared" si="145"/>
        <v>0.9405940594059405</v>
      </c>
      <c r="K2249" t="s">
        <v>943</v>
      </c>
      <c r="M2249" s="2">
        <v>505</v>
      </c>
    </row>
    <row r="2250" spans="2:13" ht="12.75">
      <c r="B2250" s="402">
        <v>725</v>
      </c>
      <c r="C2250" s="35" t="s">
        <v>1043</v>
      </c>
      <c r="D2250" s="14" t="s">
        <v>18</v>
      </c>
      <c r="E2250" s="1" t="s">
        <v>1028</v>
      </c>
      <c r="F2250" s="29" t="s">
        <v>1030</v>
      </c>
      <c r="G2250" s="29" t="s">
        <v>53</v>
      </c>
      <c r="H2250" s="5">
        <f t="shared" si="147"/>
        <v>-1200</v>
      </c>
      <c r="I2250" s="24">
        <f t="shared" si="145"/>
        <v>1.4356435643564356</v>
      </c>
      <c r="K2250" t="s">
        <v>943</v>
      </c>
      <c r="M2250" s="2">
        <v>505</v>
      </c>
    </row>
    <row r="2251" spans="2:13" ht="12.75">
      <c r="B2251" s="402">
        <v>725</v>
      </c>
      <c r="C2251" s="35" t="s">
        <v>1043</v>
      </c>
      <c r="D2251" s="14" t="s">
        <v>18</v>
      </c>
      <c r="E2251" s="1" t="s">
        <v>1028</v>
      </c>
      <c r="F2251" s="29" t="s">
        <v>1031</v>
      </c>
      <c r="G2251" s="29" t="s">
        <v>53</v>
      </c>
      <c r="H2251" s="5">
        <f t="shared" si="147"/>
        <v>-1925</v>
      </c>
      <c r="I2251" s="24">
        <f t="shared" si="145"/>
        <v>1.4356435643564356</v>
      </c>
      <c r="K2251" t="s">
        <v>943</v>
      </c>
      <c r="M2251" s="2">
        <v>505</v>
      </c>
    </row>
    <row r="2252" spans="2:13" ht="12.75">
      <c r="B2252" s="403">
        <v>475</v>
      </c>
      <c r="C2252" s="35" t="s">
        <v>1043</v>
      </c>
      <c r="D2252" s="14" t="s">
        <v>18</v>
      </c>
      <c r="E2252" s="40" t="s">
        <v>1028</v>
      </c>
      <c r="F2252" s="29" t="s">
        <v>1032</v>
      </c>
      <c r="G2252" s="29" t="s">
        <v>53</v>
      </c>
      <c r="H2252" s="5">
        <f t="shared" si="147"/>
        <v>-2400</v>
      </c>
      <c r="I2252" s="24">
        <f t="shared" si="145"/>
        <v>0.9405940594059405</v>
      </c>
      <c r="J2252" s="39"/>
      <c r="K2252" t="s">
        <v>943</v>
      </c>
      <c r="L2252" s="39"/>
      <c r="M2252" s="2">
        <v>505</v>
      </c>
    </row>
    <row r="2253" spans="2:13" ht="12.75">
      <c r="B2253" s="402">
        <v>1775</v>
      </c>
      <c r="C2253" s="35" t="s">
        <v>1043</v>
      </c>
      <c r="D2253" s="14" t="s">
        <v>18</v>
      </c>
      <c r="E2253" s="1" t="s">
        <v>1028</v>
      </c>
      <c r="F2253" s="29" t="s">
        <v>1033</v>
      </c>
      <c r="G2253" s="29" t="s">
        <v>75</v>
      </c>
      <c r="H2253" s="5">
        <f t="shared" si="147"/>
        <v>-4175</v>
      </c>
      <c r="I2253" s="24">
        <f t="shared" si="145"/>
        <v>3.514851485148515</v>
      </c>
      <c r="K2253" t="s">
        <v>943</v>
      </c>
      <c r="M2253" s="2">
        <v>505</v>
      </c>
    </row>
    <row r="2254" spans="2:13" ht="12.75">
      <c r="B2254" s="402">
        <v>725</v>
      </c>
      <c r="C2254" s="1" t="s">
        <v>1043</v>
      </c>
      <c r="D2254" s="14" t="s">
        <v>18</v>
      </c>
      <c r="E2254" s="1" t="s">
        <v>1028</v>
      </c>
      <c r="F2254" s="29" t="s">
        <v>1034</v>
      </c>
      <c r="G2254" s="29" t="s">
        <v>138</v>
      </c>
      <c r="H2254" s="5">
        <f t="shared" si="147"/>
        <v>-4900</v>
      </c>
      <c r="I2254" s="24">
        <f t="shared" si="145"/>
        <v>1.4356435643564356</v>
      </c>
      <c r="K2254" t="s">
        <v>943</v>
      </c>
      <c r="M2254" s="2">
        <v>505</v>
      </c>
    </row>
    <row r="2255" spans="2:13" ht="12.75">
      <c r="B2255" s="402">
        <v>3000</v>
      </c>
      <c r="C2255" s="1" t="s">
        <v>1043</v>
      </c>
      <c r="D2255" s="14" t="s">
        <v>18</v>
      </c>
      <c r="E2255" s="1" t="s">
        <v>1028</v>
      </c>
      <c r="F2255" s="29" t="s">
        <v>1035</v>
      </c>
      <c r="G2255" s="29" t="s">
        <v>138</v>
      </c>
      <c r="H2255" s="5">
        <f t="shared" si="147"/>
        <v>-7900</v>
      </c>
      <c r="I2255" s="24">
        <f t="shared" si="145"/>
        <v>5.9405940594059405</v>
      </c>
      <c r="K2255" t="s">
        <v>943</v>
      </c>
      <c r="M2255" s="2">
        <v>505</v>
      </c>
    </row>
    <row r="2256" spans="2:13" ht="12.75">
      <c r="B2256" s="402">
        <v>475</v>
      </c>
      <c r="C2256" s="1" t="s">
        <v>1043</v>
      </c>
      <c r="D2256" s="14" t="s">
        <v>18</v>
      </c>
      <c r="E2256" s="1" t="s">
        <v>1028</v>
      </c>
      <c r="F2256" s="29" t="s">
        <v>1036</v>
      </c>
      <c r="G2256" s="29" t="s">
        <v>139</v>
      </c>
      <c r="H2256" s="5">
        <f t="shared" si="147"/>
        <v>-8375</v>
      </c>
      <c r="I2256" s="24">
        <f t="shared" si="145"/>
        <v>0.9405940594059405</v>
      </c>
      <c r="K2256" t="s">
        <v>943</v>
      </c>
      <c r="M2256" s="2">
        <v>505</v>
      </c>
    </row>
    <row r="2257" spans="2:13" ht="12.75">
      <c r="B2257" s="402">
        <v>475</v>
      </c>
      <c r="C2257" s="1" t="s">
        <v>1043</v>
      </c>
      <c r="D2257" s="14" t="s">
        <v>18</v>
      </c>
      <c r="E2257" s="1" t="s">
        <v>1028</v>
      </c>
      <c r="F2257" s="29" t="s">
        <v>1037</v>
      </c>
      <c r="G2257" s="29" t="s">
        <v>139</v>
      </c>
      <c r="H2257" s="5">
        <f t="shared" si="147"/>
        <v>-8850</v>
      </c>
      <c r="I2257" s="24">
        <f aca="true" t="shared" si="148" ref="I2257:I2269">+B2257/M2257</f>
        <v>0.9405940594059405</v>
      </c>
      <c r="K2257" t="s">
        <v>943</v>
      </c>
      <c r="M2257" s="2">
        <v>505</v>
      </c>
    </row>
    <row r="2258" spans="2:13" ht="12.75">
      <c r="B2258" s="402">
        <v>725</v>
      </c>
      <c r="C2258" s="1" t="s">
        <v>1043</v>
      </c>
      <c r="D2258" s="14" t="s">
        <v>18</v>
      </c>
      <c r="E2258" s="1" t="s">
        <v>1028</v>
      </c>
      <c r="F2258" s="29" t="s">
        <v>1038</v>
      </c>
      <c r="G2258" s="29" t="s">
        <v>139</v>
      </c>
      <c r="H2258" s="5">
        <f t="shared" si="147"/>
        <v>-9575</v>
      </c>
      <c r="I2258" s="24">
        <f t="shared" si="148"/>
        <v>1.4356435643564356</v>
      </c>
      <c r="K2258" t="s">
        <v>943</v>
      </c>
      <c r="M2258" s="2">
        <v>505</v>
      </c>
    </row>
    <row r="2259" spans="2:13" ht="12.75">
      <c r="B2259" s="402">
        <v>2500</v>
      </c>
      <c r="C2259" s="1" t="s">
        <v>1043</v>
      </c>
      <c r="D2259" s="14" t="s">
        <v>18</v>
      </c>
      <c r="E2259" s="1" t="s">
        <v>1028</v>
      </c>
      <c r="F2259" s="29" t="s">
        <v>1039</v>
      </c>
      <c r="G2259" s="29" t="s">
        <v>145</v>
      </c>
      <c r="H2259" s="5">
        <f t="shared" si="147"/>
        <v>-12075</v>
      </c>
      <c r="I2259" s="24">
        <f t="shared" si="148"/>
        <v>4.9504950495049505</v>
      </c>
      <c r="K2259" t="s">
        <v>943</v>
      </c>
      <c r="M2259" s="2">
        <v>505</v>
      </c>
    </row>
    <row r="2260" spans="2:13" ht="12.75">
      <c r="B2260" s="402">
        <v>875</v>
      </c>
      <c r="C2260" s="1" t="s">
        <v>1043</v>
      </c>
      <c r="D2260" s="14" t="s">
        <v>18</v>
      </c>
      <c r="E2260" s="1" t="s">
        <v>1028</v>
      </c>
      <c r="F2260" s="29" t="s">
        <v>1040</v>
      </c>
      <c r="G2260" s="29" t="s">
        <v>147</v>
      </c>
      <c r="H2260" s="5">
        <f t="shared" si="147"/>
        <v>-12950</v>
      </c>
      <c r="I2260" s="24">
        <f t="shared" si="148"/>
        <v>1.7326732673267327</v>
      </c>
      <c r="K2260" t="s">
        <v>943</v>
      </c>
      <c r="M2260" s="2">
        <v>505</v>
      </c>
    </row>
    <row r="2261" spans="2:13" ht="12.75">
      <c r="B2261" s="402">
        <v>1775</v>
      </c>
      <c r="C2261" s="1" t="s">
        <v>1043</v>
      </c>
      <c r="D2261" s="14" t="s">
        <v>18</v>
      </c>
      <c r="E2261" s="1" t="s">
        <v>1028</v>
      </c>
      <c r="F2261" s="29" t="s">
        <v>1041</v>
      </c>
      <c r="G2261" s="29" t="s">
        <v>147</v>
      </c>
      <c r="H2261" s="5">
        <f t="shared" si="147"/>
        <v>-14725</v>
      </c>
      <c r="I2261" s="24">
        <f t="shared" si="148"/>
        <v>3.514851485148515</v>
      </c>
      <c r="K2261" t="s">
        <v>943</v>
      </c>
      <c r="M2261" s="2">
        <v>505</v>
      </c>
    </row>
    <row r="2262" spans="2:13" ht="12.75">
      <c r="B2262" s="402">
        <v>3000</v>
      </c>
      <c r="C2262" s="1" t="s">
        <v>1043</v>
      </c>
      <c r="D2262" s="14" t="s">
        <v>18</v>
      </c>
      <c r="E2262" s="1" t="s">
        <v>1028</v>
      </c>
      <c r="F2262" s="29" t="s">
        <v>1042</v>
      </c>
      <c r="G2262" s="29" t="s">
        <v>379</v>
      </c>
      <c r="H2262" s="5">
        <f t="shared" si="147"/>
        <v>-17725</v>
      </c>
      <c r="I2262" s="24">
        <f t="shared" si="148"/>
        <v>5.9405940594059405</v>
      </c>
      <c r="K2262" t="s">
        <v>943</v>
      </c>
      <c r="M2262" s="2">
        <v>505</v>
      </c>
    </row>
    <row r="2263" spans="2:13" ht="12.75">
      <c r="B2263" s="402">
        <v>475</v>
      </c>
      <c r="C2263" s="1" t="s">
        <v>1043</v>
      </c>
      <c r="D2263" s="14" t="s">
        <v>18</v>
      </c>
      <c r="E2263" s="1" t="s">
        <v>1028</v>
      </c>
      <c r="F2263" s="29" t="s">
        <v>1044</v>
      </c>
      <c r="G2263" s="29" t="s">
        <v>161</v>
      </c>
      <c r="H2263" s="5">
        <f t="shared" si="147"/>
        <v>-18200</v>
      </c>
      <c r="I2263" s="24">
        <f t="shared" si="148"/>
        <v>0.9405940594059405</v>
      </c>
      <c r="K2263" t="s">
        <v>871</v>
      </c>
      <c r="M2263" s="2">
        <v>505</v>
      </c>
    </row>
    <row r="2264" spans="2:13" ht="12.75">
      <c r="B2264" s="402">
        <v>1200</v>
      </c>
      <c r="C2264" s="1" t="s">
        <v>1043</v>
      </c>
      <c r="D2264" s="14" t="s">
        <v>18</v>
      </c>
      <c r="E2264" s="1" t="s">
        <v>1028</v>
      </c>
      <c r="F2264" s="29" t="s">
        <v>1045</v>
      </c>
      <c r="G2264" s="29" t="s">
        <v>165</v>
      </c>
      <c r="H2264" s="5">
        <f t="shared" si="147"/>
        <v>-19400</v>
      </c>
      <c r="I2264" s="24">
        <f t="shared" si="148"/>
        <v>2.376237623762376</v>
      </c>
      <c r="K2264" t="s">
        <v>871</v>
      </c>
      <c r="M2264" s="2">
        <v>505</v>
      </c>
    </row>
    <row r="2265" spans="2:13" ht="12.75">
      <c r="B2265" s="402">
        <v>475</v>
      </c>
      <c r="C2265" s="1" t="s">
        <v>1043</v>
      </c>
      <c r="D2265" s="14" t="s">
        <v>18</v>
      </c>
      <c r="E2265" s="1" t="s">
        <v>1028</v>
      </c>
      <c r="F2265" s="29" t="s">
        <v>1046</v>
      </c>
      <c r="G2265" s="29" t="s">
        <v>165</v>
      </c>
      <c r="H2265" s="5">
        <f t="shared" si="147"/>
        <v>-19875</v>
      </c>
      <c r="I2265" s="24">
        <f t="shared" si="148"/>
        <v>0.9405940594059405</v>
      </c>
      <c r="K2265" t="s">
        <v>871</v>
      </c>
      <c r="M2265" s="2">
        <v>505</v>
      </c>
    </row>
    <row r="2266" spans="2:13" ht="12.75">
      <c r="B2266" s="402">
        <v>875</v>
      </c>
      <c r="C2266" s="1" t="s">
        <v>1043</v>
      </c>
      <c r="D2266" s="14" t="s">
        <v>18</v>
      </c>
      <c r="E2266" s="1" t="s">
        <v>1028</v>
      </c>
      <c r="F2266" s="29" t="s">
        <v>1047</v>
      </c>
      <c r="G2266" s="29" t="s">
        <v>146</v>
      </c>
      <c r="H2266" s="5">
        <f t="shared" si="147"/>
        <v>-20750</v>
      </c>
      <c r="I2266" s="24">
        <f t="shared" si="148"/>
        <v>1.7326732673267327</v>
      </c>
      <c r="K2266" t="s">
        <v>871</v>
      </c>
      <c r="M2266" s="2">
        <v>505</v>
      </c>
    </row>
    <row r="2267" spans="1:13" s="96" customFormat="1" ht="12.75">
      <c r="A2267" s="13"/>
      <c r="B2267" s="335">
        <f>SUM(B2249:B2266)</f>
        <v>20750</v>
      </c>
      <c r="C2267" s="13" t="s">
        <v>1043</v>
      </c>
      <c r="D2267" s="13"/>
      <c r="E2267" s="13"/>
      <c r="F2267" s="20"/>
      <c r="G2267" s="20"/>
      <c r="H2267" s="94">
        <v>0</v>
      </c>
      <c r="I2267" s="95">
        <f t="shared" si="148"/>
        <v>41.08910891089109</v>
      </c>
      <c r="M2267" s="2">
        <v>505</v>
      </c>
    </row>
    <row r="2268" spans="8:13" ht="12.75">
      <c r="H2268" s="5">
        <f>H2267-B2268</f>
        <v>0</v>
      </c>
      <c r="I2268" s="24">
        <f t="shared" si="148"/>
        <v>0</v>
      </c>
      <c r="M2268" s="2">
        <v>505</v>
      </c>
    </row>
    <row r="2269" spans="8:13" ht="12.75">
      <c r="H2269" s="5">
        <f>H2268-B2269</f>
        <v>0</v>
      </c>
      <c r="I2269" s="24">
        <f t="shared" si="148"/>
        <v>0</v>
      </c>
      <c r="M2269" s="2">
        <v>505</v>
      </c>
    </row>
    <row r="2270" spans="1:13" s="86" customFormat="1" ht="12.75">
      <c r="A2270" s="35"/>
      <c r="B2270" s="212">
        <v>19629</v>
      </c>
      <c r="C2270" s="35" t="s">
        <v>1048</v>
      </c>
      <c r="D2270" s="35" t="s">
        <v>18</v>
      </c>
      <c r="E2270" s="35" t="s">
        <v>1049</v>
      </c>
      <c r="F2270" s="57" t="s">
        <v>420</v>
      </c>
      <c r="G2270" s="33" t="s">
        <v>382</v>
      </c>
      <c r="H2270" s="43">
        <f>H2269-B2270</f>
        <v>-19629</v>
      </c>
      <c r="I2270" s="84">
        <f>+B2270/M2269</f>
        <v>38.86930693069307</v>
      </c>
      <c r="J2270" s="104"/>
      <c r="K2270" s="104"/>
      <c r="L2270" s="104"/>
      <c r="M2270" s="2">
        <v>505</v>
      </c>
    </row>
    <row r="2271" spans="1:13" s="86" customFormat="1" ht="12.75">
      <c r="A2271" s="35"/>
      <c r="B2271" s="212">
        <v>8944</v>
      </c>
      <c r="C2271" s="35" t="s">
        <v>1048</v>
      </c>
      <c r="D2271" s="35" t="s">
        <v>18</v>
      </c>
      <c r="E2271" s="35" t="s">
        <v>1050</v>
      </c>
      <c r="F2271" s="57" t="s">
        <v>420</v>
      </c>
      <c r="G2271" s="33" t="s">
        <v>382</v>
      </c>
      <c r="H2271" s="43">
        <f>H2270-B2271</f>
        <v>-28573</v>
      </c>
      <c r="I2271" s="84">
        <f>+B2271/M2270</f>
        <v>17.710891089108912</v>
      </c>
      <c r="J2271" s="104"/>
      <c r="K2271" s="104"/>
      <c r="L2271" s="104"/>
      <c r="M2271" s="2">
        <v>505</v>
      </c>
    </row>
    <row r="2272" spans="1:13" s="104" customFormat="1" ht="12.75">
      <c r="A2272" s="106"/>
      <c r="B2272" s="433">
        <f>SUM(B2270:B2271)</f>
        <v>28573</v>
      </c>
      <c r="C2272" s="106" t="s">
        <v>1048</v>
      </c>
      <c r="D2272" s="106"/>
      <c r="E2272" s="106"/>
      <c r="F2272" s="134"/>
      <c r="G2272" s="107"/>
      <c r="H2272" s="100">
        <v>0</v>
      </c>
      <c r="I2272" s="101">
        <f>+B2272/M2271</f>
        <v>56.58019801980198</v>
      </c>
      <c r="J2272" s="108"/>
      <c r="K2272" s="108"/>
      <c r="L2272" s="108"/>
      <c r="M2272" s="2">
        <v>505</v>
      </c>
    </row>
    <row r="2273" spans="2:13" ht="12.75">
      <c r="B2273" s="140"/>
      <c r="H2273" s="5">
        <f>H2272-B2273</f>
        <v>0</v>
      </c>
      <c r="I2273" s="24">
        <f aca="true" t="shared" si="149" ref="I2273:I2313">+B2273/M2273</f>
        <v>0</v>
      </c>
      <c r="M2273" s="2">
        <v>505</v>
      </c>
    </row>
    <row r="2274" spans="2:13" ht="12.75">
      <c r="B2274" s="140"/>
      <c r="H2274" s="5">
        <f>H2273-B2274</f>
        <v>0</v>
      </c>
      <c r="I2274" s="24">
        <f t="shared" si="149"/>
        <v>0</v>
      </c>
      <c r="M2274" s="2">
        <v>505</v>
      </c>
    </row>
    <row r="2275" spans="2:13" ht="12.75">
      <c r="B2275" s="140">
        <v>10480</v>
      </c>
      <c r="C2275" s="1" t="s">
        <v>1051</v>
      </c>
      <c r="D2275" s="14" t="s">
        <v>18</v>
      </c>
      <c r="E2275" s="1" t="s">
        <v>1052</v>
      </c>
      <c r="F2275" s="71" t="s">
        <v>1053</v>
      </c>
      <c r="G2275" s="29" t="s">
        <v>165</v>
      </c>
      <c r="H2275" s="5">
        <f>H2274-B2275</f>
        <v>-10480</v>
      </c>
      <c r="I2275" s="24">
        <f t="shared" si="149"/>
        <v>20.752475247524753</v>
      </c>
      <c r="K2275" t="s">
        <v>871</v>
      </c>
      <c r="M2275" s="2">
        <v>505</v>
      </c>
    </row>
    <row r="2276" spans="2:13" ht="12.75">
      <c r="B2276" s="140">
        <v>75000</v>
      </c>
      <c r="C2276" s="1" t="s">
        <v>1054</v>
      </c>
      <c r="D2276" s="14" t="s">
        <v>18</v>
      </c>
      <c r="E2276" s="1" t="s">
        <v>1052</v>
      </c>
      <c r="F2276" s="29" t="s">
        <v>1055</v>
      </c>
      <c r="G2276" s="29" t="s">
        <v>165</v>
      </c>
      <c r="H2276" s="5">
        <f>H2275-B2276</f>
        <v>-85480</v>
      </c>
      <c r="I2276" s="24">
        <f t="shared" si="149"/>
        <v>148.5148514851485</v>
      </c>
      <c r="K2276" t="s">
        <v>871</v>
      </c>
      <c r="M2276" s="2">
        <v>505</v>
      </c>
    </row>
    <row r="2277" spans="2:13" ht="12.75">
      <c r="B2277" s="140">
        <v>200000</v>
      </c>
      <c r="C2277" s="1" t="s">
        <v>1056</v>
      </c>
      <c r="D2277" s="14" t="s">
        <v>18</v>
      </c>
      <c r="E2277" s="1" t="s">
        <v>1057</v>
      </c>
      <c r="F2277" s="29" t="s">
        <v>1058</v>
      </c>
      <c r="G2277" s="29" t="s">
        <v>147</v>
      </c>
      <c r="H2277" s="5">
        <f>H2276-B2277</f>
        <v>-285480</v>
      </c>
      <c r="I2277" s="24">
        <f t="shared" si="149"/>
        <v>396.03960396039605</v>
      </c>
      <c r="K2277" t="s">
        <v>943</v>
      </c>
      <c r="M2277" s="2">
        <v>505</v>
      </c>
    </row>
    <row r="2278" spans="1:13" s="96" customFormat="1" ht="12.75">
      <c r="A2278" s="13"/>
      <c r="B2278" s="433">
        <f>SUM(B2275:B2277)</f>
        <v>285480</v>
      </c>
      <c r="C2278" s="13"/>
      <c r="D2278" s="13"/>
      <c r="E2278" s="13" t="s">
        <v>1057</v>
      </c>
      <c r="F2278" s="20"/>
      <c r="G2278" s="20"/>
      <c r="H2278" s="94">
        <v>0</v>
      </c>
      <c r="I2278" s="95">
        <f t="shared" si="149"/>
        <v>565.3069306930693</v>
      </c>
      <c r="M2278" s="2">
        <v>505</v>
      </c>
    </row>
    <row r="2279" spans="2:13" ht="12.75">
      <c r="B2279" s="43"/>
      <c r="H2279" s="5">
        <f aca="true" t="shared" si="150" ref="H2279:H2289">H2278-B2279</f>
        <v>0</v>
      </c>
      <c r="I2279" s="24">
        <f t="shared" si="149"/>
        <v>0</v>
      </c>
      <c r="M2279" s="2">
        <v>505</v>
      </c>
    </row>
    <row r="2280" spans="2:13" ht="12.75">
      <c r="B2280" s="43"/>
      <c r="H2280" s="5">
        <f t="shared" si="150"/>
        <v>0</v>
      </c>
      <c r="I2280" s="24">
        <f t="shared" si="149"/>
        <v>0</v>
      </c>
      <c r="M2280" s="2">
        <v>505</v>
      </c>
    </row>
    <row r="2281" spans="1:13" s="86" customFormat="1" ht="12.75">
      <c r="A2281" s="35"/>
      <c r="B2281" s="282">
        <v>280000</v>
      </c>
      <c r="C2281" s="81" t="s">
        <v>943</v>
      </c>
      <c r="D2281" s="81" t="s">
        <v>18</v>
      </c>
      <c r="E2281" s="81"/>
      <c r="F2281" s="82" t="s">
        <v>420</v>
      </c>
      <c r="G2281" s="33" t="s">
        <v>53</v>
      </c>
      <c r="H2281" s="5">
        <f t="shared" si="150"/>
        <v>-280000</v>
      </c>
      <c r="I2281" s="24">
        <f t="shared" si="149"/>
        <v>554.4554455445544</v>
      </c>
      <c r="M2281" s="2">
        <v>505</v>
      </c>
    </row>
    <row r="2282" spans="1:13" s="86" customFormat="1" ht="12.75">
      <c r="A2282" s="35"/>
      <c r="B2282" s="282">
        <v>36260</v>
      </c>
      <c r="C2282" s="81" t="s">
        <v>943</v>
      </c>
      <c r="D2282" s="81" t="s">
        <v>18</v>
      </c>
      <c r="E2282" s="81" t="s">
        <v>421</v>
      </c>
      <c r="F2282" s="82"/>
      <c r="G2282" s="33" t="s">
        <v>53</v>
      </c>
      <c r="H2282" s="5">
        <f t="shared" si="150"/>
        <v>-316260</v>
      </c>
      <c r="I2282" s="24">
        <f t="shared" si="149"/>
        <v>71.8019801980198</v>
      </c>
      <c r="M2282" s="2">
        <v>505</v>
      </c>
    </row>
    <row r="2283" spans="1:13" s="86" customFormat="1" ht="12.75">
      <c r="A2283" s="35"/>
      <c r="B2283" s="282">
        <v>14000</v>
      </c>
      <c r="C2283" s="35" t="s">
        <v>943</v>
      </c>
      <c r="D2283" s="81" t="s">
        <v>18</v>
      </c>
      <c r="E2283" s="81"/>
      <c r="F2283" s="82" t="s">
        <v>423</v>
      </c>
      <c r="G2283" s="33" t="s">
        <v>53</v>
      </c>
      <c r="H2283" s="5">
        <f t="shared" si="150"/>
        <v>-330260</v>
      </c>
      <c r="I2283" s="24">
        <f t="shared" si="149"/>
        <v>27.722772277227723</v>
      </c>
      <c r="M2283" s="2">
        <v>505</v>
      </c>
    </row>
    <row r="2284" spans="1:13" s="86" customFormat="1" ht="12.75">
      <c r="A2284" s="35"/>
      <c r="B2284" s="282">
        <v>24500</v>
      </c>
      <c r="C2284" s="35" t="s">
        <v>943</v>
      </c>
      <c r="D2284" s="81" t="s">
        <v>18</v>
      </c>
      <c r="E2284" s="81"/>
      <c r="F2284" s="82" t="s">
        <v>423</v>
      </c>
      <c r="G2284" s="33" t="s">
        <v>53</v>
      </c>
      <c r="H2284" s="5">
        <f t="shared" si="150"/>
        <v>-354760</v>
      </c>
      <c r="I2284" s="24">
        <f t="shared" si="149"/>
        <v>48.51485148514851</v>
      </c>
      <c r="M2284" s="2">
        <v>505</v>
      </c>
    </row>
    <row r="2285" spans="1:13" s="86" customFormat="1" ht="12.75">
      <c r="A2285" s="35"/>
      <c r="B2285" s="282">
        <v>280000</v>
      </c>
      <c r="C2285" s="35" t="s">
        <v>871</v>
      </c>
      <c r="D2285" s="81" t="s">
        <v>18</v>
      </c>
      <c r="E2285" s="81"/>
      <c r="F2285" s="82" t="s">
        <v>420</v>
      </c>
      <c r="G2285" s="33" t="s">
        <v>53</v>
      </c>
      <c r="H2285" s="5">
        <f t="shared" si="150"/>
        <v>-634760</v>
      </c>
      <c r="I2285" s="24">
        <f t="shared" si="149"/>
        <v>554.4554455445544</v>
      </c>
      <c r="M2285" s="2">
        <v>505</v>
      </c>
    </row>
    <row r="2286" spans="1:13" s="86" customFormat="1" ht="12.75">
      <c r="A2286" s="35"/>
      <c r="B2286" s="282">
        <v>36260</v>
      </c>
      <c r="C2286" s="35" t="s">
        <v>871</v>
      </c>
      <c r="D2286" s="81" t="s">
        <v>18</v>
      </c>
      <c r="E2286" s="81" t="s">
        <v>421</v>
      </c>
      <c r="F2286" s="82"/>
      <c r="G2286" s="33" t="s">
        <v>53</v>
      </c>
      <c r="H2286" s="5">
        <f t="shared" si="150"/>
        <v>-671020</v>
      </c>
      <c r="I2286" s="24">
        <f t="shared" si="149"/>
        <v>71.8019801980198</v>
      </c>
      <c r="M2286" s="2">
        <v>505</v>
      </c>
    </row>
    <row r="2287" spans="1:13" s="86" customFormat="1" ht="12.75">
      <c r="A2287" s="35"/>
      <c r="B2287" s="282">
        <v>14000</v>
      </c>
      <c r="C2287" s="35" t="s">
        <v>871</v>
      </c>
      <c r="D2287" s="81" t="s">
        <v>18</v>
      </c>
      <c r="E2287" s="81"/>
      <c r="F2287" s="82" t="s">
        <v>423</v>
      </c>
      <c r="G2287" s="33" t="s">
        <v>53</v>
      </c>
      <c r="H2287" s="5">
        <f t="shared" si="150"/>
        <v>-685020</v>
      </c>
      <c r="I2287" s="24">
        <f t="shared" si="149"/>
        <v>27.722772277227723</v>
      </c>
      <c r="M2287" s="2">
        <v>505</v>
      </c>
    </row>
    <row r="2288" spans="1:13" s="86" customFormat="1" ht="12.75">
      <c r="A2288" s="35"/>
      <c r="B2288" s="282">
        <v>30000</v>
      </c>
      <c r="C2288" s="35" t="s">
        <v>871</v>
      </c>
      <c r="D2288" s="81" t="s">
        <v>18</v>
      </c>
      <c r="E2288" s="81"/>
      <c r="F2288" s="82" t="s">
        <v>423</v>
      </c>
      <c r="G2288" s="33" t="s">
        <v>53</v>
      </c>
      <c r="H2288" s="5">
        <f t="shared" si="150"/>
        <v>-715020</v>
      </c>
      <c r="I2288" s="24">
        <f t="shared" si="149"/>
        <v>59.40594059405941</v>
      </c>
      <c r="M2288" s="2">
        <v>505</v>
      </c>
    </row>
    <row r="2289" spans="1:13" s="86" customFormat="1" ht="12.75">
      <c r="A2289" s="35"/>
      <c r="B2289" s="282">
        <v>24500</v>
      </c>
      <c r="C2289" s="35" t="s">
        <v>871</v>
      </c>
      <c r="D2289" s="81" t="s">
        <v>18</v>
      </c>
      <c r="E2289" s="81"/>
      <c r="F2289" s="82" t="s">
        <v>423</v>
      </c>
      <c r="G2289" s="33" t="s">
        <v>53</v>
      </c>
      <c r="H2289" s="5">
        <f t="shared" si="150"/>
        <v>-739520</v>
      </c>
      <c r="I2289" s="24">
        <f t="shared" si="149"/>
        <v>48.51485148514851</v>
      </c>
      <c r="M2289" s="2">
        <v>505</v>
      </c>
    </row>
    <row r="2290" spans="1:13" s="86" customFormat="1" ht="12.75">
      <c r="A2290" s="106"/>
      <c r="B2290" s="401">
        <f>SUM(B2281:B2289)</f>
        <v>739520</v>
      </c>
      <c r="C2290" s="106" t="s">
        <v>424</v>
      </c>
      <c r="D2290" s="106"/>
      <c r="E2290" s="106"/>
      <c r="F2290" s="134"/>
      <c r="G2290" s="107"/>
      <c r="H2290" s="100">
        <v>0</v>
      </c>
      <c r="I2290" s="101">
        <f t="shared" si="149"/>
        <v>1464.3960396039604</v>
      </c>
      <c r="J2290" s="108"/>
      <c r="K2290" s="108"/>
      <c r="L2290" s="108"/>
      <c r="M2290" s="2">
        <v>505</v>
      </c>
    </row>
    <row r="2291" spans="2:13" ht="12.75">
      <c r="B2291" s="43"/>
      <c r="H2291" s="5">
        <f>H2290-B2291</f>
        <v>0</v>
      </c>
      <c r="I2291" s="24">
        <f t="shared" si="149"/>
        <v>0</v>
      </c>
      <c r="M2291" s="2">
        <v>505</v>
      </c>
    </row>
    <row r="2292" spans="2:13" ht="12.75">
      <c r="B2292" s="43"/>
      <c r="H2292" s="5">
        <f>H2291-B2292</f>
        <v>0</v>
      </c>
      <c r="I2292" s="24">
        <f t="shared" si="149"/>
        <v>0</v>
      </c>
      <c r="M2292" s="2">
        <v>505</v>
      </c>
    </row>
    <row r="2293" spans="8:13" ht="12.75">
      <c r="H2293" s="5">
        <f>H2292-B2293</f>
        <v>0</v>
      </c>
      <c r="I2293" s="24">
        <f t="shared" si="149"/>
        <v>0</v>
      </c>
      <c r="M2293" s="2">
        <v>505</v>
      </c>
    </row>
    <row r="2294" spans="8:13" ht="12.75">
      <c r="H2294" s="5">
        <f>H2293-B2294</f>
        <v>0</v>
      </c>
      <c r="I2294" s="24">
        <f t="shared" si="149"/>
        <v>0</v>
      </c>
      <c r="M2294" s="2">
        <v>505</v>
      </c>
    </row>
    <row r="2295" spans="1:13" ht="13.5" thickBot="1">
      <c r="A2295" s="77"/>
      <c r="B2295" s="432">
        <f>+B2310</f>
        <v>212205</v>
      </c>
      <c r="C2295" s="77"/>
      <c r="D2295" s="76" t="s">
        <v>19</v>
      </c>
      <c r="E2295" s="142"/>
      <c r="F2295" s="177" t="s">
        <v>1069</v>
      </c>
      <c r="G2295" s="178"/>
      <c r="H2295" s="143"/>
      <c r="I2295" s="144">
        <f t="shared" si="149"/>
        <v>420.2079207920792</v>
      </c>
      <c r="J2295" s="139"/>
      <c r="K2295" s="139"/>
      <c r="L2295" s="139"/>
      <c r="M2295" s="2">
        <v>505</v>
      </c>
    </row>
    <row r="2296" spans="2:13" ht="12.75">
      <c r="B2296" s="140"/>
      <c r="H2296" s="5">
        <f aca="true" t="shared" si="151" ref="H2296:H2309">H2295-B2296</f>
        <v>0</v>
      </c>
      <c r="I2296" s="24">
        <f t="shared" si="149"/>
        <v>0</v>
      </c>
      <c r="M2296" s="2">
        <v>505</v>
      </c>
    </row>
    <row r="2297" spans="2:13" ht="12.75">
      <c r="B2297" s="140"/>
      <c r="H2297" s="5">
        <f t="shared" si="151"/>
        <v>0</v>
      </c>
      <c r="I2297" s="24">
        <f t="shared" si="149"/>
        <v>0</v>
      </c>
      <c r="M2297" s="2">
        <v>505</v>
      </c>
    </row>
    <row r="2298" spans="2:13" ht="12.75">
      <c r="B2298" s="140">
        <v>80000</v>
      </c>
      <c r="C2298" s="1" t="s">
        <v>1176</v>
      </c>
      <c r="D2298" s="1" t="s">
        <v>13</v>
      </c>
      <c r="E2298" s="1" t="s">
        <v>1059</v>
      </c>
      <c r="F2298" s="29" t="s">
        <v>1060</v>
      </c>
      <c r="G2298" s="29" t="s">
        <v>140</v>
      </c>
      <c r="H2298" s="5">
        <f t="shared" si="151"/>
        <v>-80000</v>
      </c>
      <c r="I2298" s="24">
        <f t="shared" si="149"/>
        <v>158.41584158415841</v>
      </c>
      <c r="K2298" t="s">
        <v>694</v>
      </c>
      <c r="M2298" s="2">
        <v>505</v>
      </c>
    </row>
    <row r="2299" spans="2:13" ht="12.75">
      <c r="B2299" s="140">
        <v>2500</v>
      </c>
      <c r="C2299" s="1" t="s">
        <v>722</v>
      </c>
      <c r="D2299" s="1" t="s">
        <v>13</v>
      </c>
      <c r="E2299" s="1" t="s">
        <v>1059</v>
      </c>
      <c r="F2299" s="29" t="s">
        <v>721</v>
      </c>
      <c r="G2299" s="29" t="s">
        <v>141</v>
      </c>
      <c r="H2299" s="5">
        <f t="shared" si="151"/>
        <v>-82500</v>
      </c>
      <c r="I2299" s="24">
        <f t="shared" si="149"/>
        <v>4.9504950495049505</v>
      </c>
      <c r="K2299" t="s">
        <v>694</v>
      </c>
      <c r="M2299" s="2">
        <v>505</v>
      </c>
    </row>
    <row r="2300" spans="2:13" ht="12.75">
      <c r="B2300" s="140">
        <v>1500</v>
      </c>
      <c r="C2300" s="1" t="s">
        <v>722</v>
      </c>
      <c r="D2300" s="1" t="s">
        <v>13</v>
      </c>
      <c r="E2300" s="1" t="s">
        <v>1059</v>
      </c>
      <c r="F2300" s="29" t="s">
        <v>721</v>
      </c>
      <c r="G2300" s="29" t="s">
        <v>141</v>
      </c>
      <c r="H2300" s="5">
        <f t="shared" si="151"/>
        <v>-84000</v>
      </c>
      <c r="I2300" s="24">
        <f t="shared" si="149"/>
        <v>2.9702970297029703</v>
      </c>
      <c r="K2300" t="s">
        <v>694</v>
      </c>
      <c r="M2300" s="2">
        <v>505</v>
      </c>
    </row>
    <row r="2301" spans="2:13" ht="12.75">
      <c r="B2301" s="140">
        <v>10900</v>
      </c>
      <c r="C2301" s="14" t="s">
        <v>1179</v>
      </c>
      <c r="D2301" s="1" t="s">
        <v>13</v>
      </c>
      <c r="E2301" s="1" t="s">
        <v>1059</v>
      </c>
      <c r="F2301" s="29" t="s">
        <v>1061</v>
      </c>
      <c r="G2301" s="29" t="s">
        <v>141</v>
      </c>
      <c r="H2301" s="5">
        <f t="shared" si="151"/>
        <v>-94900</v>
      </c>
      <c r="I2301" s="24">
        <f t="shared" si="149"/>
        <v>21.584158415841586</v>
      </c>
      <c r="K2301" t="s">
        <v>694</v>
      </c>
      <c r="M2301" s="2">
        <v>505</v>
      </c>
    </row>
    <row r="2302" spans="2:13" ht="12.75">
      <c r="B2302" s="140">
        <v>10950</v>
      </c>
      <c r="C2302" s="14" t="s">
        <v>1180</v>
      </c>
      <c r="D2302" s="1" t="s">
        <v>13</v>
      </c>
      <c r="E2302" s="1" t="s">
        <v>1059</v>
      </c>
      <c r="F2302" s="29" t="s">
        <v>1062</v>
      </c>
      <c r="G2302" s="29" t="s">
        <v>141</v>
      </c>
      <c r="H2302" s="5">
        <f t="shared" si="151"/>
        <v>-105850</v>
      </c>
      <c r="I2302" s="24">
        <f t="shared" si="149"/>
        <v>21.683168316831683</v>
      </c>
      <c r="K2302" t="s">
        <v>694</v>
      </c>
      <c r="M2302" s="2">
        <v>505</v>
      </c>
    </row>
    <row r="2303" spans="2:13" ht="12.75">
      <c r="B2303" s="140">
        <v>4330</v>
      </c>
      <c r="C2303" s="14" t="s">
        <v>1181</v>
      </c>
      <c r="D2303" s="1" t="s">
        <v>13</v>
      </c>
      <c r="E2303" s="1" t="s">
        <v>1059</v>
      </c>
      <c r="F2303" s="29" t="s">
        <v>1063</v>
      </c>
      <c r="G2303" s="29" t="s">
        <v>141</v>
      </c>
      <c r="H2303" s="5">
        <f t="shared" si="151"/>
        <v>-110180</v>
      </c>
      <c r="I2303" s="24">
        <f t="shared" si="149"/>
        <v>8.574257425742575</v>
      </c>
      <c r="K2303" t="s">
        <v>694</v>
      </c>
      <c r="M2303" s="2">
        <v>505</v>
      </c>
    </row>
    <row r="2304" spans="2:13" ht="12.75">
      <c r="B2304" s="140">
        <v>13000</v>
      </c>
      <c r="C2304" s="14" t="s">
        <v>1180</v>
      </c>
      <c r="D2304" s="1" t="s">
        <v>13</v>
      </c>
      <c r="E2304" s="1" t="s">
        <v>1059</v>
      </c>
      <c r="F2304" s="29" t="s">
        <v>1064</v>
      </c>
      <c r="G2304" s="29" t="s">
        <v>141</v>
      </c>
      <c r="H2304" s="5">
        <f t="shared" si="151"/>
        <v>-123180</v>
      </c>
      <c r="I2304" s="24">
        <f t="shared" si="149"/>
        <v>25.742574257425744</v>
      </c>
      <c r="K2304" t="s">
        <v>694</v>
      </c>
      <c r="M2304" s="2">
        <v>505</v>
      </c>
    </row>
    <row r="2305" spans="2:13" ht="12.75">
      <c r="B2305" s="140">
        <v>11625</v>
      </c>
      <c r="C2305" s="14" t="s">
        <v>1182</v>
      </c>
      <c r="D2305" s="1" t="s">
        <v>13</v>
      </c>
      <c r="E2305" s="1" t="s">
        <v>1059</v>
      </c>
      <c r="F2305" s="29" t="s">
        <v>1065</v>
      </c>
      <c r="G2305" s="29" t="s">
        <v>141</v>
      </c>
      <c r="H2305" s="5">
        <f t="shared" si="151"/>
        <v>-134805</v>
      </c>
      <c r="I2305" s="24">
        <f t="shared" si="149"/>
        <v>23.019801980198018</v>
      </c>
      <c r="K2305" t="s">
        <v>694</v>
      </c>
      <c r="M2305" s="2">
        <v>505</v>
      </c>
    </row>
    <row r="2306" spans="2:13" ht="12.75">
      <c r="B2306" s="140">
        <v>19200</v>
      </c>
      <c r="C2306" s="14" t="s">
        <v>1182</v>
      </c>
      <c r="D2306" s="1" t="s">
        <v>13</v>
      </c>
      <c r="E2306" s="1" t="s">
        <v>1059</v>
      </c>
      <c r="F2306" s="29" t="s">
        <v>1066</v>
      </c>
      <c r="G2306" s="29" t="s">
        <v>141</v>
      </c>
      <c r="H2306" s="5">
        <f t="shared" si="151"/>
        <v>-154005</v>
      </c>
      <c r="I2306" s="24">
        <f t="shared" si="149"/>
        <v>38.01980198019802</v>
      </c>
      <c r="K2306" t="s">
        <v>694</v>
      </c>
      <c r="M2306" s="2">
        <v>505</v>
      </c>
    </row>
    <row r="2307" spans="2:13" ht="12.75">
      <c r="B2307" s="140">
        <v>53700</v>
      </c>
      <c r="C2307" s="14" t="s">
        <v>1183</v>
      </c>
      <c r="D2307" s="1" t="s">
        <v>13</v>
      </c>
      <c r="E2307" s="1" t="s">
        <v>1059</v>
      </c>
      <c r="F2307" s="29" t="s">
        <v>1067</v>
      </c>
      <c r="G2307" s="29" t="s">
        <v>141</v>
      </c>
      <c r="H2307" s="5">
        <f t="shared" si="151"/>
        <v>-207705</v>
      </c>
      <c r="I2307" s="24">
        <f t="shared" si="149"/>
        <v>106.33663366336634</v>
      </c>
      <c r="K2307" t="s">
        <v>694</v>
      </c>
      <c r="M2307" s="2">
        <v>505</v>
      </c>
    </row>
    <row r="2308" spans="2:13" ht="12.75">
      <c r="B2308" s="140">
        <v>1500</v>
      </c>
      <c r="C2308" s="1" t="s">
        <v>722</v>
      </c>
      <c r="D2308" s="1" t="s">
        <v>13</v>
      </c>
      <c r="E2308" s="1" t="s">
        <v>1059</v>
      </c>
      <c r="F2308" s="29" t="s">
        <v>721</v>
      </c>
      <c r="G2308" s="29" t="s">
        <v>141</v>
      </c>
      <c r="H2308" s="5">
        <f t="shared" si="151"/>
        <v>-209205</v>
      </c>
      <c r="I2308" s="24">
        <f t="shared" si="149"/>
        <v>2.9702970297029703</v>
      </c>
      <c r="K2308" t="s">
        <v>694</v>
      </c>
      <c r="M2308" s="2">
        <v>505</v>
      </c>
    </row>
    <row r="2309" spans="2:13" ht="12.75">
      <c r="B2309" s="140">
        <v>3000</v>
      </c>
      <c r="C2309" s="1" t="s">
        <v>1068</v>
      </c>
      <c r="D2309" s="1" t="s">
        <v>13</v>
      </c>
      <c r="E2309" s="1" t="s">
        <v>1059</v>
      </c>
      <c r="F2309" s="29" t="s">
        <v>721</v>
      </c>
      <c r="G2309" s="29" t="s">
        <v>141</v>
      </c>
      <c r="H2309" s="5">
        <f t="shared" si="151"/>
        <v>-212205</v>
      </c>
      <c r="I2309" s="24">
        <f t="shared" si="149"/>
        <v>5.9405940594059405</v>
      </c>
      <c r="K2309" t="s">
        <v>694</v>
      </c>
      <c r="M2309" s="2">
        <v>505</v>
      </c>
    </row>
    <row r="2310" spans="1:13" s="96" customFormat="1" ht="12.75">
      <c r="A2310" s="13"/>
      <c r="B2310" s="433">
        <f>SUM(B2298:B2309)</f>
        <v>212205</v>
      </c>
      <c r="C2310" s="13"/>
      <c r="D2310" s="13"/>
      <c r="E2310" s="13" t="s">
        <v>1059</v>
      </c>
      <c r="F2310" s="20"/>
      <c r="G2310" s="20"/>
      <c r="H2310" s="94">
        <v>0</v>
      </c>
      <c r="I2310" s="95">
        <f t="shared" si="149"/>
        <v>420.2079207920792</v>
      </c>
      <c r="M2310" s="2">
        <v>505</v>
      </c>
    </row>
    <row r="2311" spans="2:13" ht="12.75">
      <c r="B2311" s="9"/>
      <c r="H2311" s="5">
        <f>H2310-B2311</f>
        <v>0</v>
      </c>
      <c r="I2311" s="24">
        <f t="shared" si="149"/>
        <v>0</v>
      </c>
      <c r="M2311" s="2">
        <v>505</v>
      </c>
    </row>
    <row r="2312" spans="8:13" ht="12.75">
      <c r="H2312" s="5">
        <f>H2311-B2312</f>
        <v>0</v>
      </c>
      <c r="I2312" s="24">
        <f t="shared" si="149"/>
        <v>0</v>
      </c>
      <c r="M2312" s="2">
        <v>505</v>
      </c>
    </row>
    <row r="2313" spans="8:13" ht="12.75">
      <c r="H2313" s="5">
        <f>H2312-B2313</f>
        <v>0</v>
      </c>
      <c r="I2313" s="24">
        <f t="shared" si="149"/>
        <v>0</v>
      </c>
      <c r="M2313" s="2">
        <v>505</v>
      </c>
    </row>
    <row r="2314" spans="1:13" s="190" customFormat="1" ht="13.5" thickBot="1">
      <c r="A2314" s="64"/>
      <c r="B2314" s="62">
        <f>+B18</f>
        <v>10236008</v>
      </c>
      <c r="C2314" s="76" t="s">
        <v>1070</v>
      </c>
      <c r="D2314" s="64"/>
      <c r="E2314" s="61"/>
      <c r="F2314" s="142"/>
      <c r="G2314" s="188"/>
      <c r="H2314" s="143"/>
      <c r="I2314" s="144"/>
      <c r="J2314" s="189"/>
      <c r="K2314" s="69"/>
      <c r="L2314" s="69"/>
      <c r="M2314" s="2">
        <v>505</v>
      </c>
    </row>
    <row r="2315" spans="1:13" s="190" customFormat="1" ht="12.75">
      <c r="A2315" s="1"/>
      <c r="B2315" s="34"/>
      <c r="C2315" s="14"/>
      <c r="D2315" s="14"/>
      <c r="E2315" s="37"/>
      <c r="F2315" s="82"/>
      <c r="G2315" s="191"/>
      <c r="H2315" s="5"/>
      <c r="I2315" s="24"/>
      <c r="J2315" s="24"/>
      <c r="K2315" s="2">
        <v>505</v>
      </c>
      <c r="L2315"/>
      <c r="M2315" s="2">
        <v>505</v>
      </c>
    </row>
    <row r="2316" spans="1:13" s="190" customFormat="1" ht="12.75">
      <c r="A2316" s="14"/>
      <c r="B2316" s="192" t="s">
        <v>1184</v>
      </c>
      <c r="C2316" s="193" t="s">
        <v>1185</v>
      </c>
      <c r="D2316" s="193"/>
      <c r="E2316" s="193"/>
      <c r="F2316" s="194"/>
      <c r="G2316" s="195"/>
      <c r="H2316" s="196"/>
      <c r="I2316" s="197" t="s">
        <v>1186</v>
      </c>
      <c r="J2316" s="198"/>
      <c r="K2316" s="2">
        <v>505</v>
      </c>
      <c r="L2316"/>
      <c r="M2316" s="2">
        <v>505</v>
      </c>
    </row>
    <row r="2317" spans="1:13" s="96" customFormat="1" ht="12.75">
      <c r="A2317" s="199"/>
      <c r="B2317" s="200">
        <f>+B2216+B2156+B2044+B1633+B1473+B1460+B1418+B1398+B1289+B2290</f>
        <v>2674570</v>
      </c>
      <c r="C2317" s="201" t="s">
        <v>1187</v>
      </c>
      <c r="D2317" s="201" t="s">
        <v>1188</v>
      </c>
      <c r="E2317" s="201" t="s">
        <v>1224</v>
      </c>
      <c r="F2317" s="194"/>
      <c r="G2317" s="202"/>
      <c r="H2317" s="196">
        <f>H2316-B2317</f>
        <v>-2674570</v>
      </c>
      <c r="I2317" s="197">
        <f aca="true" t="shared" si="152" ref="I2317:I2326">+B2317/M2317</f>
        <v>5296.178217821782</v>
      </c>
      <c r="J2317" s="198"/>
      <c r="K2317" s="2">
        <v>505</v>
      </c>
      <c r="L2317"/>
      <c r="M2317" s="2">
        <v>505</v>
      </c>
    </row>
    <row r="2318" spans="1:13" s="211" customFormat="1" ht="12.75">
      <c r="A2318" s="203"/>
      <c r="B2318" s="204">
        <f>+B2029+B2001+B1968+B1963+B1959+B1954+B1879+B1870+B1861+B1847+B1837</f>
        <v>604570</v>
      </c>
      <c r="C2318" s="205" t="s">
        <v>1190</v>
      </c>
      <c r="D2318" s="205" t="s">
        <v>1188</v>
      </c>
      <c r="E2318" s="205" t="s">
        <v>1224</v>
      </c>
      <c r="F2318" s="206"/>
      <c r="G2318" s="206"/>
      <c r="H2318" s="207">
        <f>H2317-B2318</f>
        <v>-3279140</v>
      </c>
      <c r="I2318" s="208">
        <f t="shared" si="152"/>
        <v>1197.1683168316831</v>
      </c>
      <c r="J2318" s="209"/>
      <c r="K2318" s="2">
        <v>505</v>
      </c>
      <c r="L2318" s="210"/>
      <c r="M2318" s="2">
        <v>505</v>
      </c>
    </row>
    <row r="2319" spans="1:13" s="219" customFormat="1" ht="12.75">
      <c r="A2319" s="212"/>
      <c r="B2319" s="213">
        <f>+B2295+B2278+B2272+B1829+B1821+B1812</f>
        <v>1280543</v>
      </c>
      <c r="C2319" s="214" t="s">
        <v>1191</v>
      </c>
      <c r="D2319" s="214" t="s">
        <v>1188</v>
      </c>
      <c r="E2319" s="214" t="s">
        <v>1224</v>
      </c>
      <c r="F2319" s="215"/>
      <c r="G2319" s="215"/>
      <c r="H2319" s="216">
        <f>H2318-B2319</f>
        <v>-4559683</v>
      </c>
      <c r="I2319" s="217">
        <f t="shared" si="152"/>
        <v>2535.728712871287</v>
      </c>
      <c r="J2319" s="218"/>
      <c r="K2319" s="2">
        <v>505</v>
      </c>
      <c r="M2319" s="2">
        <v>505</v>
      </c>
    </row>
    <row r="2320" spans="1:13" s="227" customFormat="1" ht="12.75">
      <c r="A2320" s="220"/>
      <c r="B2320" s="221">
        <f>+B1706+B1702+B1695+B1643+B1637+B1578+B1131+B1112+B1088-B1085-B1084+B1078-B1072-B1070+B1065+B1052</f>
        <v>2130910</v>
      </c>
      <c r="C2320" s="222" t="s">
        <v>1192</v>
      </c>
      <c r="D2320" s="222" t="s">
        <v>1188</v>
      </c>
      <c r="E2320" s="222" t="s">
        <v>1224</v>
      </c>
      <c r="F2320" s="223"/>
      <c r="G2320" s="223"/>
      <c r="H2320" s="224">
        <f>H2319-B2320</f>
        <v>-6690593</v>
      </c>
      <c r="I2320" s="225">
        <f t="shared" si="152"/>
        <v>4219.623762376237</v>
      </c>
      <c r="J2320" s="226"/>
      <c r="K2320" s="2">
        <v>505</v>
      </c>
      <c r="M2320" s="2">
        <v>505</v>
      </c>
    </row>
    <row r="2321" spans="1:13" s="234" customFormat="1" ht="12.75">
      <c r="A2321" s="228"/>
      <c r="B2321" s="229">
        <v>0</v>
      </c>
      <c r="C2321" s="230" t="s">
        <v>1193</v>
      </c>
      <c r="D2321" s="230" t="s">
        <v>1188</v>
      </c>
      <c r="E2321" s="230" t="s">
        <v>1224</v>
      </c>
      <c r="F2321" s="231"/>
      <c r="G2321" s="231"/>
      <c r="H2321" s="216">
        <f>H2320-B2321</f>
        <v>-6690593</v>
      </c>
      <c r="I2321" s="232">
        <f t="shared" si="152"/>
        <v>0</v>
      </c>
      <c r="J2321" s="233"/>
      <c r="K2321" s="2">
        <v>505</v>
      </c>
      <c r="M2321" s="2">
        <v>505</v>
      </c>
    </row>
    <row r="2322" spans="1:13" s="242" customFormat="1" ht="12.75">
      <c r="A2322" s="235"/>
      <c r="B2322" s="236">
        <v>0</v>
      </c>
      <c r="C2322" s="237" t="s">
        <v>1194</v>
      </c>
      <c r="D2322" s="237" t="s">
        <v>1188</v>
      </c>
      <c r="E2322" s="237" t="s">
        <v>1224</v>
      </c>
      <c r="F2322" s="238"/>
      <c r="G2322" s="238"/>
      <c r="H2322" s="239">
        <f>H2320-B2322</f>
        <v>-6690593</v>
      </c>
      <c r="I2322" s="240">
        <f t="shared" si="152"/>
        <v>0</v>
      </c>
      <c r="J2322" s="241"/>
      <c r="K2322" s="2">
        <v>505</v>
      </c>
      <c r="M2322" s="2">
        <v>505</v>
      </c>
    </row>
    <row r="2323" spans="1:13" s="250" customFormat="1" ht="12.75">
      <c r="A2323" s="243"/>
      <c r="B2323" s="244">
        <v>0</v>
      </c>
      <c r="C2323" s="245" t="s">
        <v>1195</v>
      </c>
      <c r="D2323" s="245" t="s">
        <v>1188</v>
      </c>
      <c r="E2323" s="245" t="s">
        <v>1224</v>
      </c>
      <c r="F2323" s="246"/>
      <c r="G2323" s="246"/>
      <c r="H2323" s="247">
        <f>H2320-B2323</f>
        <v>-6690593</v>
      </c>
      <c r="I2323" s="248">
        <f t="shared" si="152"/>
        <v>0</v>
      </c>
      <c r="J2323" s="249"/>
      <c r="K2323" s="2">
        <v>505</v>
      </c>
      <c r="M2323" s="2">
        <v>505</v>
      </c>
    </row>
    <row r="2324" spans="1:13" s="257" customFormat="1" ht="12.75">
      <c r="A2324" s="125"/>
      <c r="B2324" s="252">
        <f>+B2267+B2246+B2039+B2034+B1775+B1710+B1478+B1251+B21-B1052</f>
        <v>3215415</v>
      </c>
      <c r="C2324" s="253" t="s">
        <v>1196</v>
      </c>
      <c r="D2324" s="253" t="s">
        <v>1188</v>
      </c>
      <c r="E2324" s="253" t="s">
        <v>1224</v>
      </c>
      <c r="F2324" s="254"/>
      <c r="G2324" s="254"/>
      <c r="H2324" s="247">
        <f>H2321-B2324</f>
        <v>-9906008</v>
      </c>
      <c r="I2324" s="255">
        <f t="shared" si="152"/>
        <v>6367.158415841584</v>
      </c>
      <c r="J2324" s="256"/>
      <c r="K2324" s="2">
        <v>505</v>
      </c>
      <c r="M2324" s="2">
        <v>505</v>
      </c>
    </row>
    <row r="2325" spans="1:13" s="265" customFormat="1" ht="12.75">
      <c r="A2325" s="258"/>
      <c r="B2325" s="259">
        <f>+B1130+B1117+B1104+B1095+B1085+B1084+B1070+B1072</f>
        <v>330000</v>
      </c>
      <c r="C2325" s="260" t="s">
        <v>1197</v>
      </c>
      <c r="D2325" s="260" t="s">
        <v>1188</v>
      </c>
      <c r="E2325" s="260" t="s">
        <v>1189</v>
      </c>
      <c r="F2325" s="261"/>
      <c r="G2325" s="261"/>
      <c r="H2325" s="262">
        <f>H2324-B2325</f>
        <v>-10236008</v>
      </c>
      <c r="I2325" s="263">
        <f t="shared" si="152"/>
        <v>653.4653465346535</v>
      </c>
      <c r="J2325" s="264"/>
      <c r="K2325" s="2">
        <v>505</v>
      </c>
      <c r="M2325" s="2">
        <v>505</v>
      </c>
    </row>
    <row r="2326" spans="1:13" ht="12.75">
      <c r="A2326" s="14"/>
      <c r="B2326" s="53">
        <f>SUM(B2317:B2325)</f>
        <v>10236008</v>
      </c>
      <c r="C2326" s="266" t="s">
        <v>1198</v>
      </c>
      <c r="D2326" s="267"/>
      <c r="E2326" s="267"/>
      <c r="F2326" s="194"/>
      <c r="G2326" s="268"/>
      <c r="H2326" s="251">
        <f>H2325-B2326</f>
        <v>-20472016</v>
      </c>
      <c r="I2326" s="255">
        <f t="shared" si="152"/>
        <v>20269.322772277228</v>
      </c>
      <c r="J2326" s="269"/>
      <c r="K2326" s="2">
        <v>505</v>
      </c>
      <c r="M2326" s="2">
        <v>505</v>
      </c>
    </row>
    <row r="2327" spans="1:13" ht="12.75">
      <c r="A2327" s="14"/>
      <c r="B2327" s="154"/>
      <c r="C2327" s="270"/>
      <c r="D2327" s="271"/>
      <c r="E2327" s="271"/>
      <c r="F2327" s="164"/>
      <c r="G2327" s="272"/>
      <c r="H2327" s="273"/>
      <c r="I2327" s="198"/>
      <c r="J2327" s="269"/>
      <c r="K2327" s="42"/>
      <c r="M2327" s="2">
        <v>505</v>
      </c>
    </row>
    <row r="2328" spans="1:13" ht="12.75">
      <c r="A2328" s="14"/>
      <c r="B2328" s="154"/>
      <c r="C2328" s="270"/>
      <c r="D2328" s="271"/>
      <c r="E2328" s="271"/>
      <c r="F2328" s="164"/>
      <c r="G2328" s="272"/>
      <c r="H2328" s="273"/>
      <c r="I2328" s="198"/>
      <c r="J2328" s="269"/>
      <c r="K2328" s="2"/>
      <c r="M2328" s="2">
        <v>505</v>
      </c>
    </row>
    <row r="2329" spans="2:13" ht="12.75">
      <c r="B2329" s="43"/>
      <c r="F2329" s="71"/>
      <c r="G2329" s="71"/>
      <c r="H2329" s="274"/>
      <c r="I2329" s="198"/>
      <c r="K2329" s="2"/>
      <c r="M2329" s="2">
        <v>505</v>
      </c>
    </row>
    <row r="2330" spans="8:13" ht="12.75">
      <c r="H2330" s="5">
        <f aca="true" t="shared" si="153" ref="H2330:H2341">H2329-B2330</f>
        <v>0</v>
      </c>
      <c r="I2330" s="24">
        <f aca="true" t="shared" si="154" ref="I2330:I2342">+B2330/M2330</f>
        <v>0</v>
      </c>
      <c r="M2330" s="2">
        <v>505</v>
      </c>
    </row>
    <row r="2331" spans="1:13" s="281" customFormat="1" ht="12.75">
      <c r="A2331" s="275"/>
      <c r="B2331" s="276">
        <v>-45498577</v>
      </c>
      <c r="C2331" s="277" t="s">
        <v>1199</v>
      </c>
      <c r="D2331" s="277" t="s">
        <v>1200</v>
      </c>
      <c r="E2331" s="275"/>
      <c r="F2331" s="278"/>
      <c r="G2331" s="278"/>
      <c r="H2331" s="274">
        <f t="shared" si="153"/>
        <v>45498577</v>
      </c>
      <c r="I2331" s="279">
        <f t="shared" si="154"/>
        <v>-90997.154</v>
      </c>
      <c r="J2331" s="280"/>
      <c r="K2331" s="2">
        <v>500</v>
      </c>
      <c r="M2331" s="2">
        <v>500</v>
      </c>
    </row>
    <row r="2332" spans="1:13" s="17" customFormat="1" ht="12.75">
      <c r="A2332" s="14"/>
      <c r="B2332" s="282">
        <v>2284420</v>
      </c>
      <c r="C2332" s="275" t="s">
        <v>1199</v>
      </c>
      <c r="D2332" s="275" t="s">
        <v>1201</v>
      </c>
      <c r="E2332" s="283"/>
      <c r="F2332" s="57"/>
      <c r="G2332" s="284"/>
      <c r="H2332" s="274">
        <f t="shared" si="153"/>
        <v>43214157</v>
      </c>
      <c r="I2332" s="279">
        <f t="shared" si="154"/>
        <v>4568.84</v>
      </c>
      <c r="J2332" s="59"/>
      <c r="K2332" s="2">
        <v>500</v>
      </c>
      <c r="M2332" s="2">
        <v>500</v>
      </c>
    </row>
    <row r="2333" spans="1:13" s="17" customFormat="1" ht="12.75">
      <c r="A2333" s="14"/>
      <c r="B2333" s="282">
        <v>4054070</v>
      </c>
      <c r="C2333" s="275" t="s">
        <v>1199</v>
      </c>
      <c r="D2333" s="275" t="s">
        <v>1202</v>
      </c>
      <c r="E2333" s="283"/>
      <c r="F2333" s="57"/>
      <c r="G2333" s="284"/>
      <c r="H2333" s="274">
        <f t="shared" si="153"/>
        <v>39160087</v>
      </c>
      <c r="I2333" s="279">
        <f t="shared" si="154"/>
        <v>8190.040404040404</v>
      </c>
      <c r="J2333" s="59"/>
      <c r="K2333" s="42">
        <v>495</v>
      </c>
      <c r="M2333" s="42">
        <v>495</v>
      </c>
    </row>
    <row r="2334" spans="1:13" s="17" customFormat="1" ht="12.75">
      <c r="A2334" s="14"/>
      <c r="B2334" s="282">
        <v>1909530</v>
      </c>
      <c r="C2334" s="275" t="s">
        <v>1199</v>
      </c>
      <c r="D2334" s="275" t="s">
        <v>1203</v>
      </c>
      <c r="E2334" s="283"/>
      <c r="F2334" s="57"/>
      <c r="G2334" s="284"/>
      <c r="H2334" s="274">
        <f t="shared" si="153"/>
        <v>37250557</v>
      </c>
      <c r="I2334" s="279">
        <f t="shared" si="154"/>
        <v>3857.6363636363635</v>
      </c>
      <c r="J2334" s="59"/>
      <c r="K2334" s="42">
        <v>495</v>
      </c>
      <c r="M2334" s="42">
        <v>495</v>
      </c>
    </row>
    <row r="2335" spans="1:13" s="17" customFormat="1" ht="12.75">
      <c r="A2335" s="14"/>
      <c r="B2335" s="282">
        <v>1363300</v>
      </c>
      <c r="C2335" s="275" t="s">
        <v>1199</v>
      </c>
      <c r="D2335" s="275" t="s">
        <v>1204</v>
      </c>
      <c r="E2335" s="283"/>
      <c r="F2335" s="57"/>
      <c r="G2335" s="284"/>
      <c r="H2335" s="274">
        <f t="shared" si="153"/>
        <v>35887257</v>
      </c>
      <c r="I2335" s="279">
        <f t="shared" si="154"/>
        <v>2726.6</v>
      </c>
      <c r="J2335" s="59"/>
      <c r="K2335" s="42">
        <v>500</v>
      </c>
      <c r="M2335" s="42">
        <v>500</v>
      </c>
    </row>
    <row r="2336" spans="1:13" s="17" customFormat="1" ht="12.75">
      <c r="A2336" s="14"/>
      <c r="B2336" s="282">
        <v>1926430</v>
      </c>
      <c r="C2336" s="275" t="s">
        <v>1199</v>
      </c>
      <c r="D2336" s="275" t="s">
        <v>1205</v>
      </c>
      <c r="E2336" s="283"/>
      <c r="F2336" s="57"/>
      <c r="G2336" s="284"/>
      <c r="H2336" s="274">
        <f t="shared" si="153"/>
        <v>33960827</v>
      </c>
      <c r="I2336" s="279">
        <f t="shared" si="154"/>
        <v>3669.390476190476</v>
      </c>
      <c r="J2336" s="59"/>
      <c r="K2336" s="42">
        <v>525</v>
      </c>
      <c r="M2336" s="42">
        <v>525</v>
      </c>
    </row>
    <row r="2337" spans="1:13" s="17" customFormat="1" ht="12.75">
      <c r="A2337" s="14"/>
      <c r="B2337" s="282">
        <v>1221523</v>
      </c>
      <c r="C2337" s="275" t="s">
        <v>1199</v>
      </c>
      <c r="D2337" s="275" t="s">
        <v>1206</v>
      </c>
      <c r="E2337" s="283"/>
      <c r="F2337" s="57"/>
      <c r="G2337" s="284"/>
      <c r="H2337" s="274">
        <f t="shared" si="153"/>
        <v>32739304</v>
      </c>
      <c r="I2337" s="279">
        <f t="shared" si="154"/>
        <v>2326.710476190476</v>
      </c>
      <c r="J2337" s="59"/>
      <c r="K2337" s="42">
        <v>525</v>
      </c>
      <c r="M2337" s="42">
        <v>525</v>
      </c>
    </row>
    <row r="2338" spans="1:13" s="17" customFormat="1" ht="12.75">
      <c r="A2338" s="14"/>
      <c r="B2338" s="282">
        <v>2894380</v>
      </c>
      <c r="C2338" s="275" t="s">
        <v>1199</v>
      </c>
      <c r="D2338" s="275" t="s">
        <v>1207</v>
      </c>
      <c r="E2338" s="283"/>
      <c r="F2338" s="57"/>
      <c r="G2338" s="284"/>
      <c r="H2338" s="274">
        <f t="shared" si="153"/>
        <v>29844924</v>
      </c>
      <c r="I2338" s="279">
        <f t="shared" si="154"/>
        <v>5410.056074766355</v>
      </c>
      <c r="J2338" s="59"/>
      <c r="K2338" s="42">
        <v>535</v>
      </c>
      <c r="M2338" s="42">
        <v>535</v>
      </c>
    </row>
    <row r="2339" spans="1:13" s="17" customFormat="1" ht="12.75">
      <c r="A2339" s="14"/>
      <c r="B2339" s="282">
        <v>2659145</v>
      </c>
      <c r="C2339" s="275" t="s">
        <v>1199</v>
      </c>
      <c r="D2339" s="275" t="s">
        <v>1208</v>
      </c>
      <c r="E2339" s="283"/>
      <c r="F2339" s="57"/>
      <c r="G2339" s="284"/>
      <c r="H2339" s="274">
        <f t="shared" si="153"/>
        <v>27185779</v>
      </c>
      <c r="I2339" s="279">
        <f t="shared" si="154"/>
        <v>5017.254716981132</v>
      </c>
      <c r="J2339" s="59"/>
      <c r="K2339" s="42">
        <v>530</v>
      </c>
      <c r="M2339" s="42">
        <v>530</v>
      </c>
    </row>
    <row r="2340" spans="1:13" s="17" customFormat="1" ht="12.75">
      <c r="A2340" s="14"/>
      <c r="B2340" s="282">
        <v>3014290</v>
      </c>
      <c r="C2340" s="275" t="s">
        <v>1199</v>
      </c>
      <c r="D2340" s="275" t="s">
        <v>1209</v>
      </c>
      <c r="E2340" s="283"/>
      <c r="F2340" s="57"/>
      <c r="G2340" s="284"/>
      <c r="H2340" s="274">
        <f t="shared" si="153"/>
        <v>24171489</v>
      </c>
      <c r="I2340" s="279">
        <f t="shared" si="154"/>
        <v>5796.711538461538</v>
      </c>
      <c r="J2340" s="59"/>
      <c r="K2340" s="42">
        <v>505</v>
      </c>
      <c r="M2340" s="42">
        <v>520</v>
      </c>
    </row>
    <row r="2341" spans="1:13" s="17" customFormat="1" ht="12.75">
      <c r="A2341" s="14"/>
      <c r="B2341" s="282">
        <f>+B2317</f>
        <v>2674570</v>
      </c>
      <c r="C2341" s="275" t="s">
        <v>1199</v>
      </c>
      <c r="D2341" s="275" t="s">
        <v>1221</v>
      </c>
      <c r="E2341" s="283"/>
      <c r="F2341" s="57"/>
      <c r="G2341" s="284"/>
      <c r="H2341" s="274">
        <f t="shared" si="153"/>
        <v>21496919</v>
      </c>
      <c r="I2341" s="279">
        <f t="shared" si="154"/>
        <v>5296.178217821782</v>
      </c>
      <c r="J2341" s="59"/>
      <c r="K2341" s="42">
        <v>505</v>
      </c>
      <c r="M2341" s="42">
        <v>505</v>
      </c>
    </row>
    <row r="2342" spans="1:13" s="17" customFormat="1" ht="12.75">
      <c r="A2342" s="13"/>
      <c r="B2342" s="285">
        <f>SUM(B2331:B2341)</f>
        <v>-21496919</v>
      </c>
      <c r="C2342" s="286" t="s">
        <v>1199</v>
      </c>
      <c r="D2342" s="286" t="s">
        <v>1225</v>
      </c>
      <c r="E2342" s="287"/>
      <c r="F2342" s="134"/>
      <c r="G2342" s="288"/>
      <c r="H2342" s="289">
        <f>H2332-B2342</f>
        <v>64711076</v>
      </c>
      <c r="I2342" s="290">
        <f t="shared" si="154"/>
        <v>-42568.15643564356</v>
      </c>
      <c r="J2342" s="291"/>
      <c r="K2342" s="292">
        <v>520</v>
      </c>
      <c r="L2342" s="292"/>
      <c r="M2342" s="42">
        <v>505</v>
      </c>
    </row>
    <row r="2343" spans="1:13" s="17" customFormat="1" ht="12.75">
      <c r="A2343" s="14"/>
      <c r="B2343" s="34"/>
      <c r="C2343" s="293"/>
      <c r="D2343" s="293"/>
      <c r="E2343" s="293"/>
      <c r="F2343" s="57"/>
      <c r="G2343" s="294"/>
      <c r="H2343" s="31"/>
      <c r="I2343" s="59"/>
      <c r="J2343" s="59"/>
      <c r="K2343" s="42"/>
      <c r="M2343" s="42"/>
    </row>
    <row r="2344" spans="1:13" s="17" customFormat="1" ht="12.75">
      <c r="A2344" s="14"/>
      <c r="B2344" s="34"/>
      <c r="C2344" s="293"/>
      <c r="D2344" s="293"/>
      <c r="E2344" s="293"/>
      <c r="F2344" s="57"/>
      <c r="G2344" s="294"/>
      <c r="H2344" s="31"/>
      <c r="I2344" s="59"/>
      <c r="J2344" s="59"/>
      <c r="K2344" s="42"/>
      <c r="M2344" s="2"/>
    </row>
    <row r="2345" spans="2:13" ht="12.75">
      <c r="B2345" s="43"/>
      <c r="F2345" s="82"/>
      <c r="G2345" s="71"/>
      <c r="M2345" s="2"/>
    </row>
    <row r="2346" spans="1:13" s="300" customFormat="1" ht="12.75">
      <c r="A2346" s="295"/>
      <c r="B2346" s="296">
        <v>-19197023.1</v>
      </c>
      <c r="C2346" s="295" t="s">
        <v>1210</v>
      </c>
      <c r="D2346" s="295" t="s">
        <v>1200</v>
      </c>
      <c r="E2346" s="295"/>
      <c r="F2346" s="297"/>
      <c r="G2346" s="297"/>
      <c r="H2346" s="274">
        <f aca="true" t="shared" si="155" ref="H2346:H2356">H2345-B2346</f>
        <v>19197023.1</v>
      </c>
      <c r="I2346" s="279">
        <f aca="true" t="shared" si="156" ref="I2346:I2357">+B2346/M2346</f>
        <v>-38394.046200000004</v>
      </c>
      <c r="J2346" s="298"/>
      <c r="K2346" s="299">
        <v>500</v>
      </c>
      <c r="M2346" s="299">
        <v>500</v>
      </c>
    </row>
    <row r="2347" spans="1:13" s="300" customFormat="1" ht="12.75">
      <c r="A2347" s="295"/>
      <c r="B2347" s="296">
        <v>375535</v>
      </c>
      <c r="C2347" s="295" t="s">
        <v>1210</v>
      </c>
      <c r="D2347" s="203" t="s">
        <v>1211</v>
      </c>
      <c r="E2347" s="295"/>
      <c r="F2347" s="297"/>
      <c r="G2347" s="297"/>
      <c r="H2347" s="274">
        <f t="shared" si="155"/>
        <v>18821488.1</v>
      </c>
      <c r="I2347" s="279">
        <f t="shared" si="156"/>
        <v>751.07</v>
      </c>
      <c r="J2347" s="298"/>
      <c r="K2347" s="299">
        <v>500</v>
      </c>
      <c r="M2347" s="299">
        <v>500</v>
      </c>
    </row>
    <row r="2348" spans="1:13" s="300" customFormat="1" ht="12.75">
      <c r="A2348" s="295"/>
      <c r="B2348" s="296">
        <v>518000</v>
      </c>
      <c r="C2348" s="295" t="s">
        <v>1210</v>
      </c>
      <c r="D2348" s="203" t="s">
        <v>1202</v>
      </c>
      <c r="E2348" s="295"/>
      <c r="F2348" s="297"/>
      <c r="G2348" s="297"/>
      <c r="H2348" s="274">
        <f t="shared" si="155"/>
        <v>18303488.1</v>
      </c>
      <c r="I2348" s="279">
        <f t="shared" si="156"/>
        <v>1046.4646464646464</v>
      </c>
      <c r="J2348" s="298"/>
      <c r="K2348" s="299">
        <v>495</v>
      </c>
      <c r="M2348" s="299">
        <v>495</v>
      </c>
    </row>
    <row r="2349" spans="1:13" s="300" customFormat="1" ht="12.75">
      <c r="A2349" s="295"/>
      <c r="B2349" s="296">
        <v>199400</v>
      </c>
      <c r="C2349" s="295" t="s">
        <v>1210</v>
      </c>
      <c r="D2349" s="203" t="s">
        <v>1203</v>
      </c>
      <c r="E2349" s="295"/>
      <c r="F2349" s="297"/>
      <c r="G2349" s="297"/>
      <c r="H2349" s="274">
        <f t="shared" si="155"/>
        <v>18104088.1</v>
      </c>
      <c r="I2349" s="279">
        <f t="shared" si="156"/>
        <v>402.82828282828285</v>
      </c>
      <c r="J2349" s="298"/>
      <c r="K2349" s="299">
        <v>495</v>
      </c>
      <c r="M2349" s="299">
        <v>495</v>
      </c>
    </row>
    <row r="2350" spans="1:13" s="300" customFormat="1" ht="12.75">
      <c r="A2350" s="295"/>
      <c r="B2350" s="296">
        <v>289600</v>
      </c>
      <c r="C2350" s="295" t="s">
        <v>1210</v>
      </c>
      <c r="D2350" s="203" t="s">
        <v>1204</v>
      </c>
      <c r="E2350" s="295"/>
      <c r="F2350" s="297"/>
      <c r="G2350" s="297"/>
      <c r="H2350" s="274">
        <f t="shared" si="155"/>
        <v>17814488.1</v>
      </c>
      <c r="I2350" s="279">
        <f t="shared" si="156"/>
        <v>579.2</v>
      </c>
      <c r="J2350" s="298"/>
      <c r="K2350" s="299">
        <v>500</v>
      </c>
      <c r="M2350" s="299">
        <v>500</v>
      </c>
    </row>
    <row r="2351" spans="1:13" s="300" customFormat="1" ht="12.75">
      <c r="A2351" s="295"/>
      <c r="B2351" s="296">
        <v>115900</v>
      </c>
      <c r="C2351" s="295" t="s">
        <v>1210</v>
      </c>
      <c r="D2351" s="203" t="s">
        <v>1205</v>
      </c>
      <c r="E2351" s="295"/>
      <c r="F2351" s="297"/>
      <c r="G2351" s="297"/>
      <c r="H2351" s="274">
        <f t="shared" si="155"/>
        <v>17698588.1</v>
      </c>
      <c r="I2351" s="279">
        <f t="shared" si="156"/>
        <v>220.76190476190476</v>
      </c>
      <c r="J2351" s="298"/>
      <c r="K2351" s="299">
        <v>525</v>
      </c>
      <c r="M2351" s="299">
        <v>525</v>
      </c>
    </row>
    <row r="2352" spans="1:13" s="300" customFormat="1" ht="12.75">
      <c r="A2352" s="295"/>
      <c r="B2352" s="296">
        <v>1189218</v>
      </c>
      <c r="C2352" s="295" t="s">
        <v>1210</v>
      </c>
      <c r="D2352" s="203" t="s">
        <v>1206</v>
      </c>
      <c r="E2352" s="295"/>
      <c r="F2352" s="297"/>
      <c r="G2352" s="297"/>
      <c r="H2352" s="274">
        <f t="shared" si="155"/>
        <v>16509370.100000001</v>
      </c>
      <c r="I2352" s="279">
        <f t="shared" si="156"/>
        <v>2265.177142857143</v>
      </c>
      <c r="J2352" s="298"/>
      <c r="K2352" s="299">
        <v>525</v>
      </c>
      <c r="M2352" s="299">
        <v>525</v>
      </c>
    </row>
    <row r="2353" spans="1:13" s="300" customFormat="1" ht="12.75">
      <c r="A2353" s="295"/>
      <c r="B2353" s="296">
        <v>246374</v>
      </c>
      <c r="C2353" s="295" t="s">
        <v>1210</v>
      </c>
      <c r="D2353" s="203" t="s">
        <v>1207</v>
      </c>
      <c r="E2353" s="295"/>
      <c r="F2353" s="297"/>
      <c r="G2353" s="297"/>
      <c r="H2353" s="274">
        <f t="shared" si="155"/>
        <v>16262996.100000001</v>
      </c>
      <c r="I2353" s="279">
        <f t="shared" si="156"/>
        <v>460.5121495327103</v>
      </c>
      <c r="J2353" s="298"/>
      <c r="K2353" s="299">
        <v>535</v>
      </c>
      <c r="M2353" s="299">
        <v>535</v>
      </c>
    </row>
    <row r="2354" spans="1:13" s="300" customFormat="1" ht="12.75">
      <c r="A2354" s="295"/>
      <c r="B2354" s="296">
        <v>511600</v>
      </c>
      <c r="C2354" s="295" t="s">
        <v>1210</v>
      </c>
      <c r="D2354" s="203" t="s">
        <v>1208</v>
      </c>
      <c r="E2354" s="295"/>
      <c r="F2354" s="297"/>
      <c r="G2354" s="297"/>
      <c r="H2354" s="274">
        <f t="shared" si="155"/>
        <v>15751396.100000001</v>
      </c>
      <c r="I2354" s="279">
        <f t="shared" si="156"/>
        <v>965.2830188679245</v>
      </c>
      <c r="J2354" s="298"/>
      <c r="K2354" s="299">
        <v>530</v>
      </c>
      <c r="M2354" s="299">
        <v>530</v>
      </c>
    </row>
    <row r="2355" spans="1:13" s="300" customFormat="1" ht="12.75">
      <c r="A2355" s="295"/>
      <c r="B2355" s="296">
        <v>271002</v>
      </c>
      <c r="C2355" s="295" t="s">
        <v>1210</v>
      </c>
      <c r="D2355" s="203" t="s">
        <v>1209</v>
      </c>
      <c r="E2355" s="295"/>
      <c r="F2355" s="297"/>
      <c r="G2355" s="297"/>
      <c r="H2355" s="274">
        <f t="shared" si="155"/>
        <v>15480394.100000001</v>
      </c>
      <c r="I2355" s="279">
        <f t="shared" si="156"/>
        <v>521.1576923076923</v>
      </c>
      <c r="J2355" s="298"/>
      <c r="K2355" s="299">
        <v>520</v>
      </c>
      <c r="M2355" s="299">
        <v>520</v>
      </c>
    </row>
    <row r="2356" spans="1:13" s="300" customFormat="1" ht="12.75">
      <c r="A2356" s="295"/>
      <c r="B2356" s="296">
        <f>+B2318</f>
        <v>604570</v>
      </c>
      <c r="C2356" s="295" t="s">
        <v>1210</v>
      </c>
      <c r="D2356" s="203" t="s">
        <v>1221</v>
      </c>
      <c r="E2356" s="295"/>
      <c r="F2356" s="297"/>
      <c r="G2356" s="297"/>
      <c r="H2356" s="274">
        <f t="shared" si="155"/>
        <v>14875824.100000001</v>
      </c>
      <c r="I2356" s="279">
        <f t="shared" si="156"/>
        <v>1197.1683168316831</v>
      </c>
      <c r="J2356" s="298"/>
      <c r="K2356" s="299">
        <v>505</v>
      </c>
      <c r="M2356" s="299">
        <v>505</v>
      </c>
    </row>
    <row r="2357" spans="1:13" s="300" customFormat="1" ht="12.75">
      <c r="A2357" s="301"/>
      <c r="B2357" s="302">
        <f>SUM(B2346:B2356)</f>
        <v>-14875824.100000001</v>
      </c>
      <c r="C2357" s="301" t="s">
        <v>1210</v>
      </c>
      <c r="D2357" s="301" t="s">
        <v>1226</v>
      </c>
      <c r="E2357" s="301"/>
      <c r="F2357" s="303"/>
      <c r="G2357" s="303"/>
      <c r="H2357" s="289">
        <f>H2347-B2357</f>
        <v>33697312.2</v>
      </c>
      <c r="I2357" s="290">
        <f t="shared" si="156"/>
        <v>-29457.077425742576</v>
      </c>
      <c r="J2357" s="290"/>
      <c r="K2357" s="304">
        <v>505</v>
      </c>
      <c r="L2357" s="304"/>
      <c r="M2357" s="304">
        <v>505</v>
      </c>
    </row>
    <row r="2358" spans="2:13" ht="12.75">
      <c r="B2358" s="43"/>
      <c r="F2358" s="82"/>
      <c r="G2358" s="71"/>
      <c r="M2358" s="2"/>
    </row>
    <row r="2359" spans="2:13" ht="12.75">
      <c r="B2359" s="43"/>
      <c r="F2359" s="82"/>
      <c r="G2359" s="71"/>
      <c r="M2359" s="2"/>
    </row>
    <row r="2360" spans="1:13" s="300" customFormat="1" ht="12.75" hidden="1">
      <c r="A2360" s="295"/>
      <c r="B2360" s="296"/>
      <c r="C2360" s="295"/>
      <c r="D2360" s="295"/>
      <c r="E2360" s="295"/>
      <c r="F2360" s="297"/>
      <c r="G2360" s="297"/>
      <c r="H2360" s="296"/>
      <c r="I2360" s="279"/>
      <c r="K2360" s="42"/>
      <c r="L2360" s="17"/>
      <c r="M2360" s="2"/>
    </row>
    <row r="2361" spans="1:13" s="300" customFormat="1" ht="12.75" hidden="1">
      <c r="A2361" s="295"/>
      <c r="B2361" s="296"/>
      <c r="C2361" s="295"/>
      <c r="D2361" s="295"/>
      <c r="E2361" s="295"/>
      <c r="F2361" s="297"/>
      <c r="G2361" s="297"/>
      <c r="H2361" s="296"/>
      <c r="I2361" s="279"/>
      <c r="K2361" s="42"/>
      <c r="L2361" s="17"/>
      <c r="M2361" s="2"/>
    </row>
    <row r="2362" spans="1:13" ht="12.75" hidden="1">
      <c r="A2362" s="14"/>
      <c r="B2362" s="9"/>
      <c r="F2362" s="71"/>
      <c r="G2362" s="71"/>
      <c r="H2362" s="296"/>
      <c r="I2362" s="24" t="e">
        <f aca="true" t="shared" si="157" ref="I2362:I2393">+B2362/M2362</f>
        <v>#DIV/0!</v>
      </c>
      <c r="M2362" s="2"/>
    </row>
    <row r="2363" spans="1:13" ht="12.75" hidden="1">
      <c r="A2363" s="14"/>
      <c r="B2363" s="9"/>
      <c r="F2363" s="71"/>
      <c r="G2363" s="71"/>
      <c r="H2363" s="296"/>
      <c r="I2363" s="24" t="e">
        <f t="shared" si="157"/>
        <v>#DIV/0!</v>
      </c>
      <c r="M2363" s="2"/>
    </row>
    <row r="2364" spans="1:13" ht="12.75" hidden="1">
      <c r="A2364" s="14"/>
      <c r="B2364" s="9"/>
      <c r="F2364" s="71"/>
      <c r="G2364" s="71"/>
      <c r="H2364" s="5">
        <f aca="true" t="shared" si="158" ref="H2364:H2395">H2363-B2364</f>
        <v>0</v>
      </c>
      <c r="I2364" s="24" t="e">
        <f t="shared" si="157"/>
        <v>#DIV/0!</v>
      </c>
      <c r="M2364" s="2"/>
    </row>
    <row r="2365" spans="1:13" ht="12.75" hidden="1">
      <c r="A2365" s="14"/>
      <c r="B2365" s="9"/>
      <c r="F2365" s="71"/>
      <c r="G2365" s="71"/>
      <c r="H2365" s="5">
        <f t="shared" si="158"/>
        <v>0</v>
      </c>
      <c r="I2365" s="24" t="e">
        <f t="shared" si="157"/>
        <v>#DIV/0!</v>
      </c>
      <c r="M2365" s="2"/>
    </row>
    <row r="2366" spans="1:13" ht="12.75" hidden="1">
      <c r="A2366" s="14"/>
      <c r="B2366" s="9"/>
      <c r="F2366" s="71"/>
      <c r="G2366" s="71"/>
      <c r="H2366" s="5">
        <f t="shared" si="158"/>
        <v>0</v>
      </c>
      <c r="I2366" s="24" t="e">
        <f t="shared" si="157"/>
        <v>#DIV/0!</v>
      </c>
      <c r="M2366" s="2"/>
    </row>
    <row r="2367" spans="1:13" ht="12.75" hidden="1">
      <c r="A2367" s="14"/>
      <c r="B2367" s="9"/>
      <c r="F2367" s="71"/>
      <c r="G2367" s="71"/>
      <c r="H2367" s="5">
        <f t="shared" si="158"/>
        <v>0</v>
      </c>
      <c r="I2367" s="24" t="e">
        <f t="shared" si="157"/>
        <v>#DIV/0!</v>
      </c>
      <c r="M2367" s="2"/>
    </row>
    <row r="2368" spans="1:13" ht="12.75" hidden="1">
      <c r="A2368" s="14"/>
      <c r="B2368" s="9"/>
      <c r="F2368" s="71"/>
      <c r="G2368" s="71"/>
      <c r="H2368" s="5">
        <f t="shared" si="158"/>
        <v>0</v>
      </c>
      <c r="I2368" s="24" t="e">
        <f t="shared" si="157"/>
        <v>#DIV/0!</v>
      </c>
      <c r="M2368" s="2"/>
    </row>
    <row r="2369" spans="1:13" ht="12.75" hidden="1">
      <c r="A2369" s="14"/>
      <c r="B2369" s="9"/>
      <c r="F2369" s="71"/>
      <c r="G2369" s="71"/>
      <c r="H2369" s="5">
        <f t="shared" si="158"/>
        <v>0</v>
      </c>
      <c r="I2369" s="24" t="e">
        <f t="shared" si="157"/>
        <v>#DIV/0!</v>
      </c>
      <c r="M2369" s="2"/>
    </row>
    <row r="2370" spans="1:13" ht="12.75" hidden="1">
      <c r="A2370" s="14"/>
      <c r="B2370" s="9"/>
      <c r="F2370" s="71"/>
      <c r="G2370" s="71"/>
      <c r="H2370" s="5">
        <f t="shared" si="158"/>
        <v>0</v>
      </c>
      <c r="I2370" s="24" t="e">
        <f t="shared" si="157"/>
        <v>#DIV/0!</v>
      </c>
      <c r="M2370" s="2"/>
    </row>
    <row r="2371" spans="1:13" ht="12.75" hidden="1">
      <c r="A2371" s="14"/>
      <c r="B2371" s="9"/>
      <c r="F2371" s="71"/>
      <c r="G2371" s="71"/>
      <c r="H2371" s="5">
        <f t="shared" si="158"/>
        <v>0</v>
      </c>
      <c r="I2371" s="24" t="e">
        <f t="shared" si="157"/>
        <v>#DIV/0!</v>
      </c>
      <c r="M2371" s="2"/>
    </row>
    <row r="2372" spans="1:13" ht="12.75" hidden="1">
      <c r="A2372" s="14"/>
      <c r="B2372" s="9"/>
      <c r="F2372" s="71"/>
      <c r="G2372" s="71"/>
      <c r="H2372" s="5">
        <f t="shared" si="158"/>
        <v>0</v>
      </c>
      <c r="I2372" s="24" t="e">
        <f t="shared" si="157"/>
        <v>#DIV/0!</v>
      </c>
      <c r="M2372" s="2"/>
    </row>
    <row r="2373" spans="1:13" ht="12.75" hidden="1">
      <c r="A2373" s="14"/>
      <c r="B2373" s="9"/>
      <c r="F2373" s="71"/>
      <c r="G2373" s="71"/>
      <c r="H2373" s="5">
        <f t="shared" si="158"/>
        <v>0</v>
      </c>
      <c r="I2373" s="24" t="e">
        <f t="shared" si="157"/>
        <v>#DIV/0!</v>
      </c>
      <c r="M2373" s="2"/>
    </row>
    <row r="2374" spans="1:13" ht="12.75" hidden="1">
      <c r="A2374" s="14"/>
      <c r="B2374" s="9"/>
      <c r="F2374" s="71"/>
      <c r="G2374" s="71"/>
      <c r="H2374" s="5">
        <f t="shared" si="158"/>
        <v>0</v>
      </c>
      <c r="I2374" s="24" t="e">
        <f t="shared" si="157"/>
        <v>#DIV/0!</v>
      </c>
      <c r="M2374" s="2"/>
    </row>
    <row r="2375" spans="1:13" ht="12.75" hidden="1">
      <c r="A2375" s="14"/>
      <c r="B2375" s="9"/>
      <c r="F2375" s="71"/>
      <c r="G2375" s="71"/>
      <c r="H2375" s="5">
        <f t="shared" si="158"/>
        <v>0</v>
      </c>
      <c r="I2375" s="24" t="e">
        <f t="shared" si="157"/>
        <v>#DIV/0!</v>
      </c>
      <c r="M2375" s="2"/>
    </row>
    <row r="2376" spans="1:13" ht="12.75" hidden="1">
      <c r="A2376" s="14"/>
      <c r="F2376" s="71"/>
      <c r="G2376" s="71"/>
      <c r="H2376" s="5">
        <f t="shared" si="158"/>
        <v>0</v>
      </c>
      <c r="I2376" s="24" t="e">
        <f t="shared" si="157"/>
        <v>#DIV/0!</v>
      </c>
      <c r="M2376" s="2"/>
    </row>
    <row r="2377" spans="1:13" ht="12.75" hidden="1">
      <c r="A2377" s="14"/>
      <c r="B2377" s="7"/>
      <c r="F2377" s="71"/>
      <c r="G2377" s="71"/>
      <c r="H2377" s="5">
        <f t="shared" si="158"/>
        <v>0</v>
      </c>
      <c r="I2377" s="24" t="e">
        <f t="shared" si="157"/>
        <v>#DIV/0!</v>
      </c>
      <c r="M2377" s="2"/>
    </row>
    <row r="2378" spans="1:13" ht="12.75" hidden="1">
      <c r="A2378" s="14"/>
      <c r="F2378" s="71"/>
      <c r="G2378" s="71"/>
      <c r="H2378" s="5">
        <f t="shared" si="158"/>
        <v>0</v>
      </c>
      <c r="I2378" s="24" t="e">
        <f t="shared" si="157"/>
        <v>#DIV/0!</v>
      </c>
      <c r="M2378" s="2"/>
    </row>
    <row r="2379" spans="1:13" ht="12.75" hidden="1">
      <c r="A2379" s="14"/>
      <c r="F2379" s="71"/>
      <c r="G2379" s="71"/>
      <c r="H2379" s="5">
        <f t="shared" si="158"/>
        <v>0</v>
      </c>
      <c r="I2379" s="24" t="e">
        <f t="shared" si="157"/>
        <v>#DIV/0!</v>
      </c>
      <c r="M2379" s="2"/>
    </row>
    <row r="2380" spans="1:13" ht="12.75" hidden="1">
      <c r="A2380" s="14"/>
      <c r="F2380" s="71"/>
      <c r="G2380" s="71"/>
      <c r="H2380" s="5">
        <f t="shared" si="158"/>
        <v>0</v>
      </c>
      <c r="I2380" s="24" t="e">
        <f t="shared" si="157"/>
        <v>#DIV/0!</v>
      </c>
      <c r="M2380" s="2"/>
    </row>
    <row r="2381" spans="1:13" ht="12.75" hidden="1">
      <c r="A2381" s="14"/>
      <c r="F2381" s="71"/>
      <c r="G2381" s="71"/>
      <c r="H2381" s="5">
        <f t="shared" si="158"/>
        <v>0</v>
      </c>
      <c r="I2381" s="24" t="e">
        <f t="shared" si="157"/>
        <v>#DIV/0!</v>
      </c>
      <c r="M2381" s="2"/>
    </row>
    <row r="2382" spans="1:13" ht="12.75" hidden="1">
      <c r="A2382" s="14"/>
      <c r="F2382" s="71"/>
      <c r="G2382" s="71"/>
      <c r="H2382" s="5">
        <f t="shared" si="158"/>
        <v>0</v>
      </c>
      <c r="I2382" s="24" t="e">
        <f t="shared" si="157"/>
        <v>#DIV/0!</v>
      </c>
      <c r="M2382" s="2"/>
    </row>
    <row r="2383" spans="1:13" ht="12.75" hidden="1">
      <c r="A2383" s="14"/>
      <c r="F2383" s="71"/>
      <c r="G2383" s="71"/>
      <c r="H2383" s="5">
        <f t="shared" si="158"/>
        <v>0</v>
      </c>
      <c r="I2383" s="24" t="e">
        <f t="shared" si="157"/>
        <v>#DIV/0!</v>
      </c>
      <c r="M2383" s="2"/>
    </row>
    <row r="2384" spans="1:13" ht="12.75" hidden="1">
      <c r="A2384" s="14"/>
      <c r="F2384" s="71"/>
      <c r="G2384" s="71"/>
      <c r="H2384" s="5">
        <f t="shared" si="158"/>
        <v>0</v>
      </c>
      <c r="I2384" s="24" t="e">
        <f t="shared" si="157"/>
        <v>#DIV/0!</v>
      </c>
      <c r="M2384" s="2"/>
    </row>
    <row r="2385" spans="1:13" ht="12.75" hidden="1">
      <c r="A2385" s="14"/>
      <c r="F2385" s="71"/>
      <c r="G2385" s="71"/>
      <c r="H2385" s="5">
        <f t="shared" si="158"/>
        <v>0</v>
      </c>
      <c r="I2385" s="24" t="e">
        <f t="shared" si="157"/>
        <v>#DIV/0!</v>
      </c>
      <c r="M2385" s="2"/>
    </row>
    <row r="2386" spans="1:13" ht="12.75" hidden="1">
      <c r="A2386" s="14"/>
      <c r="F2386" s="71"/>
      <c r="G2386" s="71"/>
      <c r="H2386" s="5">
        <f t="shared" si="158"/>
        <v>0</v>
      </c>
      <c r="I2386" s="24" t="e">
        <f t="shared" si="157"/>
        <v>#DIV/0!</v>
      </c>
      <c r="M2386" s="2"/>
    </row>
    <row r="2387" spans="1:13" ht="12.75" hidden="1">
      <c r="A2387" s="14"/>
      <c r="F2387" s="71"/>
      <c r="G2387" s="71"/>
      <c r="H2387" s="5">
        <f t="shared" si="158"/>
        <v>0</v>
      </c>
      <c r="I2387" s="24" t="e">
        <f t="shared" si="157"/>
        <v>#DIV/0!</v>
      </c>
      <c r="M2387" s="2"/>
    </row>
    <row r="2388" spans="1:13" ht="12.75" hidden="1">
      <c r="A2388" s="14"/>
      <c r="F2388" s="71"/>
      <c r="G2388" s="71"/>
      <c r="H2388" s="5">
        <f t="shared" si="158"/>
        <v>0</v>
      </c>
      <c r="I2388" s="24" t="e">
        <f t="shared" si="157"/>
        <v>#DIV/0!</v>
      </c>
      <c r="M2388" s="2"/>
    </row>
    <row r="2389" spans="1:13" ht="12.75" hidden="1">
      <c r="A2389" s="14"/>
      <c r="F2389" s="71"/>
      <c r="G2389" s="71"/>
      <c r="H2389" s="5">
        <f t="shared" si="158"/>
        <v>0</v>
      </c>
      <c r="I2389" s="24" t="e">
        <f t="shared" si="157"/>
        <v>#DIV/0!</v>
      </c>
      <c r="M2389" s="2"/>
    </row>
    <row r="2390" spans="1:13" ht="12.75" hidden="1">
      <c r="A2390" s="14"/>
      <c r="F2390" s="71"/>
      <c r="G2390" s="71"/>
      <c r="H2390" s="5">
        <f t="shared" si="158"/>
        <v>0</v>
      </c>
      <c r="I2390" s="24" t="e">
        <f t="shared" si="157"/>
        <v>#DIV/0!</v>
      </c>
      <c r="M2390" s="2"/>
    </row>
    <row r="2391" spans="1:13" ht="12.75" hidden="1">
      <c r="A2391" s="14"/>
      <c r="F2391" s="71"/>
      <c r="G2391" s="71"/>
      <c r="H2391" s="5">
        <f t="shared" si="158"/>
        <v>0</v>
      </c>
      <c r="I2391" s="24" t="e">
        <f t="shared" si="157"/>
        <v>#DIV/0!</v>
      </c>
      <c r="M2391" s="2"/>
    </row>
    <row r="2392" spans="1:13" ht="12.75" hidden="1">
      <c r="A2392" s="14"/>
      <c r="F2392" s="71"/>
      <c r="G2392" s="71"/>
      <c r="H2392" s="5">
        <f t="shared" si="158"/>
        <v>0</v>
      </c>
      <c r="I2392" s="24" t="e">
        <f t="shared" si="157"/>
        <v>#DIV/0!</v>
      </c>
      <c r="M2392" s="2"/>
    </row>
    <row r="2393" spans="1:13" ht="12.75" hidden="1">
      <c r="A2393" s="14"/>
      <c r="F2393" s="71"/>
      <c r="G2393" s="71"/>
      <c r="H2393" s="5">
        <f t="shared" si="158"/>
        <v>0</v>
      </c>
      <c r="I2393" s="24" t="e">
        <f t="shared" si="157"/>
        <v>#DIV/0!</v>
      </c>
      <c r="M2393" s="2"/>
    </row>
    <row r="2394" spans="1:13" ht="12.75" hidden="1">
      <c r="A2394" s="14"/>
      <c r="F2394" s="71"/>
      <c r="G2394" s="71"/>
      <c r="H2394" s="5">
        <f t="shared" si="158"/>
        <v>0</v>
      </c>
      <c r="I2394" s="24" t="e">
        <f aca="true" t="shared" si="159" ref="I2394:I2425">+B2394/M2394</f>
        <v>#DIV/0!</v>
      </c>
      <c r="M2394" s="2"/>
    </row>
    <row r="2395" spans="1:13" ht="12.75" hidden="1">
      <c r="A2395" s="14"/>
      <c r="F2395" s="71"/>
      <c r="G2395" s="71"/>
      <c r="H2395" s="5">
        <f t="shared" si="158"/>
        <v>0</v>
      </c>
      <c r="I2395" s="24" t="e">
        <f t="shared" si="159"/>
        <v>#DIV/0!</v>
      </c>
      <c r="M2395" s="2"/>
    </row>
    <row r="2396" spans="1:13" ht="12.75" hidden="1">
      <c r="A2396" s="14"/>
      <c r="F2396" s="71"/>
      <c r="G2396" s="71"/>
      <c r="H2396" s="5">
        <f aca="true" t="shared" si="160" ref="H2396:H2427">H2395-B2396</f>
        <v>0</v>
      </c>
      <c r="I2396" s="24" t="e">
        <f t="shared" si="159"/>
        <v>#DIV/0!</v>
      </c>
      <c r="M2396" s="2"/>
    </row>
    <row r="2397" spans="1:13" ht="12.75" hidden="1">
      <c r="A2397" s="14"/>
      <c r="F2397" s="71"/>
      <c r="G2397" s="71"/>
      <c r="H2397" s="5">
        <f t="shared" si="160"/>
        <v>0</v>
      </c>
      <c r="I2397" s="24" t="e">
        <f t="shared" si="159"/>
        <v>#DIV/0!</v>
      </c>
      <c r="M2397" s="2"/>
    </row>
    <row r="2398" spans="1:13" ht="12.75" hidden="1">
      <c r="A2398" s="14"/>
      <c r="F2398" s="71"/>
      <c r="G2398" s="71"/>
      <c r="H2398" s="5">
        <f t="shared" si="160"/>
        <v>0</v>
      </c>
      <c r="I2398" s="24" t="e">
        <f t="shared" si="159"/>
        <v>#DIV/0!</v>
      </c>
      <c r="M2398" s="2"/>
    </row>
    <row r="2399" spans="1:13" ht="12.75" hidden="1">
      <c r="A2399" s="14"/>
      <c r="F2399" s="71"/>
      <c r="G2399" s="71"/>
      <c r="H2399" s="5">
        <f t="shared" si="160"/>
        <v>0</v>
      </c>
      <c r="I2399" s="24" t="e">
        <f t="shared" si="159"/>
        <v>#DIV/0!</v>
      </c>
      <c r="M2399" s="2"/>
    </row>
    <row r="2400" spans="1:13" ht="12.75" hidden="1">
      <c r="A2400" s="14"/>
      <c r="F2400" s="71"/>
      <c r="G2400" s="71"/>
      <c r="H2400" s="5">
        <f t="shared" si="160"/>
        <v>0</v>
      </c>
      <c r="I2400" s="24" t="e">
        <f t="shared" si="159"/>
        <v>#DIV/0!</v>
      </c>
      <c r="M2400" s="2"/>
    </row>
    <row r="2401" spans="1:13" ht="12.75" hidden="1">
      <c r="A2401" s="14"/>
      <c r="F2401" s="71"/>
      <c r="G2401" s="71"/>
      <c r="H2401" s="5">
        <f t="shared" si="160"/>
        <v>0</v>
      </c>
      <c r="I2401" s="24" t="e">
        <f t="shared" si="159"/>
        <v>#DIV/0!</v>
      </c>
      <c r="M2401" s="2"/>
    </row>
    <row r="2402" spans="1:13" ht="12.75" hidden="1">
      <c r="A2402" s="14"/>
      <c r="F2402" s="71"/>
      <c r="G2402" s="71"/>
      <c r="H2402" s="5">
        <f t="shared" si="160"/>
        <v>0</v>
      </c>
      <c r="I2402" s="24" t="e">
        <f t="shared" si="159"/>
        <v>#DIV/0!</v>
      </c>
      <c r="M2402" s="2"/>
    </row>
    <row r="2403" spans="1:13" ht="12.75" hidden="1">
      <c r="A2403" s="14"/>
      <c r="F2403" s="71"/>
      <c r="G2403" s="71"/>
      <c r="H2403" s="5">
        <f t="shared" si="160"/>
        <v>0</v>
      </c>
      <c r="I2403" s="24" t="e">
        <f t="shared" si="159"/>
        <v>#DIV/0!</v>
      </c>
      <c r="M2403" s="2"/>
    </row>
    <row r="2404" spans="1:13" ht="12.75" hidden="1">
      <c r="A2404" s="14"/>
      <c r="F2404" s="71"/>
      <c r="G2404" s="71"/>
      <c r="H2404" s="5">
        <f t="shared" si="160"/>
        <v>0</v>
      </c>
      <c r="I2404" s="24" t="e">
        <f t="shared" si="159"/>
        <v>#DIV/0!</v>
      </c>
      <c r="M2404" s="2"/>
    </row>
    <row r="2405" spans="1:13" ht="12.75" hidden="1">
      <c r="A2405" s="14"/>
      <c r="F2405" s="71"/>
      <c r="G2405" s="71"/>
      <c r="H2405" s="5">
        <f t="shared" si="160"/>
        <v>0</v>
      </c>
      <c r="I2405" s="24" t="e">
        <f t="shared" si="159"/>
        <v>#DIV/0!</v>
      </c>
      <c r="M2405" s="2"/>
    </row>
    <row r="2406" spans="1:13" ht="12.75" hidden="1">
      <c r="A2406" s="14"/>
      <c r="F2406" s="71"/>
      <c r="G2406" s="71"/>
      <c r="H2406" s="5">
        <f t="shared" si="160"/>
        <v>0</v>
      </c>
      <c r="I2406" s="24" t="e">
        <f t="shared" si="159"/>
        <v>#DIV/0!</v>
      </c>
      <c r="M2406" s="2"/>
    </row>
    <row r="2407" spans="1:13" ht="12.75" hidden="1">
      <c r="A2407" s="14"/>
      <c r="F2407" s="71"/>
      <c r="G2407" s="71"/>
      <c r="H2407" s="5">
        <f t="shared" si="160"/>
        <v>0</v>
      </c>
      <c r="I2407" s="24" t="e">
        <f t="shared" si="159"/>
        <v>#DIV/0!</v>
      </c>
      <c r="M2407" s="2"/>
    </row>
    <row r="2408" spans="1:13" ht="12.75" hidden="1">
      <c r="A2408" s="14"/>
      <c r="F2408" s="71"/>
      <c r="G2408" s="71"/>
      <c r="H2408" s="5">
        <f t="shared" si="160"/>
        <v>0</v>
      </c>
      <c r="I2408" s="24" t="e">
        <f t="shared" si="159"/>
        <v>#DIV/0!</v>
      </c>
      <c r="M2408" s="2"/>
    </row>
    <row r="2409" spans="1:13" ht="12.75" hidden="1">
      <c r="A2409" s="14"/>
      <c r="F2409" s="71"/>
      <c r="G2409" s="71"/>
      <c r="H2409" s="5">
        <f t="shared" si="160"/>
        <v>0</v>
      </c>
      <c r="I2409" s="24" t="e">
        <f t="shared" si="159"/>
        <v>#DIV/0!</v>
      </c>
      <c r="M2409" s="2"/>
    </row>
    <row r="2410" spans="1:13" ht="12.75" hidden="1">
      <c r="A2410" s="14"/>
      <c r="F2410" s="71"/>
      <c r="G2410" s="71"/>
      <c r="H2410" s="5">
        <f t="shared" si="160"/>
        <v>0</v>
      </c>
      <c r="I2410" s="24" t="e">
        <f t="shared" si="159"/>
        <v>#DIV/0!</v>
      </c>
      <c r="M2410" s="2"/>
    </row>
    <row r="2411" spans="1:13" ht="12.75" hidden="1">
      <c r="A2411" s="14"/>
      <c r="F2411" s="71"/>
      <c r="G2411" s="71"/>
      <c r="H2411" s="5">
        <f t="shared" si="160"/>
        <v>0</v>
      </c>
      <c r="I2411" s="24" t="e">
        <f t="shared" si="159"/>
        <v>#DIV/0!</v>
      </c>
      <c r="M2411" s="2"/>
    </row>
    <row r="2412" spans="1:13" ht="12.75" hidden="1">
      <c r="A2412" s="14"/>
      <c r="F2412" s="71"/>
      <c r="G2412" s="71"/>
      <c r="H2412" s="5">
        <f t="shared" si="160"/>
        <v>0</v>
      </c>
      <c r="I2412" s="24" t="e">
        <f t="shared" si="159"/>
        <v>#DIV/0!</v>
      </c>
      <c r="M2412" s="2"/>
    </row>
    <row r="2413" spans="1:13" ht="12.75" hidden="1">
      <c r="A2413" s="14"/>
      <c r="F2413" s="71"/>
      <c r="G2413" s="71"/>
      <c r="H2413" s="5">
        <f t="shared" si="160"/>
        <v>0</v>
      </c>
      <c r="I2413" s="24" t="e">
        <f t="shared" si="159"/>
        <v>#DIV/0!</v>
      </c>
      <c r="M2413" s="2"/>
    </row>
    <row r="2414" spans="1:13" ht="12.75" hidden="1">
      <c r="A2414" s="14"/>
      <c r="F2414" s="71"/>
      <c r="G2414" s="71"/>
      <c r="H2414" s="5">
        <f t="shared" si="160"/>
        <v>0</v>
      </c>
      <c r="I2414" s="24" t="e">
        <f t="shared" si="159"/>
        <v>#DIV/0!</v>
      </c>
      <c r="M2414" s="2"/>
    </row>
    <row r="2415" spans="1:13" ht="12.75" hidden="1">
      <c r="A2415" s="14"/>
      <c r="F2415" s="71"/>
      <c r="G2415" s="71"/>
      <c r="H2415" s="5">
        <f t="shared" si="160"/>
        <v>0</v>
      </c>
      <c r="I2415" s="24" t="e">
        <f t="shared" si="159"/>
        <v>#DIV/0!</v>
      </c>
      <c r="M2415" s="2"/>
    </row>
    <row r="2416" spans="1:13" ht="12.75" hidden="1">
      <c r="A2416" s="14"/>
      <c r="F2416" s="71"/>
      <c r="G2416" s="71"/>
      <c r="H2416" s="5">
        <f t="shared" si="160"/>
        <v>0</v>
      </c>
      <c r="I2416" s="24" t="e">
        <f t="shared" si="159"/>
        <v>#DIV/0!</v>
      </c>
      <c r="M2416" s="2"/>
    </row>
    <row r="2417" spans="1:13" ht="12.75" hidden="1">
      <c r="A2417" s="14"/>
      <c r="F2417" s="71"/>
      <c r="G2417" s="71"/>
      <c r="H2417" s="5">
        <f t="shared" si="160"/>
        <v>0</v>
      </c>
      <c r="I2417" s="24" t="e">
        <f t="shared" si="159"/>
        <v>#DIV/0!</v>
      </c>
      <c r="M2417" s="2"/>
    </row>
    <row r="2418" spans="1:13" ht="12.75" hidden="1">
      <c r="A2418" s="14"/>
      <c r="F2418" s="71"/>
      <c r="G2418" s="71"/>
      <c r="H2418" s="5">
        <f t="shared" si="160"/>
        <v>0</v>
      </c>
      <c r="I2418" s="24" t="e">
        <f t="shared" si="159"/>
        <v>#DIV/0!</v>
      </c>
      <c r="M2418" s="2"/>
    </row>
    <row r="2419" spans="1:13" ht="12.75" hidden="1">
      <c r="A2419" s="14"/>
      <c r="F2419" s="71"/>
      <c r="G2419" s="71"/>
      <c r="H2419" s="5">
        <f t="shared" si="160"/>
        <v>0</v>
      </c>
      <c r="I2419" s="24" t="e">
        <f t="shared" si="159"/>
        <v>#DIV/0!</v>
      </c>
      <c r="M2419" s="2"/>
    </row>
    <row r="2420" spans="1:13" ht="12.75" hidden="1">
      <c r="A2420" s="14"/>
      <c r="F2420" s="71"/>
      <c r="G2420" s="71"/>
      <c r="H2420" s="5">
        <f t="shared" si="160"/>
        <v>0</v>
      </c>
      <c r="I2420" s="24" t="e">
        <f t="shared" si="159"/>
        <v>#DIV/0!</v>
      </c>
      <c r="M2420" s="2"/>
    </row>
    <row r="2421" spans="1:13" ht="12.75" hidden="1">
      <c r="A2421" s="14"/>
      <c r="F2421" s="71"/>
      <c r="G2421" s="71"/>
      <c r="H2421" s="5">
        <f t="shared" si="160"/>
        <v>0</v>
      </c>
      <c r="I2421" s="24" t="e">
        <f t="shared" si="159"/>
        <v>#DIV/0!</v>
      </c>
      <c r="M2421" s="2"/>
    </row>
    <row r="2422" spans="1:13" ht="12.75" hidden="1">
      <c r="A2422" s="14"/>
      <c r="F2422" s="71"/>
      <c r="G2422" s="71"/>
      <c r="H2422" s="5">
        <f t="shared" si="160"/>
        <v>0</v>
      </c>
      <c r="I2422" s="24" t="e">
        <f t="shared" si="159"/>
        <v>#DIV/0!</v>
      </c>
      <c r="M2422" s="2"/>
    </row>
    <row r="2423" spans="1:13" ht="12.75" hidden="1">
      <c r="A2423" s="14"/>
      <c r="F2423" s="71"/>
      <c r="G2423" s="71"/>
      <c r="H2423" s="5">
        <f t="shared" si="160"/>
        <v>0</v>
      </c>
      <c r="I2423" s="24" t="e">
        <f t="shared" si="159"/>
        <v>#DIV/0!</v>
      </c>
      <c r="M2423" s="2"/>
    </row>
    <row r="2424" spans="1:13" ht="12.75" hidden="1">
      <c r="A2424" s="14"/>
      <c r="F2424" s="71"/>
      <c r="G2424" s="71"/>
      <c r="H2424" s="5">
        <f t="shared" si="160"/>
        <v>0</v>
      </c>
      <c r="I2424" s="24" t="e">
        <f t="shared" si="159"/>
        <v>#DIV/0!</v>
      </c>
      <c r="M2424" s="2"/>
    </row>
    <row r="2425" spans="1:13" ht="12.75" hidden="1">
      <c r="A2425" s="14"/>
      <c r="F2425" s="71"/>
      <c r="G2425" s="71"/>
      <c r="H2425" s="5">
        <f t="shared" si="160"/>
        <v>0</v>
      </c>
      <c r="I2425" s="24" t="e">
        <f t="shared" si="159"/>
        <v>#DIV/0!</v>
      </c>
      <c r="M2425" s="2"/>
    </row>
    <row r="2426" spans="1:13" ht="12.75" hidden="1">
      <c r="A2426" s="14"/>
      <c r="F2426" s="71"/>
      <c r="G2426" s="71"/>
      <c r="H2426" s="5">
        <f t="shared" si="160"/>
        <v>0</v>
      </c>
      <c r="I2426" s="24" t="e">
        <f aca="true" t="shared" si="161" ref="I2426:I2457">+B2426/M2426</f>
        <v>#DIV/0!</v>
      </c>
      <c r="M2426" s="2"/>
    </row>
    <row r="2427" spans="1:13" ht="12.75" hidden="1">
      <c r="A2427" s="14"/>
      <c r="F2427" s="71"/>
      <c r="G2427" s="71"/>
      <c r="H2427" s="5">
        <f t="shared" si="160"/>
        <v>0</v>
      </c>
      <c r="I2427" s="24" t="e">
        <f t="shared" si="161"/>
        <v>#DIV/0!</v>
      </c>
      <c r="M2427" s="2"/>
    </row>
    <row r="2428" spans="1:13" ht="12.75" hidden="1">
      <c r="A2428" s="14"/>
      <c r="F2428" s="71"/>
      <c r="G2428" s="71"/>
      <c r="H2428" s="5">
        <f aca="true" t="shared" si="162" ref="H2428:H2459">H2427-B2428</f>
        <v>0</v>
      </c>
      <c r="I2428" s="24" t="e">
        <f t="shared" si="161"/>
        <v>#DIV/0!</v>
      </c>
      <c r="M2428" s="2"/>
    </row>
    <row r="2429" spans="1:13" ht="12.75" hidden="1">
      <c r="A2429" s="14"/>
      <c r="F2429" s="71"/>
      <c r="G2429" s="71"/>
      <c r="H2429" s="5">
        <f t="shared" si="162"/>
        <v>0</v>
      </c>
      <c r="I2429" s="24" t="e">
        <f t="shared" si="161"/>
        <v>#DIV/0!</v>
      </c>
      <c r="M2429" s="2"/>
    </row>
    <row r="2430" spans="1:13" ht="12.75" hidden="1">
      <c r="A2430" s="14"/>
      <c r="F2430" s="71"/>
      <c r="G2430" s="71"/>
      <c r="H2430" s="5">
        <f t="shared" si="162"/>
        <v>0</v>
      </c>
      <c r="I2430" s="24" t="e">
        <f t="shared" si="161"/>
        <v>#DIV/0!</v>
      </c>
      <c r="M2430" s="2"/>
    </row>
    <row r="2431" spans="1:13" ht="12.75" hidden="1">
      <c r="A2431" s="14"/>
      <c r="F2431" s="71"/>
      <c r="G2431" s="71"/>
      <c r="H2431" s="5">
        <f t="shared" si="162"/>
        <v>0</v>
      </c>
      <c r="I2431" s="24" t="e">
        <f t="shared" si="161"/>
        <v>#DIV/0!</v>
      </c>
      <c r="M2431" s="2"/>
    </row>
    <row r="2432" spans="1:13" ht="12.75" hidden="1">
      <c r="A2432" s="14"/>
      <c r="F2432" s="71"/>
      <c r="G2432" s="71"/>
      <c r="H2432" s="5">
        <f t="shared" si="162"/>
        <v>0</v>
      </c>
      <c r="I2432" s="24" t="e">
        <f t="shared" si="161"/>
        <v>#DIV/0!</v>
      </c>
      <c r="M2432" s="2"/>
    </row>
    <row r="2433" spans="1:13" ht="12.75" hidden="1">
      <c r="A2433" s="14"/>
      <c r="F2433" s="71"/>
      <c r="G2433" s="71"/>
      <c r="H2433" s="5">
        <f t="shared" si="162"/>
        <v>0</v>
      </c>
      <c r="I2433" s="24" t="e">
        <f t="shared" si="161"/>
        <v>#DIV/0!</v>
      </c>
      <c r="M2433" s="2"/>
    </row>
    <row r="2434" spans="1:13" ht="12.75" hidden="1">
      <c r="A2434" s="14"/>
      <c r="F2434" s="71"/>
      <c r="G2434" s="71"/>
      <c r="H2434" s="5">
        <f t="shared" si="162"/>
        <v>0</v>
      </c>
      <c r="I2434" s="24" t="e">
        <f t="shared" si="161"/>
        <v>#DIV/0!</v>
      </c>
      <c r="M2434" s="2"/>
    </row>
    <row r="2435" spans="1:13" ht="12.75" hidden="1">
      <c r="A2435" s="14"/>
      <c r="F2435" s="71"/>
      <c r="G2435" s="71"/>
      <c r="H2435" s="5">
        <f t="shared" si="162"/>
        <v>0</v>
      </c>
      <c r="I2435" s="24" t="e">
        <f t="shared" si="161"/>
        <v>#DIV/0!</v>
      </c>
      <c r="M2435" s="2"/>
    </row>
    <row r="2436" spans="1:13" ht="12.75" hidden="1">
      <c r="A2436" s="14"/>
      <c r="F2436" s="71"/>
      <c r="G2436" s="71"/>
      <c r="H2436" s="5">
        <f t="shared" si="162"/>
        <v>0</v>
      </c>
      <c r="I2436" s="24" t="e">
        <f t="shared" si="161"/>
        <v>#DIV/0!</v>
      </c>
      <c r="M2436" s="2"/>
    </row>
    <row r="2437" spans="1:13" ht="12.75" hidden="1">
      <c r="A2437" s="14"/>
      <c r="F2437" s="71"/>
      <c r="G2437" s="71"/>
      <c r="H2437" s="5">
        <f t="shared" si="162"/>
        <v>0</v>
      </c>
      <c r="I2437" s="24" t="e">
        <f t="shared" si="161"/>
        <v>#DIV/0!</v>
      </c>
      <c r="M2437" s="2"/>
    </row>
    <row r="2438" spans="1:13" ht="12.75" hidden="1">
      <c r="A2438" s="14"/>
      <c r="F2438" s="71"/>
      <c r="G2438" s="71"/>
      <c r="H2438" s="5">
        <f t="shared" si="162"/>
        <v>0</v>
      </c>
      <c r="I2438" s="24" t="e">
        <f t="shared" si="161"/>
        <v>#DIV/0!</v>
      </c>
      <c r="M2438" s="2"/>
    </row>
    <row r="2439" spans="1:13" ht="12.75" hidden="1">
      <c r="A2439" s="14"/>
      <c r="F2439" s="71"/>
      <c r="G2439" s="71"/>
      <c r="H2439" s="5">
        <f t="shared" si="162"/>
        <v>0</v>
      </c>
      <c r="I2439" s="24" t="e">
        <f t="shared" si="161"/>
        <v>#DIV/0!</v>
      </c>
      <c r="M2439" s="2"/>
    </row>
    <row r="2440" spans="1:13" ht="12.75" hidden="1">
      <c r="A2440" s="14"/>
      <c r="F2440" s="71"/>
      <c r="G2440" s="71"/>
      <c r="H2440" s="5">
        <f t="shared" si="162"/>
        <v>0</v>
      </c>
      <c r="I2440" s="24" t="e">
        <f t="shared" si="161"/>
        <v>#DIV/0!</v>
      </c>
      <c r="M2440" s="2"/>
    </row>
    <row r="2441" spans="1:13" ht="12.75" hidden="1">
      <c r="A2441" s="14"/>
      <c r="F2441" s="71"/>
      <c r="G2441" s="71"/>
      <c r="H2441" s="5">
        <f t="shared" si="162"/>
        <v>0</v>
      </c>
      <c r="I2441" s="24" t="e">
        <f t="shared" si="161"/>
        <v>#DIV/0!</v>
      </c>
      <c r="M2441" s="2"/>
    </row>
    <row r="2442" spans="1:13" ht="12.75" hidden="1">
      <c r="A2442" s="14"/>
      <c r="F2442" s="71"/>
      <c r="G2442" s="71"/>
      <c r="H2442" s="5">
        <f t="shared" si="162"/>
        <v>0</v>
      </c>
      <c r="I2442" s="24" t="e">
        <f t="shared" si="161"/>
        <v>#DIV/0!</v>
      </c>
      <c r="M2442" s="2"/>
    </row>
    <row r="2443" spans="1:13" ht="12.75" hidden="1">
      <c r="A2443" s="14"/>
      <c r="F2443" s="71"/>
      <c r="G2443" s="71"/>
      <c r="H2443" s="5">
        <f t="shared" si="162"/>
        <v>0</v>
      </c>
      <c r="I2443" s="24" t="e">
        <f t="shared" si="161"/>
        <v>#DIV/0!</v>
      </c>
      <c r="M2443" s="2"/>
    </row>
    <row r="2444" spans="1:13" ht="12.75" hidden="1">
      <c r="A2444" s="14"/>
      <c r="F2444" s="71"/>
      <c r="G2444" s="71"/>
      <c r="H2444" s="5">
        <f t="shared" si="162"/>
        <v>0</v>
      </c>
      <c r="I2444" s="24" t="e">
        <f t="shared" si="161"/>
        <v>#DIV/0!</v>
      </c>
      <c r="M2444" s="2"/>
    </row>
    <row r="2445" spans="1:13" ht="12.75" hidden="1">
      <c r="A2445" s="14"/>
      <c r="F2445" s="71"/>
      <c r="G2445" s="71"/>
      <c r="H2445" s="5">
        <f t="shared" si="162"/>
        <v>0</v>
      </c>
      <c r="I2445" s="24" t="e">
        <f t="shared" si="161"/>
        <v>#DIV/0!</v>
      </c>
      <c r="M2445" s="2"/>
    </row>
    <row r="2446" spans="1:13" ht="12.75" hidden="1">
      <c r="A2446" s="14"/>
      <c r="F2446" s="71"/>
      <c r="G2446" s="71"/>
      <c r="H2446" s="5">
        <f t="shared" si="162"/>
        <v>0</v>
      </c>
      <c r="I2446" s="24" t="e">
        <f t="shared" si="161"/>
        <v>#DIV/0!</v>
      </c>
      <c r="M2446" s="2"/>
    </row>
    <row r="2447" spans="1:13" ht="12.75" hidden="1">
      <c r="A2447" s="14"/>
      <c r="F2447" s="71"/>
      <c r="G2447" s="71"/>
      <c r="H2447" s="5">
        <f t="shared" si="162"/>
        <v>0</v>
      </c>
      <c r="I2447" s="24" t="e">
        <f t="shared" si="161"/>
        <v>#DIV/0!</v>
      </c>
      <c r="M2447" s="2"/>
    </row>
    <row r="2448" spans="1:13" ht="12.75" hidden="1">
      <c r="A2448" s="14"/>
      <c r="F2448" s="71"/>
      <c r="G2448" s="71"/>
      <c r="H2448" s="5">
        <f t="shared" si="162"/>
        <v>0</v>
      </c>
      <c r="I2448" s="24" t="e">
        <f t="shared" si="161"/>
        <v>#DIV/0!</v>
      </c>
      <c r="M2448" s="2"/>
    </row>
    <row r="2449" spans="1:13" ht="12.75" hidden="1">
      <c r="A2449" s="14"/>
      <c r="F2449" s="71"/>
      <c r="G2449" s="71"/>
      <c r="H2449" s="5">
        <f t="shared" si="162"/>
        <v>0</v>
      </c>
      <c r="I2449" s="24" t="e">
        <f t="shared" si="161"/>
        <v>#DIV/0!</v>
      </c>
      <c r="M2449" s="2"/>
    </row>
    <row r="2450" spans="1:13" ht="12.75" hidden="1">
      <c r="A2450" s="14"/>
      <c r="F2450" s="71"/>
      <c r="G2450" s="71"/>
      <c r="H2450" s="5">
        <f t="shared" si="162"/>
        <v>0</v>
      </c>
      <c r="I2450" s="24" t="e">
        <f t="shared" si="161"/>
        <v>#DIV/0!</v>
      </c>
      <c r="M2450" s="2"/>
    </row>
    <row r="2451" spans="1:13" ht="12.75" hidden="1">
      <c r="A2451" s="14"/>
      <c r="F2451" s="71"/>
      <c r="G2451" s="71"/>
      <c r="H2451" s="5">
        <f t="shared" si="162"/>
        <v>0</v>
      </c>
      <c r="I2451" s="24" t="e">
        <f t="shared" si="161"/>
        <v>#DIV/0!</v>
      </c>
      <c r="M2451" s="2"/>
    </row>
    <row r="2452" spans="1:13" ht="12.75" hidden="1">
      <c r="A2452" s="14"/>
      <c r="F2452" s="71"/>
      <c r="G2452" s="71"/>
      <c r="H2452" s="5">
        <f t="shared" si="162"/>
        <v>0</v>
      </c>
      <c r="I2452" s="24" t="e">
        <f t="shared" si="161"/>
        <v>#DIV/0!</v>
      </c>
      <c r="M2452" s="2"/>
    </row>
    <row r="2453" spans="1:13" ht="12.75" hidden="1">
      <c r="A2453" s="14"/>
      <c r="F2453" s="71"/>
      <c r="G2453" s="71"/>
      <c r="H2453" s="5">
        <f t="shared" si="162"/>
        <v>0</v>
      </c>
      <c r="I2453" s="24" t="e">
        <f t="shared" si="161"/>
        <v>#DIV/0!</v>
      </c>
      <c r="M2453" s="2"/>
    </row>
    <row r="2454" spans="1:13" ht="12.75" hidden="1">
      <c r="A2454" s="14"/>
      <c r="F2454" s="71"/>
      <c r="G2454" s="71"/>
      <c r="H2454" s="5">
        <f t="shared" si="162"/>
        <v>0</v>
      </c>
      <c r="I2454" s="24" t="e">
        <f t="shared" si="161"/>
        <v>#DIV/0!</v>
      </c>
      <c r="M2454" s="2"/>
    </row>
    <row r="2455" spans="1:13" ht="12.75" hidden="1">
      <c r="A2455" s="14"/>
      <c r="F2455" s="71"/>
      <c r="G2455" s="71"/>
      <c r="H2455" s="5">
        <f t="shared" si="162"/>
        <v>0</v>
      </c>
      <c r="I2455" s="24" t="e">
        <f t="shared" si="161"/>
        <v>#DIV/0!</v>
      </c>
      <c r="M2455" s="2"/>
    </row>
    <row r="2456" spans="1:13" ht="12.75" hidden="1">
      <c r="A2456" s="14"/>
      <c r="F2456" s="71"/>
      <c r="G2456" s="71"/>
      <c r="H2456" s="5">
        <f t="shared" si="162"/>
        <v>0</v>
      </c>
      <c r="I2456" s="24" t="e">
        <f t="shared" si="161"/>
        <v>#DIV/0!</v>
      </c>
      <c r="M2456" s="2"/>
    </row>
    <row r="2457" spans="1:13" ht="12.75" hidden="1">
      <c r="A2457" s="14"/>
      <c r="F2457" s="71"/>
      <c r="G2457" s="71"/>
      <c r="H2457" s="5">
        <f t="shared" si="162"/>
        <v>0</v>
      </c>
      <c r="I2457" s="24" t="e">
        <f t="shared" si="161"/>
        <v>#DIV/0!</v>
      </c>
      <c r="M2457" s="2"/>
    </row>
    <row r="2458" spans="1:13" ht="12.75" hidden="1">
      <c r="A2458" s="14"/>
      <c r="F2458" s="71"/>
      <c r="G2458" s="71"/>
      <c r="H2458" s="5">
        <f t="shared" si="162"/>
        <v>0</v>
      </c>
      <c r="I2458" s="24" t="e">
        <f aca="true" t="shared" si="163" ref="I2458:I2489">+B2458/M2458</f>
        <v>#DIV/0!</v>
      </c>
      <c r="M2458" s="2"/>
    </row>
    <row r="2459" spans="1:13" ht="12.75" hidden="1">
      <c r="A2459" s="14"/>
      <c r="F2459" s="71"/>
      <c r="G2459" s="71"/>
      <c r="H2459" s="5">
        <f t="shared" si="162"/>
        <v>0</v>
      </c>
      <c r="I2459" s="24" t="e">
        <f t="shared" si="163"/>
        <v>#DIV/0!</v>
      </c>
      <c r="M2459" s="2"/>
    </row>
    <row r="2460" spans="1:13" ht="12.75" hidden="1">
      <c r="A2460" s="14"/>
      <c r="F2460" s="71"/>
      <c r="G2460" s="71"/>
      <c r="H2460" s="5">
        <f aca="true" t="shared" si="164" ref="H2460:H2491">H2459-B2460</f>
        <v>0</v>
      </c>
      <c r="I2460" s="24" t="e">
        <f t="shared" si="163"/>
        <v>#DIV/0!</v>
      </c>
      <c r="M2460" s="2"/>
    </row>
    <row r="2461" spans="1:13" ht="12.75" hidden="1">
      <c r="A2461" s="14"/>
      <c r="F2461" s="71"/>
      <c r="G2461" s="71"/>
      <c r="H2461" s="5">
        <f t="shared" si="164"/>
        <v>0</v>
      </c>
      <c r="I2461" s="24" t="e">
        <f t="shared" si="163"/>
        <v>#DIV/0!</v>
      </c>
      <c r="M2461" s="2"/>
    </row>
    <row r="2462" spans="1:13" ht="12.75" hidden="1">
      <c r="A2462" s="14"/>
      <c r="F2462" s="71"/>
      <c r="G2462" s="71"/>
      <c r="H2462" s="5">
        <f t="shared" si="164"/>
        <v>0</v>
      </c>
      <c r="I2462" s="24" t="e">
        <f t="shared" si="163"/>
        <v>#DIV/0!</v>
      </c>
      <c r="M2462" s="2"/>
    </row>
    <row r="2463" spans="1:13" ht="12.75" hidden="1">
      <c r="A2463" s="14"/>
      <c r="F2463" s="71"/>
      <c r="G2463" s="71"/>
      <c r="H2463" s="5">
        <f t="shared" si="164"/>
        <v>0</v>
      </c>
      <c r="I2463" s="24" t="e">
        <f t="shared" si="163"/>
        <v>#DIV/0!</v>
      </c>
      <c r="M2463" s="2"/>
    </row>
    <row r="2464" spans="1:13" ht="12.75" hidden="1">
      <c r="A2464" s="14"/>
      <c r="F2464" s="71"/>
      <c r="G2464" s="71"/>
      <c r="H2464" s="5">
        <f t="shared" si="164"/>
        <v>0</v>
      </c>
      <c r="I2464" s="24" t="e">
        <f t="shared" si="163"/>
        <v>#DIV/0!</v>
      </c>
      <c r="M2464" s="2"/>
    </row>
    <row r="2465" spans="1:13" ht="12.75" hidden="1">
      <c r="A2465" s="14"/>
      <c r="F2465" s="71"/>
      <c r="G2465" s="71"/>
      <c r="H2465" s="5">
        <f t="shared" si="164"/>
        <v>0</v>
      </c>
      <c r="I2465" s="24" t="e">
        <f t="shared" si="163"/>
        <v>#DIV/0!</v>
      </c>
      <c r="M2465" s="2"/>
    </row>
    <row r="2466" spans="1:13" ht="12.75" hidden="1">
      <c r="A2466" s="14"/>
      <c r="F2466" s="71"/>
      <c r="G2466" s="71"/>
      <c r="H2466" s="5">
        <f t="shared" si="164"/>
        <v>0</v>
      </c>
      <c r="I2466" s="24" t="e">
        <f t="shared" si="163"/>
        <v>#DIV/0!</v>
      </c>
      <c r="M2466" s="2"/>
    </row>
    <row r="2467" spans="1:13" ht="12.75" hidden="1">
      <c r="A2467" s="14"/>
      <c r="F2467" s="71"/>
      <c r="G2467" s="71"/>
      <c r="H2467" s="5">
        <f t="shared" si="164"/>
        <v>0</v>
      </c>
      <c r="I2467" s="24" t="e">
        <f t="shared" si="163"/>
        <v>#DIV/0!</v>
      </c>
      <c r="M2467" s="2"/>
    </row>
    <row r="2468" spans="1:13" ht="12.75" hidden="1">
      <c r="A2468" s="14"/>
      <c r="F2468" s="71"/>
      <c r="G2468" s="71"/>
      <c r="H2468" s="5">
        <f t="shared" si="164"/>
        <v>0</v>
      </c>
      <c r="I2468" s="24" t="e">
        <f t="shared" si="163"/>
        <v>#DIV/0!</v>
      </c>
      <c r="M2468" s="2"/>
    </row>
    <row r="2469" spans="1:13" ht="12.75" hidden="1">
      <c r="A2469" s="14"/>
      <c r="F2469" s="71"/>
      <c r="G2469" s="71"/>
      <c r="H2469" s="5">
        <f t="shared" si="164"/>
        <v>0</v>
      </c>
      <c r="I2469" s="24" t="e">
        <f t="shared" si="163"/>
        <v>#DIV/0!</v>
      </c>
      <c r="M2469" s="2"/>
    </row>
    <row r="2470" spans="1:13" ht="12.75" hidden="1">
      <c r="A2470" s="14"/>
      <c r="F2470" s="71"/>
      <c r="G2470" s="71"/>
      <c r="H2470" s="5">
        <f t="shared" si="164"/>
        <v>0</v>
      </c>
      <c r="I2470" s="24" t="e">
        <f t="shared" si="163"/>
        <v>#DIV/0!</v>
      </c>
      <c r="M2470" s="2"/>
    </row>
    <row r="2471" spans="1:13" ht="12.75" hidden="1">
      <c r="A2471" s="14"/>
      <c r="F2471" s="71"/>
      <c r="G2471" s="71"/>
      <c r="H2471" s="5">
        <f t="shared" si="164"/>
        <v>0</v>
      </c>
      <c r="I2471" s="24" t="e">
        <f t="shared" si="163"/>
        <v>#DIV/0!</v>
      </c>
      <c r="M2471" s="2"/>
    </row>
    <row r="2472" spans="1:13" ht="12.75" hidden="1">
      <c r="A2472" s="14"/>
      <c r="F2472" s="71"/>
      <c r="G2472" s="71"/>
      <c r="H2472" s="5">
        <f t="shared" si="164"/>
        <v>0</v>
      </c>
      <c r="I2472" s="24" t="e">
        <f t="shared" si="163"/>
        <v>#DIV/0!</v>
      </c>
      <c r="M2472" s="2"/>
    </row>
    <row r="2473" spans="1:13" ht="12.75" hidden="1">
      <c r="A2473" s="14"/>
      <c r="F2473" s="71"/>
      <c r="G2473" s="71"/>
      <c r="H2473" s="5">
        <f t="shared" si="164"/>
        <v>0</v>
      </c>
      <c r="I2473" s="24" t="e">
        <f t="shared" si="163"/>
        <v>#DIV/0!</v>
      </c>
      <c r="M2473" s="2"/>
    </row>
    <row r="2474" spans="1:13" ht="12.75" hidden="1">
      <c r="A2474" s="14"/>
      <c r="F2474" s="71"/>
      <c r="G2474" s="71"/>
      <c r="H2474" s="5">
        <f t="shared" si="164"/>
        <v>0</v>
      </c>
      <c r="I2474" s="24" t="e">
        <f t="shared" si="163"/>
        <v>#DIV/0!</v>
      </c>
      <c r="M2474" s="2"/>
    </row>
    <row r="2475" spans="1:13" ht="12.75" hidden="1">
      <c r="A2475" s="14"/>
      <c r="F2475" s="71"/>
      <c r="G2475" s="71"/>
      <c r="H2475" s="5">
        <f t="shared" si="164"/>
        <v>0</v>
      </c>
      <c r="I2475" s="24" t="e">
        <f t="shared" si="163"/>
        <v>#DIV/0!</v>
      </c>
      <c r="M2475" s="2"/>
    </row>
    <row r="2476" spans="1:13" ht="12.75" hidden="1">
      <c r="A2476" s="14"/>
      <c r="F2476" s="71"/>
      <c r="G2476" s="71"/>
      <c r="H2476" s="5">
        <f t="shared" si="164"/>
        <v>0</v>
      </c>
      <c r="I2476" s="24" t="e">
        <f t="shared" si="163"/>
        <v>#DIV/0!</v>
      </c>
      <c r="M2476" s="2"/>
    </row>
    <row r="2477" spans="1:13" ht="12.75" hidden="1">
      <c r="A2477" s="14"/>
      <c r="F2477" s="71"/>
      <c r="G2477" s="71"/>
      <c r="H2477" s="5">
        <f t="shared" si="164"/>
        <v>0</v>
      </c>
      <c r="I2477" s="24" t="e">
        <f t="shared" si="163"/>
        <v>#DIV/0!</v>
      </c>
      <c r="M2477" s="2"/>
    </row>
    <row r="2478" spans="1:13" ht="12.75" hidden="1">
      <c r="A2478" s="14"/>
      <c r="F2478" s="71"/>
      <c r="G2478" s="71"/>
      <c r="H2478" s="5">
        <f t="shared" si="164"/>
        <v>0</v>
      </c>
      <c r="I2478" s="24" t="e">
        <f t="shared" si="163"/>
        <v>#DIV/0!</v>
      </c>
      <c r="M2478" s="2"/>
    </row>
    <row r="2479" spans="1:13" ht="12.75" hidden="1">
      <c r="A2479" s="14"/>
      <c r="F2479" s="71"/>
      <c r="G2479" s="71"/>
      <c r="H2479" s="5">
        <f t="shared" si="164"/>
        <v>0</v>
      </c>
      <c r="I2479" s="24" t="e">
        <f t="shared" si="163"/>
        <v>#DIV/0!</v>
      </c>
      <c r="M2479" s="2"/>
    </row>
    <row r="2480" spans="1:13" ht="12.75" hidden="1">
      <c r="A2480" s="14"/>
      <c r="F2480" s="71"/>
      <c r="G2480" s="71"/>
      <c r="H2480" s="5">
        <f t="shared" si="164"/>
        <v>0</v>
      </c>
      <c r="I2480" s="24" t="e">
        <f t="shared" si="163"/>
        <v>#DIV/0!</v>
      </c>
      <c r="M2480" s="2"/>
    </row>
    <row r="2481" spans="1:13" ht="12.75" hidden="1">
      <c r="A2481" s="14"/>
      <c r="F2481" s="71"/>
      <c r="G2481" s="71"/>
      <c r="H2481" s="5">
        <f t="shared" si="164"/>
        <v>0</v>
      </c>
      <c r="I2481" s="24" t="e">
        <f t="shared" si="163"/>
        <v>#DIV/0!</v>
      </c>
      <c r="M2481" s="2"/>
    </row>
    <row r="2482" spans="1:13" ht="12.75" hidden="1">
      <c r="A2482" s="14"/>
      <c r="F2482" s="71"/>
      <c r="G2482" s="71"/>
      <c r="H2482" s="5">
        <f t="shared" si="164"/>
        <v>0</v>
      </c>
      <c r="I2482" s="24" t="e">
        <f t="shared" si="163"/>
        <v>#DIV/0!</v>
      </c>
      <c r="M2482" s="2"/>
    </row>
    <row r="2483" spans="1:13" ht="12.75" hidden="1">
      <c r="A2483" s="14"/>
      <c r="F2483" s="71"/>
      <c r="G2483" s="71"/>
      <c r="H2483" s="5">
        <f t="shared" si="164"/>
        <v>0</v>
      </c>
      <c r="I2483" s="24" t="e">
        <f t="shared" si="163"/>
        <v>#DIV/0!</v>
      </c>
      <c r="M2483" s="2"/>
    </row>
    <row r="2484" spans="1:13" ht="12.75" hidden="1">
      <c r="A2484" s="14"/>
      <c r="F2484" s="71"/>
      <c r="G2484" s="71"/>
      <c r="H2484" s="5">
        <f t="shared" si="164"/>
        <v>0</v>
      </c>
      <c r="I2484" s="24" t="e">
        <f t="shared" si="163"/>
        <v>#DIV/0!</v>
      </c>
      <c r="M2484" s="2"/>
    </row>
    <row r="2485" spans="1:13" ht="12.75" hidden="1">
      <c r="A2485" s="14"/>
      <c r="F2485" s="71"/>
      <c r="G2485" s="71"/>
      <c r="H2485" s="5">
        <f t="shared" si="164"/>
        <v>0</v>
      </c>
      <c r="I2485" s="24" t="e">
        <f t="shared" si="163"/>
        <v>#DIV/0!</v>
      </c>
      <c r="M2485" s="2"/>
    </row>
    <row r="2486" spans="1:13" ht="12.75" hidden="1">
      <c r="A2486" s="14"/>
      <c r="F2486" s="71"/>
      <c r="G2486" s="71"/>
      <c r="H2486" s="5">
        <f t="shared" si="164"/>
        <v>0</v>
      </c>
      <c r="I2486" s="24" t="e">
        <f t="shared" si="163"/>
        <v>#DIV/0!</v>
      </c>
      <c r="M2486" s="2"/>
    </row>
    <row r="2487" spans="1:13" ht="12.75" hidden="1">
      <c r="A2487" s="14"/>
      <c r="F2487" s="71"/>
      <c r="G2487" s="71"/>
      <c r="H2487" s="5">
        <f t="shared" si="164"/>
        <v>0</v>
      </c>
      <c r="I2487" s="24" t="e">
        <f t="shared" si="163"/>
        <v>#DIV/0!</v>
      </c>
      <c r="M2487" s="2"/>
    </row>
    <row r="2488" spans="1:13" ht="12.75" hidden="1">
      <c r="A2488" s="14"/>
      <c r="F2488" s="71"/>
      <c r="G2488" s="71"/>
      <c r="H2488" s="5">
        <f t="shared" si="164"/>
        <v>0</v>
      </c>
      <c r="I2488" s="24" t="e">
        <f t="shared" si="163"/>
        <v>#DIV/0!</v>
      </c>
      <c r="M2488" s="2"/>
    </row>
    <row r="2489" spans="1:13" ht="12.75" hidden="1">
      <c r="A2489" s="14"/>
      <c r="F2489" s="71"/>
      <c r="G2489" s="71"/>
      <c r="H2489" s="5">
        <f t="shared" si="164"/>
        <v>0</v>
      </c>
      <c r="I2489" s="24" t="e">
        <f t="shared" si="163"/>
        <v>#DIV/0!</v>
      </c>
      <c r="M2489" s="2"/>
    </row>
    <row r="2490" spans="1:13" ht="12.75" hidden="1">
      <c r="A2490" s="14"/>
      <c r="F2490" s="71"/>
      <c r="G2490" s="71"/>
      <c r="H2490" s="5">
        <f t="shared" si="164"/>
        <v>0</v>
      </c>
      <c r="I2490" s="24" t="e">
        <f aca="true" t="shared" si="165" ref="I2490:I2521">+B2490/M2490</f>
        <v>#DIV/0!</v>
      </c>
      <c r="M2490" s="2"/>
    </row>
    <row r="2491" spans="1:13" ht="12.75" hidden="1">
      <c r="A2491" s="14"/>
      <c r="F2491" s="71"/>
      <c r="G2491" s="71"/>
      <c r="H2491" s="5">
        <f t="shared" si="164"/>
        <v>0</v>
      </c>
      <c r="I2491" s="24" t="e">
        <f t="shared" si="165"/>
        <v>#DIV/0!</v>
      </c>
      <c r="M2491" s="2"/>
    </row>
    <row r="2492" spans="1:13" ht="12.75" hidden="1">
      <c r="A2492" s="14"/>
      <c r="F2492" s="71"/>
      <c r="G2492" s="71"/>
      <c r="H2492" s="5">
        <f aca="true" t="shared" si="166" ref="H2492:H2523">H2491-B2492</f>
        <v>0</v>
      </c>
      <c r="I2492" s="24" t="e">
        <f t="shared" si="165"/>
        <v>#DIV/0!</v>
      </c>
      <c r="M2492" s="2"/>
    </row>
    <row r="2493" spans="1:13" ht="12.75" hidden="1">
      <c r="A2493" s="14"/>
      <c r="F2493" s="71"/>
      <c r="G2493" s="71"/>
      <c r="H2493" s="5">
        <f t="shared" si="166"/>
        <v>0</v>
      </c>
      <c r="I2493" s="24" t="e">
        <f t="shared" si="165"/>
        <v>#DIV/0!</v>
      </c>
      <c r="M2493" s="2"/>
    </row>
    <row r="2494" spans="1:13" ht="12.75" hidden="1">
      <c r="A2494" s="14"/>
      <c r="F2494" s="71"/>
      <c r="G2494" s="71"/>
      <c r="H2494" s="5">
        <f t="shared" si="166"/>
        <v>0</v>
      </c>
      <c r="I2494" s="24" t="e">
        <f t="shared" si="165"/>
        <v>#DIV/0!</v>
      </c>
      <c r="M2494" s="2"/>
    </row>
    <row r="2495" spans="1:13" ht="12.75" hidden="1">
      <c r="A2495" s="14"/>
      <c r="F2495" s="71"/>
      <c r="G2495" s="71"/>
      <c r="H2495" s="5">
        <f t="shared" si="166"/>
        <v>0</v>
      </c>
      <c r="I2495" s="24" t="e">
        <f t="shared" si="165"/>
        <v>#DIV/0!</v>
      </c>
      <c r="M2495" s="2"/>
    </row>
    <row r="2496" spans="1:13" ht="12.75" hidden="1">
      <c r="A2496" s="14"/>
      <c r="F2496" s="71"/>
      <c r="G2496" s="71"/>
      <c r="H2496" s="5">
        <f t="shared" si="166"/>
        <v>0</v>
      </c>
      <c r="I2496" s="24" t="e">
        <f t="shared" si="165"/>
        <v>#DIV/0!</v>
      </c>
      <c r="M2496" s="2"/>
    </row>
    <row r="2497" spans="1:13" ht="12.75" hidden="1">
      <c r="A2497" s="14"/>
      <c r="F2497" s="71"/>
      <c r="G2497" s="71"/>
      <c r="H2497" s="5">
        <f t="shared" si="166"/>
        <v>0</v>
      </c>
      <c r="I2497" s="24" t="e">
        <f t="shared" si="165"/>
        <v>#DIV/0!</v>
      </c>
      <c r="M2497" s="2"/>
    </row>
    <row r="2498" spans="1:13" ht="12.75" hidden="1">
      <c r="A2498" s="14"/>
      <c r="F2498" s="71"/>
      <c r="G2498" s="71"/>
      <c r="H2498" s="5">
        <f t="shared" si="166"/>
        <v>0</v>
      </c>
      <c r="I2498" s="24" t="e">
        <f t="shared" si="165"/>
        <v>#DIV/0!</v>
      </c>
      <c r="M2498" s="2"/>
    </row>
    <row r="2499" spans="1:13" ht="12.75" hidden="1">
      <c r="A2499" s="14"/>
      <c r="F2499" s="71"/>
      <c r="G2499" s="71"/>
      <c r="H2499" s="5">
        <f t="shared" si="166"/>
        <v>0</v>
      </c>
      <c r="I2499" s="24" t="e">
        <f t="shared" si="165"/>
        <v>#DIV/0!</v>
      </c>
      <c r="M2499" s="2"/>
    </row>
    <row r="2500" spans="1:13" ht="12.75" hidden="1">
      <c r="A2500" s="14"/>
      <c r="F2500" s="71"/>
      <c r="G2500" s="71"/>
      <c r="H2500" s="5">
        <f t="shared" si="166"/>
        <v>0</v>
      </c>
      <c r="I2500" s="24" t="e">
        <f t="shared" si="165"/>
        <v>#DIV/0!</v>
      </c>
      <c r="M2500" s="2"/>
    </row>
    <row r="2501" spans="1:13" ht="12.75" hidden="1">
      <c r="A2501" s="14"/>
      <c r="F2501" s="71"/>
      <c r="G2501" s="71"/>
      <c r="H2501" s="5">
        <f t="shared" si="166"/>
        <v>0</v>
      </c>
      <c r="I2501" s="24" t="e">
        <f t="shared" si="165"/>
        <v>#DIV/0!</v>
      </c>
      <c r="M2501" s="2"/>
    </row>
    <row r="2502" spans="1:13" ht="12.75" hidden="1">
      <c r="A2502" s="14"/>
      <c r="F2502" s="71"/>
      <c r="G2502" s="71"/>
      <c r="H2502" s="5">
        <f t="shared" si="166"/>
        <v>0</v>
      </c>
      <c r="I2502" s="24" t="e">
        <f t="shared" si="165"/>
        <v>#DIV/0!</v>
      </c>
      <c r="M2502" s="2"/>
    </row>
    <row r="2503" spans="1:13" ht="12.75" hidden="1">
      <c r="A2503" s="14"/>
      <c r="F2503" s="71"/>
      <c r="G2503" s="71"/>
      <c r="H2503" s="5">
        <f t="shared" si="166"/>
        <v>0</v>
      </c>
      <c r="I2503" s="24" t="e">
        <f t="shared" si="165"/>
        <v>#DIV/0!</v>
      </c>
      <c r="M2503" s="2"/>
    </row>
    <row r="2504" spans="1:13" ht="12.75" hidden="1">
      <c r="A2504" s="14"/>
      <c r="F2504" s="71"/>
      <c r="G2504" s="71"/>
      <c r="H2504" s="5">
        <f t="shared" si="166"/>
        <v>0</v>
      </c>
      <c r="I2504" s="24" t="e">
        <f t="shared" si="165"/>
        <v>#DIV/0!</v>
      </c>
      <c r="M2504" s="2"/>
    </row>
    <row r="2505" spans="1:13" ht="12.75" hidden="1">
      <c r="A2505" s="14"/>
      <c r="F2505" s="71"/>
      <c r="G2505" s="71"/>
      <c r="H2505" s="5">
        <f t="shared" si="166"/>
        <v>0</v>
      </c>
      <c r="I2505" s="24" t="e">
        <f t="shared" si="165"/>
        <v>#DIV/0!</v>
      </c>
      <c r="M2505" s="2"/>
    </row>
    <row r="2506" spans="1:13" ht="12.75" hidden="1">
      <c r="A2506" s="14"/>
      <c r="F2506" s="71"/>
      <c r="G2506" s="71"/>
      <c r="H2506" s="5">
        <f t="shared" si="166"/>
        <v>0</v>
      </c>
      <c r="I2506" s="24" t="e">
        <f t="shared" si="165"/>
        <v>#DIV/0!</v>
      </c>
      <c r="M2506" s="2"/>
    </row>
    <row r="2507" spans="1:13" ht="12.75" hidden="1">
      <c r="A2507" s="14"/>
      <c r="F2507" s="71"/>
      <c r="G2507" s="71"/>
      <c r="H2507" s="5">
        <f t="shared" si="166"/>
        <v>0</v>
      </c>
      <c r="I2507" s="24" t="e">
        <f t="shared" si="165"/>
        <v>#DIV/0!</v>
      </c>
      <c r="M2507" s="2"/>
    </row>
    <row r="2508" spans="1:13" ht="12.75" hidden="1">
      <c r="A2508" s="14"/>
      <c r="F2508" s="71"/>
      <c r="G2508" s="71"/>
      <c r="H2508" s="5">
        <f t="shared" si="166"/>
        <v>0</v>
      </c>
      <c r="I2508" s="24" t="e">
        <f t="shared" si="165"/>
        <v>#DIV/0!</v>
      </c>
      <c r="M2508" s="2"/>
    </row>
    <row r="2509" spans="1:13" ht="12.75" hidden="1">
      <c r="A2509" s="14"/>
      <c r="F2509" s="71"/>
      <c r="G2509" s="71"/>
      <c r="H2509" s="5">
        <f t="shared" si="166"/>
        <v>0</v>
      </c>
      <c r="I2509" s="24" t="e">
        <f t="shared" si="165"/>
        <v>#DIV/0!</v>
      </c>
      <c r="M2509" s="2"/>
    </row>
    <row r="2510" spans="1:13" ht="12.75" hidden="1">
      <c r="A2510" s="14"/>
      <c r="F2510" s="71"/>
      <c r="G2510" s="71"/>
      <c r="H2510" s="5">
        <f t="shared" si="166"/>
        <v>0</v>
      </c>
      <c r="I2510" s="24" t="e">
        <f t="shared" si="165"/>
        <v>#DIV/0!</v>
      </c>
      <c r="M2510" s="2"/>
    </row>
    <row r="2511" spans="1:13" ht="12.75" hidden="1">
      <c r="A2511" s="14"/>
      <c r="F2511" s="71"/>
      <c r="G2511" s="71"/>
      <c r="H2511" s="5">
        <f t="shared" si="166"/>
        <v>0</v>
      </c>
      <c r="I2511" s="24" t="e">
        <f t="shared" si="165"/>
        <v>#DIV/0!</v>
      </c>
      <c r="M2511" s="2"/>
    </row>
    <row r="2512" spans="1:13" ht="12.75" hidden="1">
      <c r="A2512" s="14"/>
      <c r="F2512" s="71"/>
      <c r="G2512" s="71"/>
      <c r="H2512" s="5">
        <f t="shared" si="166"/>
        <v>0</v>
      </c>
      <c r="I2512" s="24" t="e">
        <f t="shared" si="165"/>
        <v>#DIV/0!</v>
      </c>
      <c r="M2512" s="2"/>
    </row>
    <row r="2513" spans="1:13" ht="12.75" hidden="1">
      <c r="A2513" s="14"/>
      <c r="F2513" s="71"/>
      <c r="G2513" s="71"/>
      <c r="H2513" s="5">
        <f t="shared" si="166"/>
        <v>0</v>
      </c>
      <c r="I2513" s="24" t="e">
        <f t="shared" si="165"/>
        <v>#DIV/0!</v>
      </c>
      <c r="M2513" s="2"/>
    </row>
    <row r="2514" spans="1:13" ht="12.75" hidden="1">
      <c r="A2514" s="14"/>
      <c r="F2514" s="71"/>
      <c r="G2514" s="71"/>
      <c r="H2514" s="5">
        <f t="shared" si="166"/>
        <v>0</v>
      </c>
      <c r="I2514" s="24" t="e">
        <f t="shared" si="165"/>
        <v>#DIV/0!</v>
      </c>
      <c r="M2514" s="2"/>
    </row>
    <row r="2515" spans="1:13" ht="12.75" hidden="1">
      <c r="A2515" s="14"/>
      <c r="F2515" s="71"/>
      <c r="G2515" s="71"/>
      <c r="H2515" s="5">
        <f t="shared" si="166"/>
        <v>0</v>
      </c>
      <c r="I2515" s="24" t="e">
        <f t="shared" si="165"/>
        <v>#DIV/0!</v>
      </c>
      <c r="M2515" s="2"/>
    </row>
    <row r="2516" spans="1:13" ht="12.75" hidden="1">
      <c r="A2516" s="14"/>
      <c r="F2516" s="71"/>
      <c r="G2516" s="71"/>
      <c r="H2516" s="5">
        <f t="shared" si="166"/>
        <v>0</v>
      </c>
      <c r="I2516" s="24" t="e">
        <f t="shared" si="165"/>
        <v>#DIV/0!</v>
      </c>
      <c r="M2516" s="2"/>
    </row>
    <row r="2517" spans="1:13" ht="12.75" hidden="1">
      <c r="A2517" s="14"/>
      <c r="F2517" s="71"/>
      <c r="G2517" s="71"/>
      <c r="H2517" s="5">
        <f t="shared" si="166"/>
        <v>0</v>
      </c>
      <c r="I2517" s="24" t="e">
        <f t="shared" si="165"/>
        <v>#DIV/0!</v>
      </c>
      <c r="M2517" s="2"/>
    </row>
    <row r="2518" spans="1:13" ht="12.75" hidden="1">
      <c r="A2518" s="14"/>
      <c r="F2518" s="71"/>
      <c r="G2518" s="71"/>
      <c r="H2518" s="5">
        <f t="shared" si="166"/>
        <v>0</v>
      </c>
      <c r="I2518" s="24" t="e">
        <f t="shared" si="165"/>
        <v>#DIV/0!</v>
      </c>
      <c r="M2518" s="2"/>
    </row>
    <row r="2519" spans="1:13" ht="12.75" hidden="1">
      <c r="A2519" s="14"/>
      <c r="F2519" s="71"/>
      <c r="G2519" s="71"/>
      <c r="H2519" s="5">
        <f t="shared" si="166"/>
        <v>0</v>
      </c>
      <c r="I2519" s="24" t="e">
        <f t="shared" si="165"/>
        <v>#DIV/0!</v>
      </c>
      <c r="M2519" s="2"/>
    </row>
    <row r="2520" spans="1:13" ht="12.75" hidden="1">
      <c r="A2520" s="14"/>
      <c r="F2520" s="71"/>
      <c r="G2520" s="71"/>
      <c r="H2520" s="5">
        <f t="shared" si="166"/>
        <v>0</v>
      </c>
      <c r="I2520" s="24" t="e">
        <f t="shared" si="165"/>
        <v>#DIV/0!</v>
      </c>
      <c r="M2520" s="2"/>
    </row>
    <row r="2521" spans="1:13" ht="12.75" hidden="1">
      <c r="A2521" s="14"/>
      <c r="F2521" s="71"/>
      <c r="G2521" s="71"/>
      <c r="H2521" s="5">
        <f t="shared" si="166"/>
        <v>0</v>
      </c>
      <c r="I2521" s="24" t="e">
        <f t="shared" si="165"/>
        <v>#DIV/0!</v>
      </c>
      <c r="M2521" s="2"/>
    </row>
    <row r="2522" spans="1:13" ht="12.75" hidden="1">
      <c r="A2522" s="14"/>
      <c r="F2522" s="71"/>
      <c r="G2522" s="71"/>
      <c r="H2522" s="5">
        <f t="shared" si="166"/>
        <v>0</v>
      </c>
      <c r="I2522" s="24" t="e">
        <f aca="true" t="shared" si="167" ref="I2522:I2544">+B2522/M2522</f>
        <v>#DIV/0!</v>
      </c>
      <c r="M2522" s="2"/>
    </row>
    <row r="2523" spans="1:13" ht="12.75" hidden="1">
      <c r="A2523" s="14"/>
      <c r="F2523" s="71"/>
      <c r="G2523" s="71"/>
      <c r="H2523" s="5">
        <f t="shared" si="166"/>
        <v>0</v>
      </c>
      <c r="I2523" s="24" t="e">
        <f t="shared" si="167"/>
        <v>#DIV/0!</v>
      </c>
      <c r="M2523" s="2"/>
    </row>
    <row r="2524" spans="1:13" ht="12.75" hidden="1">
      <c r="A2524" s="14"/>
      <c r="F2524" s="71"/>
      <c r="G2524" s="71"/>
      <c r="H2524" s="5">
        <f aca="true" t="shared" si="168" ref="H2524:H2544">H2523-B2524</f>
        <v>0</v>
      </c>
      <c r="I2524" s="24" t="e">
        <f t="shared" si="167"/>
        <v>#DIV/0!</v>
      </c>
      <c r="M2524" s="2"/>
    </row>
    <row r="2525" spans="1:13" ht="12.75" hidden="1">
      <c r="A2525" s="14"/>
      <c r="F2525" s="71"/>
      <c r="G2525" s="71"/>
      <c r="H2525" s="5">
        <f t="shared" si="168"/>
        <v>0</v>
      </c>
      <c r="I2525" s="24" t="e">
        <f t="shared" si="167"/>
        <v>#DIV/0!</v>
      </c>
      <c r="M2525" s="2"/>
    </row>
    <row r="2526" spans="1:13" ht="12.75" hidden="1">
      <c r="A2526" s="14"/>
      <c r="F2526" s="71"/>
      <c r="G2526" s="71"/>
      <c r="H2526" s="5">
        <f t="shared" si="168"/>
        <v>0</v>
      </c>
      <c r="I2526" s="24" t="e">
        <f t="shared" si="167"/>
        <v>#DIV/0!</v>
      </c>
      <c r="M2526" s="2"/>
    </row>
    <row r="2527" spans="1:13" ht="12.75" hidden="1">
      <c r="A2527" s="14"/>
      <c r="F2527" s="71"/>
      <c r="G2527" s="71"/>
      <c r="H2527" s="5">
        <f t="shared" si="168"/>
        <v>0</v>
      </c>
      <c r="I2527" s="24" t="e">
        <f t="shared" si="167"/>
        <v>#DIV/0!</v>
      </c>
      <c r="M2527" s="2"/>
    </row>
    <row r="2528" spans="1:13" ht="12.75" hidden="1">
      <c r="A2528" s="14"/>
      <c r="F2528" s="71"/>
      <c r="G2528" s="71"/>
      <c r="H2528" s="5">
        <f t="shared" si="168"/>
        <v>0</v>
      </c>
      <c r="I2528" s="24" t="e">
        <f t="shared" si="167"/>
        <v>#DIV/0!</v>
      </c>
      <c r="M2528" s="2"/>
    </row>
    <row r="2529" spans="1:13" ht="12.75" hidden="1">
      <c r="A2529" s="14"/>
      <c r="F2529" s="71"/>
      <c r="G2529" s="71"/>
      <c r="H2529" s="5">
        <f t="shared" si="168"/>
        <v>0</v>
      </c>
      <c r="I2529" s="24" t="e">
        <f t="shared" si="167"/>
        <v>#DIV/0!</v>
      </c>
      <c r="M2529" s="2"/>
    </row>
    <row r="2530" spans="1:13" ht="12.75" hidden="1">
      <c r="A2530" s="14"/>
      <c r="F2530" s="71"/>
      <c r="G2530" s="71"/>
      <c r="H2530" s="5">
        <f t="shared" si="168"/>
        <v>0</v>
      </c>
      <c r="I2530" s="24" t="e">
        <f t="shared" si="167"/>
        <v>#DIV/0!</v>
      </c>
      <c r="M2530" s="2"/>
    </row>
    <row r="2531" spans="1:13" ht="12.75" hidden="1">
      <c r="A2531" s="14"/>
      <c r="F2531" s="71"/>
      <c r="G2531" s="71"/>
      <c r="H2531" s="5">
        <f t="shared" si="168"/>
        <v>0</v>
      </c>
      <c r="I2531" s="24" t="e">
        <f t="shared" si="167"/>
        <v>#DIV/0!</v>
      </c>
      <c r="M2531" s="2"/>
    </row>
    <row r="2532" spans="1:13" ht="12.75" hidden="1">
      <c r="A2532" s="14"/>
      <c r="F2532" s="71"/>
      <c r="G2532" s="71"/>
      <c r="H2532" s="5">
        <f t="shared" si="168"/>
        <v>0</v>
      </c>
      <c r="I2532" s="24" t="e">
        <f t="shared" si="167"/>
        <v>#DIV/0!</v>
      </c>
      <c r="M2532" s="2"/>
    </row>
    <row r="2533" spans="1:13" ht="12.75" hidden="1">
      <c r="A2533" s="14"/>
      <c r="F2533" s="71"/>
      <c r="G2533" s="71"/>
      <c r="H2533" s="5">
        <f t="shared" si="168"/>
        <v>0</v>
      </c>
      <c r="I2533" s="24" t="e">
        <f t="shared" si="167"/>
        <v>#DIV/0!</v>
      </c>
      <c r="M2533" s="2"/>
    </row>
    <row r="2534" spans="1:13" ht="12.75" hidden="1">
      <c r="A2534" s="14"/>
      <c r="F2534" s="71"/>
      <c r="G2534" s="71"/>
      <c r="H2534" s="5">
        <f t="shared" si="168"/>
        <v>0</v>
      </c>
      <c r="I2534" s="24" t="e">
        <f t="shared" si="167"/>
        <v>#DIV/0!</v>
      </c>
      <c r="M2534" s="2"/>
    </row>
    <row r="2535" spans="1:13" ht="12.75" hidden="1">
      <c r="A2535" s="14"/>
      <c r="F2535" s="71"/>
      <c r="G2535" s="71"/>
      <c r="H2535" s="5">
        <f t="shared" si="168"/>
        <v>0</v>
      </c>
      <c r="I2535" s="24" t="e">
        <f t="shared" si="167"/>
        <v>#DIV/0!</v>
      </c>
      <c r="M2535" s="2"/>
    </row>
    <row r="2536" spans="1:13" ht="12.75" hidden="1">
      <c r="A2536" s="14"/>
      <c r="F2536" s="71"/>
      <c r="G2536" s="71"/>
      <c r="H2536" s="5">
        <f t="shared" si="168"/>
        <v>0</v>
      </c>
      <c r="I2536" s="24" t="e">
        <f t="shared" si="167"/>
        <v>#DIV/0!</v>
      </c>
      <c r="M2536" s="2"/>
    </row>
    <row r="2537" spans="1:13" ht="12.75" hidden="1">
      <c r="A2537" s="14"/>
      <c r="F2537" s="71"/>
      <c r="G2537" s="71"/>
      <c r="H2537" s="5">
        <f t="shared" si="168"/>
        <v>0</v>
      </c>
      <c r="I2537" s="24" t="e">
        <f t="shared" si="167"/>
        <v>#DIV/0!</v>
      </c>
      <c r="M2537" s="2"/>
    </row>
    <row r="2538" spans="1:13" ht="12.75" hidden="1">
      <c r="A2538" s="14"/>
      <c r="F2538" s="71"/>
      <c r="G2538" s="71"/>
      <c r="H2538" s="5">
        <f t="shared" si="168"/>
        <v>0</v>
      </c>
      <c r="I2538" s="24" t="e">
        <f t="shared" si="167"/>
        <v>#DIV/0!</v>
      </c>
      <c r="M2538" s="2"/>
    </row>
    <row r="2539" spans="1:13" ht="12.75" hidden="1">
      <c r="A2539" s="14"/>
      <c r="F2539" s="71"/>
      <c r="G2539" s="71"/>
      <c r="H2539" s="5">
        <f t="shared" si="168"/>
        <v>0</v>
      </c>
      <c r="I2539" s="24" t="e">
        <f t="shared" si="167"/>
        <v>#DIV/0!</v>
      </c>
      <c r="M2539" s="2"/>
    </row>
    <row r="2540" spans="1:13" ht="12.75" hidden="1">
      <c r="A2540" s="14"/>
      <c r="F2540" s="71"/>
      <c r="G2540" s="71"/>
      <c r="H2540" s="5">
        <f t="shared" si="168"/>
        <v>0</v>
      </c>
      <c r="I2540" s="24" t="e">
        <f t="shared" si="167"/>
        <v>#DIV/0!</v>
      </c>
      <c r="M2540" s="2"/>
    </row>
    <row r="2541" spans="1:13" ht="12.75" hidden="1">
      <c r="A2541" s="14"/>
      <c r="F2541" s="71"/>
      <c r="G2541" s="71"/>
      <c r="H2541" s="5">
        <f t="shared" si="168"/>
        <v>0</v>
      </c>
      <c r="I2541" s="24" t="e">
        <f t="shared" si="167"/>
        <v>#DIV/0!</v>
      </c>
      <c r="M2541" s="2"/>
    </row>
    <row r="2542" spans="1:13" ht="12.75" hidden="1">
      <c r="A2542" s="14"/>
      <c r="F2542" s="71"/>
      <c r="G2542" s="71"/>
      <c r="H2542" s="5">
        <f t="shared" si="168"/>
        <v>0</v>
      </c>
      <c r="I2542" s="24" t="e">
        <f t="shared" si="167"/>
        <v>#DIV/0!</v>
      </c>
      <c r="M2542" s="2"/>
    </row>
    <row r="2543" spans="1:13" ht="12.75" hidden="1">
      <c r="A2543" s="14"/>
      <c r="F2543" s="71"/>
      <c r="G2543" s="71"/>
      <c r="H2543" s="5">
        <f t="shared" si="168"/>
        <v>0</v>
      </c>
      <c r="I2543" s="24" t="e">
        <f t="shared" si="167"/>
        <v>#DIV/0!</v>
      </c>
      <c r="M2543" s="2"/>
    </row>
    <row r="2544" spans="1:13" ht="12.75" hidden="1">
      <c r="A2544" s="14"/>
      <c r="F2544" s="71"/>
      <c r="G2544" s="71"/>
      <c r="H2544" s="5">
        <f t="shared" si="168"/>
        <v>0</v>
      </c>
      <c r="I2544" s="24" t="e">
        <f t="shared" si="167"/>
        <v>#DIV/0!</v>
      </c>
      <c r="M2544" s="2"/>
    </row>
    <row r="2545" spans="1:13" ht="12.75" hidden="1">
      <c r="A2545" s="14"/>
      <c r="F2545" s="71"/>
      <c r="G2545" s="71"/>
      <c r="M2545" s="2"/>
    </row>
    <row r="2546" spans="1:13" ht="12.75" hidden="1">
      <c r="A2546" s="14"/>
      <c r="F2546" s="71"/>
      <c r="G2546" s="71"/>
      <c r="M2546" s="2"/>
    </row>
    <row r="2547" spans="1:13" ht="12.75" hidden="1">
      <c r="A2547" s="14"/>
      <c r="F2547" s="71"/>
      <c r="G2547" s="71"/>
      <c r="M2547" s="2"/>
    </row>
    <row r="2548" spans="1:13" ht="12.75" hidden="1">
      <c r="A2548" s="14"/>
      <c r="F2548" s="71"/>
      <c r="G2548" s="71"/>
      <c r="M2548" s="2"/>
    </row>
    <row r="2549" spans="1:13" ht="12.75" hidden="1">
      <c r="A2549" s="14"/>
      <c r="F2549" s="71"/>
      <c r="G2549" s="71"/>
      <c r="M2549" s="2"/>
    </row>
    <row r="2550" spans="1:13" ht="12.75" hidden="1">
      <c r="A2550" s="14"/>
      <c r="F2550" s="71"/>
      <c r="G2550" s="71"/>
      <c r="M2550" s="2"/>
    </row>
    <row r="2551" spans="1:13" ht="12.75" hidden="1">
      <c r="A2551" s="14"/>
      <c r="F2551" s="71"/>
      <c r="G2551" s="71"/>
      <c r="M2551" s="2"/>
    </row>
    <row r="2552" spans="1:13" ht="12.75" hidden="1">
      <c r="A2552" s="14"/>
      <c r="F2552" s="71"/>
      <c r="G2552" s="71"/>
      <c r="M2552" s="2"/>
    </row>
    <row r="2553" spans="1:13" ht="12.75" hidden="1">
      <c r="A2553" s="14"/>
      <c r="F2553" s="71"/>
      <c r="G2553" s="71"/>
      <c r="M2553" s="2"/>
    </row>
    <row r="2554" spans="1:13" ht="12.75" hidden="1">
      <c r="A2554" s="14"/>
      <c r="F2554" s="71"/>
      <c r="G2554" s="71"/>
      <c r="M2554" s="2"/>
    </row>
    <row r="2555" spans="1:13" ht="12.75" hidden="1">
      <c r="A2555" s="14"/>
      <c r="F2555" s="71"/>
      <c r="G2555" s="71"/>
      <c r="M2555" s="2"/>
    </row>
    <row r="2556" spans="1:13" ht="12.75" hidden="1">
      <c r="A2556" s="14"/>
      <c r="F2556" s="71"/>
      <c r="G2556" s="71"/>
      <c r="M2556" s="2"/>
    </row>
    <row r="2557" spans="1:13" ht="12.75" hidden="1">
      <c r="A2557" s="14"/>
      <c r="F2557" s="71"/>
      <c r="G2557" s="71"/>
      <c r="M2557" s="2"/>
    </row>
    <row r="2558" spans="1:13" ht="12.75" hidden="1">
      <c r="A2558" s="14"/>
      <c r="F2558" s="71"/>
      <c r="G2558" s="71"/>
      <c r="M2558" s="2"/>
    </row>
    <row r="2559" spans="1:13" ht="12.75" hidden="1">
      <c r="A2559" s="14"/>
      <c r="F2559" s="71"/>
      <c r="G2559" s="71"/>
      <c r="M2559" s="2"/>
    </row>
    <row r="2560" spans="1:13" ht="12.75" hidden="1">
      <c r="A2560" s="14"/>
      <c r="F2560" s="71"/>
      <c r="G2560" s="71"/>
      <c r="M2560" s="2"/>
    </row>
    <row r="2561" spans="1:13" ht="12.75" hidden="1">
      <c r="A2561" s="14"/>
      <c r="F2561" s="71"/>
      <c r="G2561" s="71"/>
      <c r="M2561" s="2"/>
    </row>
    <row r="2562" spans="1:13" ht="12.75" hidden="1">
      <c r="A2562" s="14"/>
      <c r="F2562" s="71"/>
      <c r="G2562" s="71"/>
      <c r="M2562" s="2"/>
    </row>
    <row r="2563" spans="1:13" ht="12.75" hidden="1">
      <c r="A2563" s="14"/>
      <c r="F2563" s="71"/>
      <c r="G2563" s="71"/>
      <c r="M2563" s="2"/>
    </row>
    <row r="2564" spans="1:13" ht="12.75" hidden="1">
      <c r="A2564" s="14"/>
      <c r="F2564" s="71"/>
      <c r="G2564" s="71"/>
      <c r="M2564" s="2"/>
    </row>
    <row r="2565" spans="1:13" ht="12.75" hidden="1">
      <c r="A2565" s="14"/>
      <c r="F2565" s="71"/>
      <c r="G2565" s="71"/>
      <c r="M2565" s="2"/>
    </row>
    <row r="2566" spans="1:13" ht="12.75" hidden="1">
      <c r="A2566" s="14"/>
      <c r="F2566" s="71"/>
      <c r="G2566" s="71"/>
      <c r="M2566" s="2"/>
    </row>
    <row r="2567" spans="1:13" ht="12.75" hidden="1">
      <c r="A2567" s="14"/>
      <c r="F2567" s="71"/>
      <c r="G2567" s="71"/>
      <c r="M2567" s="2"/>
    </row>
    <row r="2568" spans="1:13" ht="12.75" hidden="1">
      <c r="A2568" s="14"/>
      <c r="F2568" s="71"/>
      <c r="G2568" s="71"/>
      <c r="M2568" s="2"/>
    </row>
    <row r="2569" spans="1:13" ht="12.75" hidden="1">
      <c r="A2569" s="14"/>
      <c r="F2569" s="71"/>
      <c r="G2569" s="71"/>
      <c r="M2569" s="2"/>
    </row>
    <row r="2570" spans="1:13" ht="12.75" hidden="1">
      <c r="A2570" s="14"/>
      <c r="F2570" s="71"/>
      <c r="G2570" s="71"/>
      <c r="M2570" s="2"/>
    </row>
    <row r="2571" spans="1:13" ht="12.75" hidden="1">
      <c r="A2571" s="14"/>
      <c r="F2571" s="71"/>
      <c r="G2571" s="71"/>
      <c r="M2571" s="2"/>
    </row>
    <row r="2572" spans="1:13" ht="12.75" hidden="1">
      <c r="A2572" s="14"/>
      <c r="F2572" s="71"/>
      <c r="G2572" s="71"/>
      <c r="M2572" s="2"/>
    </row>
    <row r="2573" spans="1:13" ht="12.75" hidden="1">
      <c r="A2573" s="14"/>
      <c r="F2573" s="71"/>
      <c r="G2573" s="71"/>
      <c r="M2573" s="2"/>
    </row>
    <row r="2574" spans="1:13" ht="12.75" hidden="1">
      <c r="A2574" s="14"/>
      <c r="F2574" s="71"/>
      <c r="G2574" s="71"/>
      <c r="M2574" s="2"/>
    </row>
    <row r="2575" spans="1:13" ht="12.75" hidden="1">
      <c r="A2575" s="14"/>
      <c r="F2575" s="71"/>
      <c r="G2575" s="71"/>
      <c r="M2575" s="2"/>
    </row>
    <row r="2576" spans="1:13" ht="12.75" hidden="1">
      <c r="A2576" s="14"/>
      <c r="F2576" s="71"/>
      <c r="G2576" s="71"/>
      <c r="M2576" s="2"/>
    </row>
    <row r="2577" spans="1:13" ht="12.75" hidden="1">
      <c r="A2577" s="14"/>
      <c r="F2577" s="71"/>
      <c r="G2577" s="71"/>
      <c r="M2577" s="2"/>
    </row>
    <row r="2578" spans="1:13" ht="12.75" hidden="1">
      <c r="A2578" s="14"/>
      <c r="F2578" s="71"/>
      <c r="G2578" s="71"/>
      <c r="M2578" s="2"/>
    </row>
    <row r="2579" spans="1:13" ht="12.75" hidden="1">
      <c r="A2579" s="14"/>
      <c r="F2579" s="71"/>
      <c r="G2579" s="71"/>
      <c r="M2579" s="2"/>
    </row>
    <row r="2580" spans="1:13" ht="12.75" hidden="1">
      <c r="A2580" s="14"/>
      <c r="F2580" s="71"/>
      <c r="G2580" s="71"/>
      <c r="M2580" s="2"/>
    </row>
    <row r="2581" spans="1:13" ht="12.75" hidden="1">
      <c r="A2581" s="14"/>
      <c r="F2581" s="71"/>
      <c r="G2581" s="71"/>
      <c r="M2581" s="2"/>
    </row>
    <row r="2582" spans="1:13" ht="12.75" hidden="1">
      <c r="A2582" s="14"/>
      <c r="F2582" s="71"/>
      <c r="G2582" s="71"/>
      <c r="M2582" s="2"/>
    </row>
    <row r="2583" spans="1:13" ht="12.75" hidden="1">
      <c r="A2583" s="14"/>
      <c r="F2583" s="71"/>
      <c r="G2583" s="71"/>
      <c r="M2583" s="2"/>
    </row>
    <row r="2584" spans="1:13" ht="12.75" hidden="1">
      <c r="A2584" s="14"/>
      <c r="F2584" s="71"/>
      <c r="G2584" s="71"/>
      <c r="M2584" s="2"/>
    </row>
    <row r="2585" spans="1:13" ht="12.75" hidden="1">
      <c r="A2585" s="14"/>
      <c r="F2585" s="71"/>
      <c r="G2585" s="71"/>
      <c r="M2585" s="2"/>
    </row>
    <row r="2586" spans="1:13" ht="12.75" hidden="1">
      <c r="A2586" s="14"/>
      <c r="F2586" s="71"/>
      <c r="G2586" s="71"/>
      <c r="M2586" s="2"/>
    </row>
    <row r="2587" spans="1:13" ht="12.75" hidden="1">
      <c r="A2587" s="14"/>
      <c r="F2587" s="71"/>
      <c r="G2587" s="71"/>
      <c r="M2587" s="2"/>
    </row>
    <row r="2588" spans="1:13" ht="12.75" hidden="1">
      <c r="A2588" s="14"/>
      <c r="F2588" s="71"/>
      <c r="G2588" s="71"/>
      <c r="M2588" s="2"/>
    </row>
    <row r="2589" spans="1:13" ht="12.75" hidden="1">
      <c r="A2589" s="14"/>
      <c r="F2589" s="71"/>
      <c r="G2589" s="71"/>
      <c r="M2589" s="2"/>
    </row>
    <row r="2590" spans="1:13" ht="12.75" hidden="1">
      <c r="A2590" s="14"/>
      <c r="F2590" s="71"/>
      <c r="G2590" s="71"/>
      <c r="M2590" s="2"/>
    </row>
    <row r="2591" spans="1:13" ht="12.75" hidden="1">
      <c r="A2591" s="14"/>
      <c r="F2591" s="71"/>
      <c r="G2591" s="71"/>
      <c r="M2591" s="2"/>
    </row>
    <row r="2592" spans="1:13" ht="12.75" hidden="1">
      <c r="A2592" s="14"/>
      <c r="F2592" s="71"/>
      <c r="G2592" s="71"/>
      <c r="M2592" s="2"/>
    </row>
    <row r="2593" spans="1:13" ht="12.75" hidden="1">
      <c r="A2593" s="14"/>
      <c r="F2593" s="71"/>
      <c r="G2593" s="71"/>
      <c r="M2593" s="2"/>
    </row>
    <row r="2594" spans="1:13" ht="12.75" hidden="1">
      <c r="A2594" s="14"/>
      <c r="F2594" s="71"/>
      <c r="G2594" s="71"/>
      <c r="M2594" s="2"/>
    </row>
    <row r="2595" spans="1:13" ht="12.75" hidden="1">
      <c r="A2595" s="14"/>
      <c r="F2595" s="71"/>
      <c r="G2595" s="71"/>
      <c r="M2595" s="2"/>
    </row>
    <row r="2596" spans="1:13" ht="12.75" hidden="1">
      <c r="A2596" s="14"/>
      <c r="F2596" s="71"/>
      <c r="G2596" s="71"/>
      <c r="M2596" s="2"/>
    </row>
    <row r="2597" spans="1:13" ht="12.75" hidden="1">
      <c r="A2597" s="14"/>
      <c r="F2597" s="71"/>
      <c r="G2597" s="71"/>
      <c r="M2597" s="2"/>
    </row>
    <row r="2598" spans="1:13" ht="12.75" hidden="1">
      <c r="A2598" s="14"/>
      <c r="F2598" s="71"/>
      <c r="G2598" s="71"/>
      <c r="M2598" s="2"/>
    </row>
    <row r="2599" spans="1:13" ht="12.75" hidden="1">
      <c r="A2599" s="14"/>
      <c r="F2599" s="71"/>
      <c r="G2599" s="71"/>
      <c r="M2599" s="2"/>
    </row>
    <row r="2600" spans="1:13" ht="12.75" hidden="1">
      <c r="A2600" s="14"/>
      <c r="F2600" s="71"/>
      <c r="G2600" s="71"/>
      <c r="M2600" s="2"/>
    </row>
    <row r="2601" spans="1:13" ht="12.75" hidden="1">
      <c r="A2601" s="14"/>
      <c r="F2601" s="71"/>
      <c r="G2601" s="71"/>
      <c r="M2601" s="2"/>
    </row>
    <row r="2602" spans="1:13" ht="12.75" hidden="1">
      <c r="A2602" s="14"/>
      <c r="F2602" s="71"/>
      <c r="G2602" s="71"/>
      <c r="M2602" s="2"/>
    </row>
    <row r="2603" spans="1:13" ht="12.75" hidden="1">
      <c r="A2603" s="14"/>
      <c r="F2603" s="71"/>
      <c r="G2603" s="71"/>
      <c r="M2603" s="2"/>
    </row>
    <row r="2604" spans="1:13" ht="12.75" hidden="1">
      <c r="A2604" s="14"/>
      <c r="F2604" s="71"/>
      <c r="G2604" s="71"/>
      <c r="M2604" s="2"/>
    </row>
    <row r="2605" spans="1:13" ht="12.75" hidden="1">
      <c r="A2605" s="14"/>
      <c r="F2605" s="71"/>
      <c r="G2605" s="71"/>
      <c r="M2605" s="2"/>
    </row>
    <row r="2606" spans="1:13" ht="12.75" hidden="1">
      <c r="A2606" s="14"/>
      <c r="F2606" s="71"/>
      <c r="G2606" s="71"/>
      <c r="M2606" s="2"/>
    </row>
    <row r="2607" spans="1:13" ht="12.75" hidden="1">
      <c r="A2607" s="14"/>
      <c r="F2607" s="71"/>
      <c r="G2607" s="71"/>
      <c r="M2607" s="2"/>
    </row>
    <row r="2608" spans="1:13" ht="12.75" hidden="1">
      <c r="A2608" s="14"/>
      <c r="F2608" s="71"/>
      <c r="G2608" s="71"/>
      <c r="M2608" s="2"/>
    </row>
    <row r="2609" spans="1:13" ht="12.75" hidden="1">
      <c r="A2609" s="14"/>
      <c r="F2609" s="71"/>
      <c r="G2609" s="71"/>
      <c r="M2609" s="2"/>
    </row>
    <row r="2610" spans="1:13" ht="12.75" hidden="1">
      <c r="A2610" s="14"/>
      <c r="F2610" s="71"/>
      <c r="G2610" s="71"/>
      <c r="M2610" s="2"/>
    </row>
    <row r="2611" spans="1:13" ht="12.75" hidden="1">
      <c r="A2611" s="14"/>
      <c r="F2611" s="71"/>
      <c r="G2611" s="71"/>
      <c r="M2611" s="2"/>
    </row>
    <row r="2612" spans="1:13" ht="12.75" hidden="1">
      <c r="A2612" s="14"/>
      <c r="F2612" s="71"/>
      <c r="G2612" s="71"/>
      <c r="M2612" s="2"/>
    </row>
    <row r="2613" spans="1:13" ht="12.75" hidden="1">
      <c r="A2613" s="14"/>
      <c r="F2613" s="71"/>
      <c r="G2613" s="71"/>
      <c r="M2613" s="2"/>
    </row>
    <row r="2614" spans="1:13" s="300" customFormat="1" ht="12.75" hidden="1">
      <c r="A2614" s="295"/>
      <c r="B2614" s="296"/>
      <c r="C2614" s="295"/>
      <c r="D2614" s="295"/>
      <c r="E2614" s="295"/>
      <c r="F2614" s="297"/>
      <c r="G2614" s="297"/>
      <c r="H2614" s="296"/>
      <c r="I2614" s="279"/>
      <c r="K2614" s="42"/>
      <c r="L2614" s="17"/>
      <c r="M2614" s="2"/>
    </row>
    <row r="2615" spans="1:13" s="300" customFormat="1" ht="12.75" hidden="1">
      <c r="A2615" s="295"/>
      <c r="B2615" s="296"/>
      <c r="C2615" s="295"/>
      <c r="D2615" s="295"/>
      <c r="E2615" s="295"/>
      <c r="F2615" s="297"/>
      <c r="G2615" s="297"/>
      <c r="H2615" s="296"/>
      <c r="I2615" s="279"/>
      <c r="K2615" s="42"/>
      <c r="L2615" s="17"/>
      <c r="M2615" s="2"/>
    </row>
    <row r="2616" spans="2:13" ht="12.75" hidden="1">
      <c r="B2616" s="9"/>
      <c r="F2616" s="71"/>
      <c r="G2616" s="71"/>
      <c r="H2616" s="296"/>
      <c r="I2616" s="24" t="e">
        <f aca="true" t="shared" si="169" ref="I2616:I2647">+B2616/M2616</f>
        <v>#DIV/0!</v>
      </c>
      <c r="M2616" s="2"/>
    </row>
    <row r="2617" spans="2:13" ht="12.75" hidden="1">
      <c r="B2617" s="9"/>
      <c r="F2617" s="71"/>
      <c r="G2617" s="71"/>
      <c r="H2617" s="296"/>
      <c r="I2617" s="24" t="e">
        <f t="shared" si="169"/>
        <v>#DIV/0!</v>
      </c>
      <c r="M2617" s="2"/>
    </row>
    <row r="2618" spans="2:13" ht="12.75" hidden="1">
      <c r="B2618" s="9"/>
      <c r="F2618" s="71"/>
      <c r="G2618" s="71"/>
      <c r="H2618" s="5">
        <f aca="true" t="shared" si="170" ref="H2618:H2649">H2617-B2618</f>
        <v>0</v>
      </c>
      <c r="I2618" s="24" t="e">
        <f t="shared" si="169"/>
        <v>#DIV/0!</v>
      </c>
      <c r="M2618" s="2"/>
    </row>
    <row r="2619" spans="2:13" ht="12.75" hidden="1">
      <c r="B2619" s="9"/>
      <c r="F2619" s="71"/>
      <c r="G2619" s="71"/>
      <c r="H2619" s="5">
        <f t="shared" si="170"/>
        <v>0</v>
      </c>
      <c r="I2619" s="24" t="e">
        <f t="shared" si="169"/>
        <v>#DIV/0!</v>
      </c>
      <c r="M2619" s="2"/>
    </row>
    <row r="2620" spans="2:13" ht="12.75" hidden="1">
      <c r="B2620" s="9"/>
      <c r="F2620" s="71"/>
      <c r="G2620" s="71"/>
      <c r="H2620" s="5">
        <f t="shared" si="170"/>
        <v>0</v>
      </c>
      <c r="I2620" s="24" t="e">
        <f t="shared" si="169"/>
        <v>#DIV/0!</v>
      </c>
      <c r="M2620" s="2"/>
    </row>
    <row r="2621" spans="2:13" ht="12.75" hidden="1">
      <c r="B2621" s="9"/>
      <c r="F2621" s="71"/>
      <c r="G2621" s="71"/>
      <c r="H2621" s="5">
        <f t="shared" si="170"/>
        <v>0</v>
      </c>
      <c r="I2621" s="24" t="e">
        <f t="shared" si="169"/>
        <v>#DIV/0!</v>
      </c>
      <c r="M2621" s="2"/>
    </row>
    <row r="2622" spans="2:13" ht="12.75" hidden="1">
      <c r="B2622" s="9"/>
      <c r="F2622" s="71"/>
      <c r="G2622" s="71"/>
      <c r="H2622" s="5">
        <f t="shared" si="170"/>
        <v>0</v>
      </c>
      <c r="I2622" s="24" t="e">
        <f t="shared" si="169"/>
        <v>#DIV/0!</v>
      </c>
      <c r="M2622" s="2"/>
    </row>
    <row r="2623" spans="2:13" ht="12.75" hidden="1">
      <c r="B2623" s="9"/>
      <c r="F2623" s="71"/>
      <c r="G2623" s="71"/>
      <c r="H2623" s="5">
        <f t="shared" si="170"/>
        <v>0</v>
      </c>
      <c r="I2623" s="24" t="e">
        <f t="shared" si="169"/>
        <v>#DIV/0!</v>
      </c>
      <c r="M2623" s="2"/>
    </row>
    <row r="2624" spans="2:13" ht="12.75" hidden="1">
      <c r="B2624" s="9"/>
      <c r="F2624" s="71"/>
      <c r="G2624" s="71"/>
      <c r="H2624" s="5">
        <f t="shared" si="170"/>
        <v>0</v>
      </c>
      <c r="I2624" s="24" t="e">
        <f t="shared" si="169"/>
        <v>#DIV/0!</v>
      </c>
      <c r="M2624" s="2"/>
    </row>
    <row r="2625" spans="2:13" ht="12.75" hidden="1">
      <c r="B2625" s="9"/>
      <c r="F2625" s="71"/>
      <c r="G2625" s="71"/>
      <c r="H2625" s="5">
        <f t="shared" si="170"/>
        <v>0</v>
      </c>
      <c r="I2625" s="24" t="e">
        <f t="shared" si="169"/>
        <v>#DIV/0!</v>
      </c>
      <c r="M2625" s="2"/>
    </row>
    <row r="2626" spans="2:13" ht="12.75" hidden="1">
      <c r="B2626" s="9"/>
      <c r="F2626" s="71"/>
      <c r="G2626" s="71"/>
      <c r="H2626" s="5">
        <f t="shared" si="170"/>
        <v>0</v>
      </c>
      <c r="I2626" s="24" t="e">
        <f t="shared" si="169"/>
        <v>#DIV/0!</v>
      </c>
      <c r="M2626" s="2"/>
    </row>
    <row r="2627" spans="2:13" ht="12.75" hidden="1">
      <c r="B2627" s="9"/>
      <c r="F2627" s="71"/>
      <c r="G2627" s="71"/>
      <c r="H2627" s="5">
        <f t="shared" si="170"/>
        <v>0</v>
      </c>
      <c r="I2627" s="24" t="e">
        <f t="shared" si="169"/>
        <v>#DIV/0!</v>
      </c>
      <c r="M2627" s="2"/>
    </row>
    <row r="2628" spans="2:13" ht="12.75" hidden="1">
      <c r="B2628" s="9"/>
      <c r="F2628" s="71"/>
      <c r="G2628" s="71"/>
      <c r="H2628" s="5">
        <f t="shared" si="170"/>
        <v>0</v>
      </c>
      <c r="I2628" s="24" t="e">
        <f t="shared" si="169"/>
        <v>#DIV/0!</v>
      </c>
      <c r="M2628" s="2"/>
    </row>
    <row r="2629" spans="2:13" ht="12.75" hidden="1">
      <c r="B2629" s="9"/>
      <c r="F2629" s="71"/>
      <c r="G2629" s="71"/>
      <c r="H2629" s="5">
        <f t="shared" si="170"/>
        <v>0</v>
      </c>
      <c r="I2629" s="24" t="e">
        <f t="shared" si="169"/>
        <v>#DIV/0!</v>
      </c>
      <c r="M2629" s="2"/>
    </row>
    <row r="2630" spans="6:13" ht="12.75" hidden="1">
      <c r="F2630" s="71"/>
      <c r="G2630" s="71"/>
      <c r="H2630" s="5">
        <f t="shared" si="170"/>
        <v>0</v>
      </c>
      <c r="I2630" s="24" t="e">
        <f t="shared" si="169"/>
        <v>#DIV/0!</v>
      </c>
      <c r="M2630" s="2"/>
    </row>
    <row r="2631" spans="2:13" ht="12.75" hidden="1">
      <c r="B2631" s="7"/>
      <c r="F2631" s="71"/>
      <c r="G2631" s="71"/>
      <c r="H2631" s="5">
        <f t="shared" si="170"/>
        <v>0</v>
      </c>
      <c r="I2631" s="24" t="e">
        <f t="shared" si="169"/>
        <v>#DIV/0!</v>
      </c>
      <c r="M2631" s="2"/>
    </row>
    <row r="2632" spans="6:13" ht="12.75" hidden="1">
      <c r="F2632" s="71"/>
      <c r="G2632" s="71"/>
      <c r="H2632" s="5">
        <f t="shared" si="170"/>
        <v>0</v>
      </c>
      <c r="I2632" s="24" t="e">
        <f t="shared" si="169"/>
        <v>#DIV/0!</v>
      </c>
      <c r="M2632" s="2"/>
    </row>
    <row r="2633" spans="6:13" ht="12.75" hidden="1">
      <c r="F2633" s="71"/>
      <c r="G2633" s="71"/>
      <c r="H2633" s="5">
        <f t="shared" si="170"/>
        <v>0</v>
      </c>
      <c r="I2633" s="24" t="e">
        <f t="shared" si="169"/>
        <v>#DIV/0!</v>
      </c>
      <c r="M2633" s="2"/>
    </row>
    <row r="2634" spans="6:13" ht="12.75" hidden="1">
      <c r="F2634" s="71"/>
      <c r="G2634" s="71"/>
      <c r="H2634" s="5">
        <f t="shared" si="170"/>
        <v>0</v>
      </c>
      <c r="I2634" s="24" t="e">
        <f t="shared" si="169"/>
        <v>#DIV/0!</v>
      </c>
      <c r="M2634" s="2"/>
    </row>
    <row r="2635" spans="6:13" ht="12.75" hidden="1">
      <c r="F2635" s="71"/>
      <c r="G2635" s="71"/>
      <c r="H2635" s="5">
        <f t="shared" si="170"/>
        <v>0</v>
      </c>
      <c r="I2635" s="24" t="e">
        <f t="shared" si="169"/>
        <v>#DIV/0!</v>
      </c>
      <c r="M2635" s="2"/>
    </row>
    <row r="2636" spans="6:13" ht="12.75" hidden="1">
      <c r="F2636" s="71"/>
      <c r="G2636" s="71"/>
      <c r="H2636" s="5">
        <f t="shared" si="170"/>
        <v>0</v>
      </c>
      <c r="I2636" s="24" t="e">
        <f t="shared" si="169"/>
        <v>#DIV/0!</v>
      </c>
      <c r="M2636" s="2"/>
    </row>
    <row r="2637" spans="6:13" ht="12.75" hidden="1">
      <c r="F2637" s="71"/>
      <c r="G2637" s="71"/>
      <c r="H2637" s="5">
        <f t="shared" si="170"/>
        <v>0</v>
      </c>
      <c r="I2637" s="24" t="e">
        <f t="shared" si="169"/>
        <v>#DIV/0!</v>
      </c>
      <c r="M2637" s="2"/>
    </row>
    <row r="2638" spans="6:13" ht="12.75" hidden="1">
      <c r="F2638" s="71"/>
      <c r="G2638" s="71"/>
      <c r="H2638" s="5">
        <f t="shared" si="170"/>
        <v>0</v>
      </c>
      <c r="I2638" s="24" t="e">
        <f t="shared" si="169"/>
        <v>#DIV/0!</v>
      </c>
      <c r="M2638" s="2"/>
    </row>
    <row r="2639" spans="6:13" ht="12.75" hidden="1">
      <c r="F2639" s="71"/>
      <c r="G2639" s="71"/>
      <c r="H2639" s="5">
        <f t="shared" si="170"/>
        <v>0</v>
      </c>
      <c r="I2639" s="24" t="e">
        <f t="shared" si="169"/>
        <v>#DIV/0!</v>
      </c>
      <c r="M2639" s="2"/>
    </row>
    <row r="2640" spans="6:13" ht="12.75" hidden="1">
      <c r="F2640" s="71"/>
      <c r="G2640" s="71"/>
      <c r="H2640" s="5">
        <f t="shared" si="170"/>
        <v>0</v>
      </c>
      <c r="I2640" s="24" t="e">
        <f t="shared" si="169"/>
        <v>#DIV/0!</v>
      </c>
      <c r="M2640" s="2"/>
    </row>
    <row r="2641" spans="6:13" ht="12.75" hidden="1">
      <c r="F2641" s="71"/>
      <c r="G2641" s="71"/>
      <c r="H2641" s="5">
        <f t="shared" si="170"/>
        <v>0</v>
      </c>
      <c r="I2641" s="24" t="e">
        <f t="shared" si="169"/>
        <v>#DIV/0!</v>
      </c>
      <c r="M2641" s="2"/>
    </row>
    <row r="2642" spans="6:13" ht="12.75" hidden="1">
      <c r="F2642" s="71"/>
      <c r="G2642" s="71"/>
      <c r="H2642" s="5">
        <f t="shared" si="170"/>
        <v>0</v>
      </c>
      <c r="I2642" s="24" t="e">
        <f t="shared" si="169"/>
        <v>#DIV/0!</v>
      </c>
      <c r="M2642" s="2"/>
    </row>
    <row r="2643" spans="6:13" ht="12.75" hidden="1">
      <c r="F2643" s="71"/>
      <c r="G2643" s="71"/>
      <c r="H2643" s="5">
        <f t="shared" si="170"/>
        <v>0</v>
      </c>
      <c r="I2643" s="24" t="e">
        <f t="shared" si="169"/>
        <v>#DIV/0!</v>
      </c>
      <c r="M2643" s="2"/>
    </row>
    <row r="2644" spans="6:13" ht="12.75" hidden="1">
      <c r="F2644" s="71"/>
      <c r="G2644" s="71"/>
      <c r="H2644" s="5">
        <f t="shared" si="170"/>
        <v>0</v>
      </c>
      <c r="I2644" s="24" t="e">
        <f t="shared" si="169"/>
        <v>#DIV/0!</v>
      </c>
      <c r="M2644" s="2"/>
    </row>
    <row r="2645" spans="6:13" ht="12.75" hidden="1">
      <c r="F2645" s="71"/>
      <c r="G2645" s="71"/>
      <c r="H2645" s="5">
        <f t="shared" si="170"/>
        <v>0</v>
      </c>
      <c r="I2645" s="24" t="e">
        <f t="shared" si="169"/>
        <v>#DIV/0!</v>
      </c>
      <c r="M2645" s="2"/>
    </row>
    <row r="2646" spans="6:13" ht="12.75" hidden="1">
      <c r="F2646" s="71"/>
      <c r="G2646" s="71"/>
      <c r="H2646" s="5">
        <f t="shared" si="170"/>
        <v>0</v>
      </c>
      <c r="I2646" s="24" t="e">
        <f t="shared" si="169"/>
        <v>#DIV/0!</v>
      </c>
      <c r="M2646" s="2"/>
    </row>
    <row r="2647" spans="6:13" ht="12.75" hidden="1">
      <c r="F2647" s="71"/>
      <c r="G2647" s="71"/>
      <c r="H2647" s="5">
        <f t="shared" si="170"/>
        <v>0</v>
      </c>
      <c r="I2647" s="24" t="e">
        <f t="shared" si="169"/>
        <v>#DIV/0!</v>
      </c>
      <c r="M2647" s="2"/>
    </row>
    <row r="2648" spans="6:13" ht="12.75" hidden="1">
      <c r="F2648" s="71"/>
      <c r="G2648" s="71"/>
      <c r="H2648" s="5">
        <f t="shared" si="170"/>
        <v>0</v>
      </c>
      <c r="I2648" s="24" t="e">
        <f aca="true" t="shared" si="171" ref="I2648:I2679">+B2648/M2648</f>
        <v>#DIV/0!</v>
      </c>
      <c r="M2648" s="2"/>
    </row>
    <row r="2649" spans="6:13" ht="12.75" hidden="1">
      <c r="F2649" s="71"/>
      <c r="G2649" s="71"/>
      <c r="H2649" s="5">
        <f t="shared" si="170"/>
        <v>0</v>
      </c>
      <c r="I2649" s="24" t="e">
        <f t="shared" si="171"/>
        <v>#DIV/0!</v>
      </c>
      <c r="M2649" s="2"/>
    </row>
    <row r="2650" spans="6:13" ht="12.75" hidden="1">
      <c r="F2650" s="71"/>
      <c r="G2650" s="71"/>
      <c r="H2650" s="5">
        <f aca="true" t="shared" si="172" ref="H2650:H2681">H2649-B2650</f>
        <v>0</v>
      </c>
      <c r="I2650" s="24" t="e">
        <f t="shared" si="171"/>
        <v>#DIV/0!</v>
      </c>
      <c r="M2650" s="2"/>
    </row>
    <row r="2651" spans="6:13" ht="12.75" hidden="1">
      <c r="F2651" s="71"/>
      <c r="G2651" s="71"/>
      <c r="H2651" s="5">
        <f t="shared" si="172"/>
        <v>0</v>
      </c>
      <c r="I2651" s="24" t="e">
        <f t="shared" si="171"/>
        <v>#DIV/0!</v>
      </c>
      <c r="M2651" s="2"/>
    </row>
    <row r="2652" spans="6:13" ht="12.75" hidden="1">
      <c r="F2652" s="71"/>
      <c r="G2652" s="71"/>
      <c r="H2652" s="5">
        <f t="shared" si="172"/>
        <v>0</v>
      </c>
      <c r="I2652" s="24" t="e">
        <f t="shared" si="171"/>
        <v>#DIV/0!</v>
      </c>
      <c r="M2652" s="2"/>
    </row>
    <row r="2653" spans="6:13" ht="12.75" hidden="1">
      <c r="F2653" s="71"/>
      <c r="G2653" s="71"/>
      <c r="H2653" s="5">
        <f t="shared" si="172"/>
        <v>0</v>
      </c>
      <c r="I2653" s="24" t="e">
        <f t="shared" si="171"/>
        <v>#DIV/0!</v>
      </c>
      <c r="M2653" s="2"/>
    </row>
    <row r="2654" spans="6:13" ht="12.75" hidden="1">
      <c r="F2654" s="71"/>
      <c r="G2654" s="71"/>
      <c r="H2654" s="5">
        <f t="shared" si="172"/>
        <v>0</v>
      </c>
      <c r="I2654" s="24" t="e">
        <f t="shared" si="171"/>
        <v>#DIV/0!</v>
      </c>
      <c r="M2654" s="2"/>
    </row>
    <row r="2655" spans="6:13" ht="12.75" hidden="1">
      <c r="F2655" s="71"/>
      <c r="G2655" s="71"/>
      <c r="H2655" s="5">
        <f t="shared" si="172"/>
        <v>0</v>
      </c>
      <c r="I2655" s="24" t="e">
        <f t="shared" si="171"/>
        <v>#DIV/0!</v>
      </c>
      <c r="M2655" s="2"/>
    </row>
    <row r="2656" spans="6:13" ht="12.75" hidden="1">
      <c r="F2656" s="71"/>
      <c r="G2656" s="71"/>
      <c r="H2656" s="5">
        <f t="shared" si="172"/>
        <v>0</v>
      </c>
      <c r="I2656" s="24" t="e">
        <f t="shared" si="171"/>
        <v>#DIV/0!</v>
      </c>
      <c r="M2656" s="2"/>
    </row>
    <row r="2657" spans="6:13" ht="12.75" hidden="1">
      <c r="F2657" s="71"/>
      <c r="G2657" s="71"/>
      <c r="H2657" s="5">
        <f t="shared" si="172"/>
        <v>0</v>
      </c>
      <c r="I2657" s="24" t="e">
        <f t="shared" si="171"/>
        <v>#DIV/0!</v>
      </c>
      <c r="M2657" s="2"/>
    </row>
    <row r="2658" spans="6:13" ht="12.75" hidden="1">
      <c r="F2658" s="71"/>
      <c r="G2658" s="71"/>
      <c r="H2658" s="5">
        <f t="shared" si="172"/>
        <v>0</v>
      </c>
      <c r="I2658" s="24" t="e">
        <f t="shared" si="171"/>
        <v>#DIV/0!</v>
      </c>
      <c r="M2658" s="2"/>
    </row>
    <row r="2659" spans="6:13" ht="12.75" hidden="1">
      <c r="F2659" s="71"/>
      <c r="G2659" s="71"/>
      <c r="H2659" s="5">
        <f t="shared" si="172"/>
        <v>0</v>
      </c>
      <c r="I2659" s="24" t="e">
        <f t="shared" si="171"/>
        <v>#DIV/0!</v>
      </c>
      <c r="M2659" s="2"/>
    </row>
    <row r="2660" spans="6:13" ht="12.75" hidden="1">
      <c r="F2660" s="71"/>
      <c r="G2660" s="71"/>
      <c r="H2660" s="5">
        <f t="shared" si="172"/>
        <v>0</v>
      </c>
      <c r="I2660" s="24" t="e">
        <f t="shared" si="171"/>
        <v>#DIV/0!</v>
      </c>
      <c r="M2660" s="2"/>
    </row>
    <row r="2661" spans="6:13" ht="12.75" hidden="1">
      <c r="F2661" s="71"/>
      <c r="G2661" s="71"/>
      <c r="H2661" s="5">
        <f t="shared" si="172"/>
        <v>0</v>
      </c>
      <c r="I2661" s="24" t="e">
        <f t="shared" si="171"/>
        <v>#DIV/0!</v>
      </c>
      <c r="M2661" s="2"/>
    </row>
    <row r="2662" spans="6:13" ht="12.75" hidden="1">
      <c r="F2662" s="71"/>
      <c r="G2662" s="71"/>
      <c r="H2662" s="5">
        <f t="shared" si="172"/>
        <v>0</v>
      </c>
      <c r="I2662" s="24" t="e">
        <f t="shared" si="171"/>
        <v>#DIV/0!</v>
      </c>
      <c r="M2662" s="2"/>
    </row>
    <row r="2663" spans="6:13" ht="12.75" hidden="1">
      <c r="F2663" s="71"/>
      <c r="G2663" s="71"/>
      <c r="H2663" s="5">
        <f t="shared" si="172"/>
        <v>0</v>
      </c>
      <c r="I2663" s="24" t="e">
        <f t="shared" si="171"/>
        <v>#DIV/0!</v>
      </c>
      <c r="M2663" s="2"/>
    </row>
    <row r="2664" spans="6:13" ht="12.75" hidden="1">
      <c r="F2664" s="71"/>
      <c r="G2664" s="71"/>
      <c r="H2664" s="5">
        <f t="shared" si="172"/>
        <v>0</v>
      </c>
      <c r="I2664" s="24" t="e">
        <f t="shared" si="171"/>
        <v>#DIV/0!</v>
      </c>
      <c r="M2664" s="2"/>
    </row>
    <row r="2665" spans="6:13" ht="12.75" hidden="1">
      <c r="F2665" s="71"/>
      <c r="G2665" s="71"/>
      <c r="H2665" s="5">
        <f t="shared" si="172"/>
        <v>0</v>
      </c>
      <c r="I2665" s="24" t="e">
        <f t="shared" si="171"/>
        <v>#DIV/0!</v>
      </c>
      <c r="M2665" s="2"/>
    </row>
    <row r="2666" spans="6:13" ht="12.75" hidden="1">
      <c r="F2666" s="71"/>
      <c r="G2666" s="71"/>
      <c r="H2666" s="5">
        <f t="shared" si="172"/>
        <v>0</v>
      </c>
      <c r="I2666" s="24" t="e">
        <f t="shared" si="171"/>
        <v>#DIV/0!</v>
      </c>
      <c r="M2666" s="2"/>
    </row>
    <row r="2667" spans="6:13" ht="12.75" hidden="1">
      <c r="F2667" s="71"/>
      <c r="G2667" s="71"/>
      <c r="H2667" s="5">
        <f t="shared" si="172"/>
        <v>0</v>
      </c>
      <c r="I2667" s="24" t="e">
        <f t="shared" si="171"/>
        <v>#DIV/0!</v>
      </c>
      <c r="M2667" s="2"/>
    </row>
    <row r="2668" spans="6:13" ht="12.75" hidden="1">
      <c r="F2668" s="71"/>
      <c r="G2668" s="71"/>
      <c r="H2668" s="5">
        <f t="shared" si="172"/>
        <v>0</v>
      </c>
      <c r="I2668" s="24" t="e">
        <f t="shared" si="171"/>
        <v>#DIV/0!</v>
      </c>
      <c r="M2668" s="2"/>
    </row>
    <row r="2669" spans="6:13" ht="12.75" hidden="1">
      <c r="F2669" s="71"/>
      <c r="G2669" s="71"/>
      <c r="H2669" s="5">
        <f t="shared" si="172"/>
        <v>0</v>
      </c>
      <c r="I2669" s="24" t="e">
        <f t="shared" si="171"/>
        <v>#DIV/0!</v>
      </c>
      <c r="M2669" s="2"/>
    </row>
    <row r="2670" spans="6:13" ht="12.75" hidden="1">
      <c r="F2670" s="71"/>
      <c r="G2670" s="71"/>
      <c r="H2670" s="5">
        <f t="shared" si="172"/>
        <v>0</v>
      </c>
      <c r="I2670" s="24" t="e">
        <f t="shared" si="171"/>
        <v>#DIV/0!</v>
      </c>
      <c r="M2670" s="2"/>
    </row>
    <row r="2671" spans="6:13" ht="12.75" hidden="1">
      <c r="F2671" s="71"/>
      <c r="G2671" s="71"/>
      <c r="H2671" s="5">
        <f t="shared" si="172"/>
        <v>0</v>
      </c>
      <c r="I2671" s="24" t="e">
        <f t="shared" si="171"/>
        <v>#DIV/0!</v>
      </c>
      <c r="M2671" s="2"/>
    </row>
    <row r="2672" spans="6:13" ht="12.75" hidden="1">
      <c r="F2672" s="71"/>
      <c r="G2672" s="71"/>
      <c r="H2672" s="5">
        <f t="shared" si="172"/>
        <v>0</v>
      </c>
      <c r="I2672" s="24" t="e">
        <f t="shared" si="171"/>
        <v>#DIV/0!</v>
      </c>
      <c r="M2672" s="2"/>
    </row>
    <row r="2673" spans="6:13" ht="12.75" hidden="1">
      <c r="F2673" s="71"/>
      <c r="G2673" s="71"/>
      <c r="H2673" s="5">
        <f t="shared" si="172"/>
        <v>0</v>
      </c>
      <c r="I2673" s="24" t="e">
        <f t="shared" si="171"/>
        <v>#DIV/0!</v>
      </c>
      <c r="M2673" s="2"/>
    </row>
    <row r="2674" spans="6:13" ht="12.75" hidden="1">
      <c r="F2674" s="71"/>
      <c r="G2674" s="71"/>
      <c r="H2674" s="5">
        <f t="shared" si="172"/>
        <v>0</v>
      </c>
      <c r="I2674" s="24" t="e">
        <f t="shared" si="171"/>
        <v>#DIV/0!</v>
      </c>
      <c r="M2674" s="2"/>
    </row>
    <row r="2675" spans="6:13" ht="12.75" hidden="1">
      <c r="F2675" s="71"/>
      <c r="G2675" s="71"/>
      <c r="H2675" s="5">
        <f t="shared" si="172"/>
        <v>0</v>
      </c>
      <c r="I2675" s="24" t="e">
        <f t="shared" si="171"/>
        <v>#DIV/0!</v>
      </c>
      <c r="M2675" s="2"/>
    </row>
    <row r="2676" spans="6:13" ht="12.75" hidden="1">
      <c r="F2676" s="71"/>
      <c r="G2676" s="71"/>
      <c r="H2676" s="5">
        <f t="shared" si="172"/>
        <v>0</v>
      </c>
      <c r="I2676" s="24" t="e">
        <f t="shared" si="171"/>
        <v>#DIV/0!</v>
      </c>
      <c r="M2676" s="2"/>
    </row>
    <row r="2677" spans="6:13" ht="12.75" hidden="1">
      <c r="F2677" s="71"/>
      <c r="G2677" s="71"/>
      <c r="H2677" s="5">
        <f t="shared" si="172"/>
        <v>0</v>
      </c>
      <c r="I2677" s="24" t="e">
        <f t="shared" si="171"/>
        <v>#DIV/0!</v>
      </c>
      <c r="M2677" s="2"/>
    </row>
    <row r="2678" spans="6:13" ht="12.75" hidden="1">
      <c r="F2678" s="71"/>
      <c r="G2678" s="71"/>
      <c r="H2678" s="5">
        <f t="shared" si="172"/>
        <v>0</v>
      </c>
      <c r="I2678" s="24" t="e">
        <f t="shared" si="171"/>
        <v>#DIV/0!</v>
      </c>
      <c r="M2678" s="2"/>
    </row>
    <row r="2679" spans="6:13" ht="12.75" hidden="1">
      <c r="F2679" s="71"/>
      <c r="G2679" s="71"/>
      <c r="H2679" s="5">
        <f t="shared" si="172"/>
        <v>0</v>
      </c>
      <c r="I2679" s="24" t="e">
        <f t="shared" si="171"/>
        <v>#DIV/0!</v>
      </c>
      <c r="M2679" s="2"/>
    </row>
    <row r="2680" spans="6:13" ht="12.75" hidden="1">
      <c r="F2680" s="71"/>
      <c r="G2680" s="71"/>
      <c r="H2680" s="5">
        <f t="shared" si="172"/>
        <v>0</v>
      </c>
      <c r="I2680" s="24" t="e">
        <f aca="true" t="shared" si="173" ref="I2680:I2711">+B2680/M2680</f>
        <v>#DIV/0!</v>
      </c>
      <c r="M2680" s="2"/>
    </row>
    <row r="2681" spans="6:13" ht="12.75" hidden="1">
      <c r="F2681" s="71"/>
      <c r="G2681" s="71"/>
      <c r="H2681" s="5">
        <f t="shared" si="172"/>
        <v>0</v>
      </c>
      <c r="I2681" s="24" t="e">
        <f t="shared" si="173"/>
        <v>#DIV/0!</v>
      </c>
      <c r="M2681" s="2"/>
    </row>
    <row r="2682" spans="6:13" ht="12.75" hidden="1">
      <c r="F2682" s="71"/>
      <c r="G2682" s="71"/>
      <c r="H2682" s="5">
        <f aca="true" t="shared" si="174" ref="H2682:H2713">H2681-B2682</f>
        <v>0</v>
      </c>
      <c r="I2682" s="24" t="e">
        <f t="shared" si="173"/>
        <v>#DIV/0!</v>
      </c>
      <c r="M2682" s="2"/>
    </row>
    <row r="2683" spans="6:13" ht="12.75" hidden="1">
      <c r="F2683" s="71"/>
      <c r="G2683" s="71"/>
      <c r="H2683" s="5">
        <f t="shared" si="174"/>
        <v>0</v>
      </c>
      <c r="I2683" s="24" t="e">
        <f t="shared" si="173"/>
        <v>#DIV/0!</v>
      </c>
      <c r="M2683" s="2"/>
    </row>
    <row r="2684" spans="6:13" ht="12.75" hidden="1">
      <c r="F2684" s="71"/>
      <c r="G2684" s="71"/>
      <c r="H2684" s="5">
        <f t="shared" si="174"/>
        <v>0</v>
      </c>
      <c r="I2684" s="24" t="e">
        <f t="shared" si="173"/>
        <v>#DIV/0!</v>
      </c>
      <c r="M2684" s="2"/>
    </row>
    <row r="2685" spans="6:13" ht="12.75" hidden="1">
      <c r="F2685" s="71"/>
      <c r="G2685" s="71"/>
      <c r="H2685" s="5">
        <f t="shared" si="174"/>
        <v>0</v>
      </c>
      <c r="I2685" s="24" t="e">
        <f t="shared" si="173"/>
        <v>#DIV/0!</v>
      </c>
      <c r="M2685" s="2"/>
    </row>
    <row r="2686" spans="6:13" ht="12.75" hidden="1">
      <c r="F2686" s="71"/>
      <c r="G2686" s="71"/>
      <c r="H2686" s="5">
        <f t="shared" si="174"/>
        <v>0</v>
      </c>
      <c r="I2686" s="24" t="e">
        <f t="shared" si="173"/>
        <v>#DIV/0!</v>
      </c>
      <c r="M2686" s="2"/>
    </row>
    <row r="2687" spans="6:13" ht="12.75" hidden="1">
      <c r="F2687" s="71"/>
      <c r="G2687" s="71"/>
      <c r="H2687" s="5">
        <f t="shared" si="174"/>
        <v>0</v>
      </c>
      <c r="I2687" s="24" t="e">
        <f t="shared" si="173"/>
        <v>#DIV/0!</v>
      </c>
      <c r="M2687" s="2"/>
    </row>
    <row r="2688" spans="6:13" ht="12.75" hidden="1">
      <c r="F2688" s="71"/>
      <c r="G2688" s="71"/>
      <c r="H2688" s="5">
        <f t="shared" si="174"/>
        <v>0</v>
      </c>
      <c r="I2688" s="24" t="e">
        <f t="shared" si="173"/>
        <v>#DIV/0!</v>
      </c>
      <c r="M2688" s="2"/>
    </row>
    <row r="2689" spans="6:13" ht="12.75" hidden="1">
      <c r="F2689" s="71"/>
      <c r="G2689" s="71"/>
      <c r="H2689" s="5">
        <f t="shared" si="174"/>
        <v>0</v>
      </c>
      <c r="I2689" s="24" t="e">
        <f t="shared" si="173"/>
        <v>#DIV/0!</v>
      </c>
      <c r="M2689" s="2"/>
    </row>
    <row r="2690" spans="6:13" ht="12.75" hidden="1">
      <c r="F2690" s="71"/>
      <c r="G2690" s="71"/>
      <c r="H2690" s="5">
        <f t="shared" si="174"/>
        <v>0</v>
      </c>
      <c r="I2690" s="24" t="e">
        <f t="shared" si="173"/>
        <v>#DIV/0!</v>
      </c>
      <c r="M2690" s="2"/>
    </row>
    <row r="2691" spans="6:13" ht="12.75" hidden="1">
      <c r="F2691" s="71"/>
      <c r="G2691" s="71"/>
      <c r="H2691" s="5">
        <f t="shared" si="174"/>
        <v>0</v>
      </c>
      <c r="I2691" s="24" t="e">
        <f t="shared" si="173"/>
        <v>#DIV/0!</v>
      </c>
      <c r="M2691" s="2"/>
    </row>
    <row r="2692" spans="6:13" ht="12.75" hidden="1">
      <c r="F2692" s="71"/>
      <c r="G2692" s="71"/>
      <c r="H2692" s="5">
        <f t="shared" si="174"/>
        <v>0</v>
      </c>
      <c r="I2692" s="24" t="e">
        <f t="shared" si="173"/>
        <v>#DIV/0!</v>
      </c>
      <c r="M2692" s="2"/>
    </row>
    <row r="2693" spans="6:13" ht="12.75" hidden="1">
      <c r="F2693" s="71"/>
      <c r="G2693" s="71"/>
      <c r="H2693" s="5">
        <f t="shared" si="174"/>
        <v>0</v>
      </c>
      <c r="I2693" s="24" t="e">
        <f t="shared" si="173"/>
        <v>#DIV/0!</v>
      </c>
      <c r="M2693" s="2"/>
    </row>
    <row r="2694" spans="6:13" ht="12.75" hidden="1">
      <c r="F2694" s="71"/>
      <c r="G2694" s="71"/>
      <c r="H2694" s="5">
        <f t="shared" si="174"/>
        <v>0</v>
      </c>
      <c r="I2694" s="24" t="e">
        <f t="shared" si="173"/>
        <v>#DIV/0!</v>
      </c>
      <c r="M2694" s="2"/>
    </row>
    <row r="2695" spans="6:13" ht="12.75" hidden="1">
      <c r="F2695" s="71"/>
      <c r="G2695" s="71"/>
      <c r="H2695" s="5">
        <f t="shared" si="174"/>
        <v>0</v>
      </c>
      <c r="I2695" s="24" t="e">
        <f t="shared" si="173"/>
        <v>#DIV/0!</v>
      </c>
      <c r="M2695" s="2"/>
    </row>
    <row r="2696" spans="6:13" ht="12.75" hidden="1">
      <c r="F2696" s="71"/>
      <c r="G2696" s="71"/>
      <c r="H2696" s="5">
        <f t="shared" si="174"/>
        <v>0</v>
      </c>
      <c r="I2696" s="24" t="e">
        <f t="shared" si="173"/>
        <v>#DIV/0!</v>
      </c>
      <c r="M2696" s="2"/>
    </row>
    <row r="2697" spans="6:13" ht="12.75" hidden="1">
      <c r="F2697" s="71"/>
      <c r="G2697" s="71"/>
      <c r="H2697" s="5">
        <f t="shared" si="174"/>
        <v>0</v>
      </c>
      <c r="I2697" s="24" t="e">
        <f t="shared" si="173"/>
        <v>#DIV/0!</v>
      </c>
      <c r="M2697" s="2"/>
    </row>
    <row r="2698" spans="6:13" ht="12.75" hidden="1">
      <c r="F2698" s="71"/>
      <c r="G2698" s="71"/>
      <c r="H2698" s="5">
        <f t="shared" si="174"/>
        <v>0</v>
      </c>
      <c r="I2698" s="24" t="e">
        <f t="shared" si="173"/>
        <v>#DIV/0!</v>
      </c>
      <c r="M2698" s="2"/>
    </row>
    <row r="2699" spans="6:13" ht="12.75" hidden="1">
      <c r="F2699" s="71"/>
      <c r="G2699" s="71"/>
      <c r="H2699" s="5">
        <f t="shared" si="174"/>
        <v>0</v>
      </c>
      <c r="I2699" s="24" t="e">
        <f t="shared" si="173"/>
        <v>#DIV/0!</v>
      </c>
      <c r="M2699" s="2"/>
    </row>
    <row r="2700" spans="6:13" ht="12.75" hidden="1">
      <c r="F2700" s="71"/>
      <c r="G2700" s="71"/>
      <c r="H2700" s="5">
        <f t="shared" si="174"/>
        <v>0</v>
      </c>
      <c r="I2700" s="24" t="e">
        <f t="shared" si="173"/>
        <v>#DIV/0!</v>
      </c>
      <c r="M2700" s="2"/>
    </row>
    <row r="2701" spans="6:13" ht="12.75" hidden="1">
      <c r="F2701" s="71"/>
      <c r="G2701" s="71"/>
      <c r="H2701" s="5">
        <f t="shared" si="174"/>
        <v>0</v>
      </c>
      <c r="I2701" s="24" t="e">
        <f t="shared" si="173"/>
        <v>#DIV/0!</v>
      </c>
      <c r="M2701" s="2"/>
    </row>
    <row r="2702" spans="6:13" ht="12.75" hidden="1">
      <c r="F2702" s="71"/>
      <c r="G2702" s="71"/>
      <c r="H2702" s="5">
        <f t="shared" si="174"/>
        <v>0</v>
      </c>
      <c r="I2702" s="24" t="e">
        <f t="shared" si="173"/>
        <v>#DIV/0!</v>
      </c>
      <c r="M2702" s="2"/>
    </row>
    <row r="2703" spans="6:13" ht="12.75" hidden="1">
      <c r="F2703" s="71"/>
      <c r="G2703" s="71"/>
      <c r="H2703" s="5">
        <f t="shared" si="174"/>
        <v>0</v>
      </c>
      <c r="I2703" s="24" t="e">
        <f t="shared" si="173"/>
        <v>#DIV/0!</v>
      </c>
      <c r="M2703" s="2"/>
    </row>
    <row r="2704" spans="6:13" ht="12.75" hidden="1">
      <c r="F2704" s="71"/>
      <c r="G2704" s="71"/>
      <c r="H2704" s="5">
        <f t="shared" si="174"/>
        <v>0</v>
      </c>
      <c r="I2704" s="24" t="e">
        <f t="shared" si="173"/>
        <v>#DIV/0!</v>
      </c>
      <c r="M2704" s="2"/>
    </row>
    <row r="2705" spans="6:13" ht="12.75" hidden="1">
      <c r="F2705" s="71"/>
      <c r="G2705" s="71"/>
      <c r="H2705" s="5">
        <f t="shared" si="174"/>
        <v>0</v>
      </c>
      <c r="I2705" s="24" t="e">
        <f t="shared" si="173"/>
        <v>#DIV/0!</v>
      </c>
      <c r="M2705" s="2"/>
    </row>
    <row r="2706" spans="6:13" ht="12.75" hidden="1">
      <c r="F2706" s="71"/>
      <c r="G2706" s="71"/>
      <c r="H2706" s="5">
        <f t="shared" si="174"/>
        <v>0</v>
      </c>
      <c r="I2706" s="24" t="e">
        <f t="shared" si="173"/>
        <v>#DIV/0!</v>
      </c>
      <c r="M2706" s="2"/>
    </row>
    <row r="2707" spans="6:13" ht="12.75" hidden="1">
      <c r="F2707" s="71"/>
      <c r="G2707" s="71"/>
      <c r="H2707" s="5">
        <f t="shared" si="174"/>
        <v>0</v>
      </c>
      <c r="I2707" s="24" t="e">
        <f t="shared" si="173"/>
        <v>#DIV/0!</v>
      </c>
      <c r="M2707" s="2"/>
    </row>
    <row r="2708" spans="6:13" ht="12.75" hidden="1">
      <c r="F2708" s="71"/>
      <c r="G2708" s="71"/>
      <c r="H2708" s="5">
        <f t="shared" si="174"/>
        <v>0</v>
      </c>
      <c r="I2708" s="24" t="e">
        <f t="shared" si="173"/>
        <v>#DIV/0!</v>
      </c>
      <c r="M2708" s="2"/>
    </row>
    <row r="2709" spans="6:13" ht="12.75" hidden="1">
      <c r="F2709" s="71"/>
      <c r="G2709" s="71"/>
      <c r="H2709" s="5">
        <f t="shared" si="174"/>
        <v>0</v>
      </c>
      <c r="I2709" s="24" t="e">
        <f t="shared" si="173"/>
        <v>#DIV/0!</v>
      </c>
      <c r="M2709" s="2"/>
    </row>
    <row r="2710" spans="6:13" ht="12.75" hidden="1">
      <c r="F2710" s="71"/>
      <c r="G2710" s="71"/>
      <c r="H2710" s="5">
        <f t="shared" si="174"/>
        <v>0</v>
      </c>
      <c r="I2710" s="24" t="e">
        <f t="shared" si="173"/>
        <v>#DIV/0!</v>
      </c>
      <c r="M2710" s="2"/>
    </row>
    <row r="2711" spans="6:13" ht="12.75" hidden="1">
      <c r="F2711" s="71"/>
      <c r="G2711" s="71"/>
      <c r="H2711" s="5">
        <f t="shared" si="174"/>
        <v>0</v>
      </c>
      <c r="I2711" s="24" t="e">
        <f t="shared" si="173"/>
        <v>#DIV/0!</v>
      </c>
      <c r="M2711" s="2"/>
    </row>
    <row r="2712" spans="6:13" ht="12.75" hidden="1">
      <c r="F2712" s="71"/>
      <c r="G2712" s="71"/>
      <c r="H2712" s="5">
        <f t="shared" si="174"/>
        <v>0</v>
      </c>
      <c r="I2712" s="24" t="e">
        <f aca="true" t="shared" si="175" ref="I2712:I2743">+B2712/M2712</f>
        <v>#DIV/0!</v>
      </c>
      <c r="M2712" s="2"/>
    </row>
    <row r="2713" spans="6:13" ht="12.75" hidden="1">
      <c r="F2713" s="71"/>
      <c r="G2713" s="71"/>
      <c r="H2713" s="5">
        <f t="shared" si="174"/>
        <v>0</v>
      </c>
      <c r="I2713" s="24" t="e">
        <f t="shared" si="175"/>
        <v>#DIV/0!</v>
      </c>
      <c r="M2713" s="2"/>
    </row>
    <row r="2714" spans="6:13" ht="12.75" hidden="1">
      <c r="F2714" s="71"/>
      <c r="G2714" s="71"/>
      <c r="H2714" s="5">
        <f aca="true" t="shared" si="176" ref="H2714:H2745">H2713-B2714</f>
        <v>0</v>
      </c>
      <c r="I2714" s="24" t="e">
        <f t="shared" si="175"/>
        <v>#DIV/0!</v>
      </c>
      <c r="M2714" s="2"/>
    </row>
    <row r="2715" spans="6:13" ht="12.75" hidden="1">
      <c r="F2715" s="71"/>
      <c r="G2715" s="71"/>
      <c r="H2715" s="5">
        <f t="shared" si="176"/>
        <v>0</v>
      </c>
      <c r="I2715" s="24" t="e">
        <f t="shared" si="175"/>
        <v>#DIV/0!</v>
      </c>
      <c r="M2715" s="2"/>
    </row>
    <row r="2716" spans="6:13" ht="12.75" hidden="1">
      <c r="F2716" s="71"/>
      <c r="G2716" s="71"/>
      <c r="H2716" s="5">
        <f t="shared" si="176"/>
        <v>0</v>
      </c>
      <c r="I2716" s="24" t="e">
        <f t="shared" si="175"/>
        <v>#DIV/0!</v>
      </c>
      <c r="M2716" s="2"/>
    </row>
    <row r="2717" spans="6:13" ht="12.75" hidden="1">
      <c r="F2717" s="71"/>
      <c r="G2717" s="71"/>
      <c r="H2717" s="5">
        <f t="shared" si="176"/>
        <v>0</v>
      </c>
      <c r="I2717" s="24" t="e">
        <f t="shared" si="175"/>
        <v>#DIV/0!</v>
      </c>
      <c r="M2717" s="2"/>
    </row>
    <row r="2718" spans="6:13" ht="12.75" hidden="1">
      <c r="F2718" s="71"/>
      <c r="G2718" s="71"/>
      <c r="H2718" s="5">
        <f t="shared" si="176"/>
        <v>0</v>
      </c>
      <c r="I2718" s="24" t="e">
        <f t="shared" si="175"/>
        <v>#DIV/0!</v>
      </c>
      <c r="M2718" s="2"/>
    </row>
    <row r="2719" spans="6:13" ht="12.75" hidden="1">
      <c r="F2719" s="71"/>
      <c r="G2719" s="71"/>
      <c r="H2719" s="5">
        <f t="shared" si="176"/>
        <v>0</v>
      </c>
      <c r="I2719" s="24" t="e">
        <f t="shared" si="175"/>
        <v>#DIV/0!</v>
      </c>
      <c r="M2719" s="2"/>
    </row>
    <row r="2720" spans="6:13" ht="12.75" hidden="1">
      <c r="F2720" s="71"/>
      <c r="G2720" s="71"/>
      <c r="H2720" s="5">
        <f t="shared" si="176"/>
        <v>0</v>
      </c>
      <c r="I2720" s="24" t="e">
        <f t="shared" si="175"/>
        <v>#DIV/0!</v>
      </c>
      <c r="M2720" s="2"/>
    </row>
    <row r="2721" spans="6:13" ht="12.75" hidden="1">
      <c r="F2721" s="71"/>
      <c r="G2721" s="71"/>
      <c r="H2721" s="5">
        <f t="shared" si="176"/>
        <v>0</v>
      </c>
      <c r="I2721" s="24" t="e">
        <f t="shared" si="175"/>
        <v>#DIV/0!</v>
      </c>
      <c r="M2721" s="2"/>
    </row>
    <row r="2722" spans="6:13" ht="12.75" hidden="1">
      <c r="F2722" s="71"/>
      <c r="G2722" s="71"/>
      <c r="H2722" s="5">
        <f t="shared" si="176"/>
        <v>0</v>
      </c>
      <c r="I2722" s="24" t="e">
        <f t="shared" si="175"/>
        <v>#DIV/0!</v>
      </c>
      <c r="M2722" s="2"/>
    </row>
    <row r="2723" spans="6:13" ht="12.75" hidden="1">
      <c r="F2723" s="71"/>
      <c r="G2723" s="71"/>
      <c r="H2723" s="5">
        <f t="shared" si="176"/>
        <v>0</v>
      </c>
      <c r="I2723" s="24" t="e">
        <f t="shared" si="175"/>
        <v>#DIV/0!</v>
      </c>
      <c r="M2723" s="2"/>
    </row>
    <row r="2724" spans="6:13" ht="12.75" hidden="1">
      <c r="F2724" s="71"/>
      <c r="G2724" s="71"/>
      <c r="H2724" s="5">
        <f t="shared" si="176"/>
        <v>0</v>
      </c>
      <c r="I2724" s="24" t="e">
        <f t="shared" si="175"/>
        <v>#DIV/0!</v>
      </c>
      <c r="M2724" s="2"/>
    </row>
    <row r="2725" spans="6:13" ht="12.75" hidden="1">
      <c r="F2725" s="71"/>
      <c r="G2725" s="71"/>
      <c r="H2725" s="5">
        <f t="shared" si="176"/>
        <v>0</v>
      </c>
      <c r="I2725" s="24" t="e">
        <f t="shared" si="175"/>
        <v>#DIV/0!</v>
      </c>
      <c r="M2725" s="2"/>
    </row>
    <row r="2726" spans="6:13" ht="12.75" hidden="1">
      <c r="F2726" s="71"/>
      <c r="G2726" s="71"/>
      <c r="H2726" s="5">
        <f t="shared" si="176"/>
        <v>0</v>
      </c>
      <c r="I2726" s="24" t="e">
        <f t="shared" si="175"/>
        <v>#DIV/0!</v>
      </c>
      <c r="M2726" s="2"/>
    </row>
    <row r="2727" spans="6:13" ht="12.75" hidden="1">
      <c r="F2727" s="71"/>
      <c r="G2727" s="71"/>
      <c r="H2727" s="5">
        <f t="shared" si="176"/>
        <v>0</v>
      </c>
      <c r="I2727" s="24" t="e">
        <f t="shared" si="175"/>
        <v>#DIV/0!</v>
      </c>
      <c r="M2727" s="2"/>
    </row>
    <row r="2728" spans="6:13" ht="12.75" hidden="1">
      <c r="F2728" s="71"/>
      <c r="G2728" s="71"/>
      <c r="H2728" s="5">
        <f t="shared" si="176"/>
        <v>0</v>
      </c>
      <c r="I2728" s="24" t="e">
        <f t="shared" si="175"/>
        <v>#DIV/0!</v>
      </c>
      <c r="M2728" s="2"/>
    </row>
    <row r="2729" spans="6:13" ht="12.75" hidden="1">
      <c r="F2729" s="71"/>
      <c r="G2729" s="71"/>
      <c r="H2729" s="5">
        <f t="shared" si="176"/>
        <v>0</v>
      </c>
      <c r="I2729" s="24" t="e">
        <f t="shared" si="175"/>
        <v>#DIV/0!</v>
      </c>
      <c r="M2729" s="2"/>
    </row>
    <row r="2730" spans="6:13" ht="12.75" hidden="1">
      <c r="F2730" s="71"/>
      <c r="G2730" s="71"/>
      <c r="H2730" s="5">
        <f t="shared" si="176"/>
        <v>0</v>
      </c>
      <c r="I2730" s="24" t="e">
        <f t="shared" si="175"/>
        <v>#DIV/0!</v>
      </c>
      <c r="M2730" s="2"/>
    </row>
    <row r="2731" spans="6:13" ht="12.75" hidden="1">
      <c r="F2731" s="71"/>
      <c r="G2731" s="71"/>
      <c r="H2731" s="5">
        <f t="shared" si="176"/>
        <v>0</v>
      </c>
      <c r="I2731" s="24" t="e">
        <f t="shared" si="175"/>
        <v>#DIV/0!</v>
      </c>
      <c r="M2731" s="2"/>
    </row>
    <row r="2732" spans="6:13" ht="12.75" hidden="1">
      <c r="F2732" s="71"/>
      <c r="G2732" s="71"/>
      <c r="H2732" s="5">
        <f t="shared" si="176"/>
        <v>0</v>
      </c>
      <c r="I2732" s="24" t="e">
        <f t="shared" si="175"/>
        <v>#DIV/0!</v>
      </c>
      <c r="M2732" s="2"/>
    </row>
    <row r="2733" spans="6:13" ht="12.75" hidden="1">
      <c r="F2733" s="71"/>
      <c r="G2733" s="71"/>
      <c r="H2733" s="5">
        <f t="shared" si="176"/>
        <v>0</v>
      </c>
      <c r="I2733" s="24" t="e">
        <f t="shared" si="175"/>
        <v>#DIV/0!</v>
      </c>
      <c r="M2733" s="2"/>
    </row>
    <row r="2734" spans="6:13" ht="12.75" hidden="1">
      <c r="F2734" s="71"/>
      <c r="G2734" s="71"/>
      <c r="H2734" s="5">
        <f t="shared" si="176"/>
        <v>0</v>
      </c>
      <c r="I2734" s="24" t="e">
        <f t="shared" si="175"/>
        <v>#DIV/0!</v>
      </c>
      <c r="M2734" s="2"/>
    </row>
    <row r="2735" spans="6:13" ht="12.75" hidden="1">
      <c r="F2735" s="71"/>
      <c r="G2735" s="71"/>
      <c r="H2735" s="5">
        <f t="shared" si="176"/>
        <v>0</v>
      </c>
      <c r="I2735" s="24" t="e">
        <f t="shared" si="175"/>
        <v>#DIV/0!</v>
      </c>
      <c r="M2735" s="2"/>
    </row>
    <row r="2736" spans="6:13" ht="12.75" hidden="1">
      <c r="F2736" s="71"/>
      <c r="G2736" s="71"/>
      <c r="H2736" s="5">
        <f t="shared" si="176"/>
        <v>0</v>
      </c>
      <c r="I2736" s="24" t="e">
        <f t="shared" si="175"/>
        <v>#DIV/0!</v>
      </c>
      <c r="M2736" s="2"/>
    </row>
    <row r="2737" spans="6:13" ht="12.75" hidden="1">
      <c r="F2737" s="71"/>
      <c r="G2737" s="71"/>
      <c r="H2737" s="5">
        <f t="shared" si="176"/>
        <v>0</v>
      </c>
      <c r="I2737" s="24" t="e">
        <f t="shared" si="175"/>
        <v>#DIV/0!</v>
      </c>
      <c r="M2737" s="2"/>
    </row>
    <row r="2738" spans="6:13" ht="12.75" hidden="1">
      <c r="F2738" s="71"/>
      <c r="G2738" s="71"/>
      <c r="H2738" s="5">
        <f t="shared" si="176"/>
        <v>0</v>
      </c>
      <c r="I2738" s="24" t="e">
        <f t="shared" si="175"/>
        <v>#DIV/0!</v>
      </c>
      <c r="M2738" s="2"/>
    </row>
    <row r="2739" spans="6:13" ht="12.75" hidden="1">
      <c r="F2739" s="71"/>
      <c r="G2739" s="71"/>
      <c r="H2739" s="5">
        <f t="shared" si="176"/>
        <v>0</v>
      </c>
      <c r="I2739" s="24" t="e">
        <f t="shared" si="175"/>
        <v>#DIV/0!</v>
      </c>
      <c r="M2739" s="2"/>
    </row>
    <row r="2740" spans="6:13" ht="12.75" hidden="1">
      <c r="F2740" s="71"/>
      <c r="G2740" s="71"/>
      <c r="H2740" s="5">
        <f t="shared" si="176"/>
        <v>0</v>
      </c>
      <c r="I2740" s="24" t="e">
        <f t="shared" si="175"/>
        <v>#DIV/0!</v>
      </c>
      <c r="M2740" s="2"/>
    </row>
    <row r="2741" spans="6:13" ht="12.75" hidden="1">
      <c r="F2741" s="71"/>
      <c r="G2741" s="71"/>
      <c r="H2741" s="5">
        <f t="shared" si="176"/>
        <v>0</v>
      </c>
      <c r="I2741" s="24" t="e">
        <f t="shared" si="175"/>
        <v>#DIV/0!</v>
      </c>
      <c r="M2741" s="2"/>
    </row>
    <row r="2742" spans="6:13" ht="12.75" hidden="1">
      <c r="F2742" s="71"/>
      <c r="G2742" s="71"/>
      <c r="H2742" s="5">
        <f t="shared" si="176"/>
        <v>0</v>
      </c>
      <c r="I2742" s="24" t="e">
        <f t="shared" si="175"/>
        <v>#DIV/0!</v>
      </c>
      <c r="M2742" s="2"/>
    </row>
    <row r="2743" spans="6:13" ht="12.75" hidden="1">
      <c r="F2743" s="71"/>
      <c r="G2743" s="71"/>
      <c r="H2743" s="5">
        <f t="shared" si="176"/>
        <v>0</v>
      </c>
      <c r="I2743" s="24" t="e">
        <f t="shared" si="175"/>
        <v>#DIV/0!</v>
      </c>
      <c r="M2743" s="2"/>
    </row>
    <row r="2744" spans="6:13" ht="12.75" hidden="1">
      <c r="F2744" s="71"/>
      <c r="G2744" s="71"/>
      <c r="H2744" s="5">
        <f t="shared" si="176"/>
        <v>0</v>
      </c>
      <c r="I2744" s="24" t="e">
        <f aca="true" t="shared" si="177" ref="I2744:I2775">+B2744/M2744</f>
        <v>#DIV/0!</v>
      </c>
      <c r="M2744" s="2"/>
    </row>
    <row r="2745" spans="6:13" ht="12.75" hidden="1">
      <c r="F2745" s="71"/>
      <c r="G2745" s="71"/>
      <c r="H2745" s="5">
        <f t="shared" si="176"/>
        <v>0</v>
      </c>
      <c r="I2745" s="24" t="e">
        <f t="shared" si="177"/>
        <v>#DIV/0!</v>
      </c>
      <c r="M2745" s="2"/>
    </row>
    <row r="2746" spans="6:13" ht="12.75" hidden="1">
      <c r="F2746" s="71"/>
      <c r="G2746" s="71"/>
      <c r="H2746" s="5">
        <f aca="true" t="shared" si="178" ref="H2746:H2777">H2745-B2746</f>
        <v>0</v>
      </c>
      <c r="I2746" s="24" t="e">
        <f t="shared" si="177"/>
        <v>#DIV/0!</v>
      </c>
      <c r="M2746" s="2"/>
    </row>
    <row r="2747" spans="6:13" ht="12.75" hidden="1">
      <c r="F2747" s="71"/>
      <c r="G2747" s="71"/>
      <c r="H2747" s="5">
        <f t="shared" si="178"/>
        <v>0</v>
      </c>
      <c r="I2747" s="24" t="e">
        <f t="shared" si="177"/>
        <v>#DIV/0!</v>
      </c>
      <c r="M2747" s="2"/>
    </row>
    <row r="2748" spans="6:13" ht="12.75" hidden="1">
      <c r="F2748" s="71"/>
      <c r="G2748" s="71"/>
      <c r="H2748" s="5">
        <f t="shared" si="178"/>
        <v>0</v>
      </c>
      <c r="I2748" s="24" t="e">
        <f t="shared" si="177"/>
        <v>#DIV/0!</v>
      </c>
      <c r="M2748" s="2"/>
    </row>
    <row r="2749" spans="6:13" ht="12.75" hidden="1">
      <c r="F2749" s="71"/>
      <c r="G2749" s="71"/>
      <c r="H2749" s="5">
        <f t="shared" si="178"/>
        <v>0</v>
      </c>
      <c r="I2749" s="24" t="e">
        <f t="shared" si="177"/>
        <v>#DIV/0!</v>
      </c>
      <c r="M2749" s="2"/>
    </row>
    <row r="2750" spans="6:13" ht="12.75" hidden="1">
      <c r="F2750" s="71"/>
      <c r="G2750" s="71"/>
      <c r="H2750" s="5">
        <f t="shared" si="178"/>
        <v>0</v>
      </c>
      <c r="I2750" s="24" t="e">
        <f t="shared" si="177"/>
        <v>#DIV/0!</v>
      </c>
      <c r="M2750" s="2"/>
    </row>
    <row r="2751" spans="6:13" ht="12.75" hidden="1">
      <c r="F2751" s="71"/>
      <c r="G2751" s="71"/>
      <c r="H2751" s="5">
        <f t="shared" si="178"/>
        <v>0</v>
      </c>
      <c r="I2751" s="24" t="e">
        <f t="shared" si="177"/>
        <v>#DIV/0!</v>
      </c>
      <c r="M2751" s="2"/>
    </row>
    <row r="2752" spans="6:13" ht="12.75" hidden="1">
      <c r="F2752" s="71"/>
      <c r="G2752" s="71"/>
      <c r="H2752" s="5">
        <f t="shared" si="178"/>
        <v>0</v>
      </c>
      <c r="I2752" s="24" t="e">
        <f t="shared" si="177"/>
        <v>#DIV/0!</v>
      </c>
      <c r="M2752" s="2"/>
    </row>
    <row r="2753" spans="6:13" ht="12.75" hidden="1">
      <c r="F2753" s="71"/>
      <c r="G2753" s="71"/>
      <c r="H2753" s="5">
        <f t="shared" si="178"/>
        <v>0</v>
      </c>
      <c r="I2753" s="24" t="e">
        <f t="shared" si="177"/>
        <v>#DIV/0!</v>
      </c>
      <c r="M2753" s="2"/>
    </row>
    <row r="2754" spans="6:13" ht="12.75" hidden="1">
      <c r="F2754" s="71"/>
      <c r="G2754" s="71"/>
      <c r="H2754" s="5">
        <f t="shared" si="178"/>
        <v>0</v>
      </c>
      <c r="I2754" s="24" t="e">
        <f t="shared" si="177"/>
        <v>#DIV/0!</v>
      </c>
      <c r="M2754" s="2"/>
    </row>
    <row r="2755" spans="6:13" ht="12.75" hidden="1">
      <c r="F2755" s="71"/>
      <c r="G2755" s="71"/>
      <c r="H2755" s="5">
        <f t="shared" si="178"/>
        <v>0</v>
      </c>
      <c r="I2755" s="24" t="e">
        <f t="shared" si="177"/>
        <v>#DIV/0!</v>
      </c>
      <c r="M2755" s="2"/>
    </row>
    <row r="2756" spans="6:13" ht="12.75" hidden="1">
      <c r="F2756" s="71"/>
      <c r="G2756" s="71"/>
      <c r="H2756" s="5">
        <f t="shared" si="178"/>
        <v>0</v>
      </c>
      <c r="I2756" s="24" t="e">
        <f t="shared" si="177"/>
        <v>#DIV/0!</v>
      </c>
      <c r="M2756" s="2"/>
    </row>
    <row r="2757" spans="6:13" ht="12.75" hidden="1">
      <c r="F2757" s="71"/>
      <c r="G2757" s="71"/>
      <c r="H2757" s="5">
        <f t="shared" si="178"/>
        <v>0</v>
      </c>
      <c r="I2757" s="24" t="e">
        <f t="shared" si="177"/>
        <v>#DIV/0!</v>
      </c>
      <c r="M2757" s="2"/>
    </row>
    <row r="2758" spans="6:13" ht="12.75" hidden="1">
      <c r="F2758" s="71"/>
      <c r="G2758" s="71"/>
      <c r="H2758" s="5">
        <f t="shared" si="178"/>
        <v>0</v>
      </c>
      <c r="I2758" s="24" t="e">
        <f t="shared" si="177"/>
        <v>#DIV/0!</v>
      </c>
      <c r="M2758" s="2"/>
    </row>
    <row r="2759" spans="6:13" ht="12.75" hidden="1">
      <c r="F2759" s="71"/>
      <c r="G2759" s="71"/>
      <c r="H2759" s="5">
        <f t="shared" si="178"/>
        <v>0</v>
      </c>
      <c r="I2759" s="24" t="e">
        <f t="shared" si="177"/>
        <v>#DIV/0!</v>
      </c>
      <c r="M2759" s="2"/>
    </row>
    <row r="2760" spans="6:13" ht="12.75" hidden="1">
      <c r="F2760" s="71"/>
      <c r="G2760" s="71"/>
      <c r="H2760" s="5">
        <f t="shared" si="178"/>
        <v>0</v>
      </c>
      <c r="I2760" s="24" t="e">
        <f t="shared" si="177"/>
        <v>#DIV/0!</v>
      </c>
      <c r="M2760" s="2"/>
    </row>
    <row r="2761" spans="6:13" ht="12.75" hidden="1">
      <c r="F2761" s="71"/>
      <c r="G2761" s="71"/>
      <c r="H2761" s="5">
        <f t="shared" si="178"/>
        <v>0</v>
      </c>
      <c r="I2761" s="24" t="e">
        <f t="shared" si="177"/>
        <v>#DIV/0!</v>
      </c>
      <c r="M2761" s="2"/>
    </row>
    <row r="2762" spans="6:13" ht="12.75" hidden="1">
      <c r="F2762" s="71"/>
      <c r="G2762" s="71"/>
      <c r="H2762" s="5">
        <f t="shared" si="178"/>
        <v>0</v>
      </c>
      <c r="I2762" s="24" t="e">
        <f t="shared" si="177"/>
        <v>#DIV/0!</v>
      </c>
      <c r="M2762" s="2"/>
    </row>
    <row r="2763" spans="6:13" ht="12.75" hidden="1">
      <c r="F2763" s="71"/>
      <c r="G2763" s="71"/>
      <c r="H2763" s="5">
        <f t="shared" si="178"/>
        <v>0</v>
      </c>
      <c r="I2763" s="24" t="e">
        <f t="shared" si="177"/>
        <v>#DIV/0!</v>
      </c>
      <c r="M2763" s="2"/>
    </row>
    <row r="2764" spans="6:13" ht="12.75" hidden="1">
      <c r="F2764" s="71"/>
      <c r="G2764" s="71"/>
      <c r="H2764" s="5">
        <f t="shared" si="178"/>
        <v>0</v>
      </c>
      <c r="I2764" s="24" t="e">
        <f t="shared" si="177"/>
        <v>#DIV/0!</v>
      </c>
      <c r="M2764" s="2"/>
    </row>
    <row r="2765" spans="6:13" ht="12.75" hidden="1">
      <c r="F2765" s="71"/>
      <c r="G2765" s="71"/>
      <c r="H2765" s="5">
        <f t="shared" si="178"/>
        <v>0</v>
      </c>
      <c r="I2765" s="24" t="e">
        <f t="shared" si="177"/>
        <v>#DIV/0!</v>
      </c>
      <c r="M2765" s="2"/>
    </row>
    <row r="2766" spans="6:13" ht="12.75" hidden="1">
      <c r="F2766" s="71"/>
      <c r="G2766" s="71"/>
      <c r="H2766" s="5">
        <f t="shared" si="178"/>
        <v>0</v>
      </c>
      <c r="I2766" s="24" t="e">
        <f t="shared" si="177"/>
        <v>#DIV/0!</v>
      </c>
      <c r="M2766" s="2"/>
    </row>
    <row r="2767" spans="6:13" ht="12.75" hidden="1">
      <c r="F2767" s="71"/>
      <c r="G2767" s="71"/>
      <c r="H2767" s="5">
        <f t="shared" si="178"/>
        <v>0</v>
      </c>
      <c r="I2767" s="24" t="e">
        <f t="shared" si="177"/>
        <v>#DIV/0!</v>
      </c>
      <c r="M2767" s="2"/>
    </row>
    <row r="2768" spans="6:13" ht="12.75" hidden="1">
      <c r="F2768" s="71"/>
      <c r="G2768" s="71"/>
      <c r="H2768" s="5">
        <f t="shared" si="178"/>
        <v>0</v>
      </c>
      <c r="I2768" s="24" t="e">
        <f t="shared" si="177"/>
        <v>#DIV/0!</v>
      </c>
      <c r="M2768" s="2"/>
    </row>
    <row r="2769" spans="6:13" ht="12.75" hidden="1">
      <c r="F2769" s="71"/>
      <c r="G2769" s="71"/>
      <c r="H2769" s="5">
        <f t="shared" si="178"/>
        <v>0</v>
      </c>
      <c r="I2769" s="24" t="e">
        <f t="shared" si="177"/>
        <v>#DIV/0!</v>
      </c>
      <c r="M2769" s="2"/>
    </row>
    <row r="2770" spans="6:13" ht="12.75" hidden="1">
      <c r="F2770" s="71"/>
      <c r="G2770" s="71"/>
      <c r="H2770" s="5">
        <f t="shared" si="178"/>
        <v>0</v>
      </c>
      <c r="I2770" s="24" t="e">
        <f t="shared" si="177"/>
        <v>#DIV/0!</v>
      </c>
      <c r="M2770" s="2"/>
    </row>
    <row r="2771" spans="6:13" ht="12.75" hidden="1">
      <c r="F2771" s="71"/>
      <c r="G2771" s="71"/>
      <c r="H2771" s="5">
        <f t="shared" si="178"/>
        <v>0</v>
      </c>
      <c r="I2771" s="24" t="e">
        <f t="shared" si="177"/>
        <v>#DIV/0!</v>
      </c>
      <c r="M2771" s="2"/>
    </row>
    <row r="2772" spans="6:13" ht="12.75" hidden="1">
      <c r="F2772" s="71"/>
      <c r="G2772" s="71"/>
      <c r="H2772" s="5">
        <f t="shared" si="178"/>
        <v>0</v>
      </c>
      <c r="I2772" s="24" t="e">
        <f t="shared" si="177"/>
        <v>#DIV/0!</v>
      </c>
      <c r="M2772" s="2"/>
    </row>
    <row r="2773" spans="6:13" ht="12.75" hidden="1">
      <c r="F2773" s="71"/>
      <c r="G2773" s="71"/>
      <c r="H2773" s="5">
        <f t="shared" si="178"/>
        <v>0</v>
      </c>
      <c r="I2773" s="24" t="e">
        <f t="shared" si="177"/>
        <v>#DIV/0!</v>
      </c>
      <c r="M2773" s="2"/>
    </row>
    <row r="2774" spans="6:13" ht="12.75" hidden="1">
      <c r="F2774" s="71"/>
      <c r="G2774" s="71"/>
      <c r="H2774" s="5">
        <f t="shared" si="178"/>
        <v>0</v>
      </c>
      <c r="I2774" s="24" t="e">
        <f t="shared" si="177"/>
        <v>#DIV/0!</v>
      </c>
      <c r="M2774" s="2"/>
    </row>
    <row r="2775" spans="6:13" ht="12.75" hidden="1">
      <c r="F2775" s="71"/>
      <c r="G2775" s="71"/>
      <c r="H2775" s="5">
        <f t="shared" si="178"/>
        <v>0</v>
      </c>
      <c r="I2775" s="24" t="e">
        <f t="shared" si="177"/>
        <v>#DIV/0!</v>
      </c>
      <c r="M2775" s="2"/>
    </row>
    <row r="2776" spans="6:13" ht="12.75" hidden="1">
      <c r="F2776" s="71"/>
      <c r="G2776" s="71"/>
      <c r="H2776" s="5">
        <f t="shared" si="178"/>
        <v>0</v>
      </c>
      <c r="I2776" s="24" t="e">
        <f aca="true" t="shared" si="179" ref="I2776:I2798">+B2776/M2776</f>
        <v>#DIV/0!</v>
      </c>
      <c r="M2776" s="2"/>
    </row>
    <row r="2777" spans="6:13" ht="12.75" hidden="1">
      <c r="F2777" s="71"/>
      <c r="G2777" s="71"/>
      <c r="H2777" s="5">
        <f t="shared" si="178"/>
        <v>0</v>
      </c>
      <c r="I2777" s="24" t="e">
        <f t="shared" si="179"/>
        <v>#DIV/0!</v>
      </c>
      <c r="M2777" s="2"/>
    </row>
    <row r="2778" spans="6:13" ht="12.75" hidden="1">
      <c r="F2778" s="71"/>
      <c r="G2778" s="71"/>
      <c r="H2778" s="5">
        <f aca="true" t="shared" si="180" ref="H2778:H2798">H2777-B2778</f>
        <v>0</v>
      </c>
      <c r="I2778" s="24" t="e">
        <f t="shared" si="179"/>
        <v>#DIV/0!</v>
      </c>
      <c r="M2778" s="2"/>
    </row>
    <row r="2779" spans="6:13" ht="12.75" hidden="1">
      <c r="F2779" s="71"/>
      <c r="G2779" s="71"/>
      <c r="H2779" s="5">
        <f t="shared" si="180"/>
        <v>0</v>
      </c>
      <c r="I2779" s="24" t="e">
        <f t="shared" si="179"/>
        <v>#DIV/0!</v>
      </c>
      <c r="M2779" s="2"/>
    </row>
    <row r="2780" spans="6:13" ht="12.75" hidden="1">
      <c r="F2780" s="71"/>
      <c r="G2780" s="71"/>
      <c r="H2780" s="5">
        <f t="shared" si="180"/>
        <v>0</v>
      </c>
      <c r="I2780" s="24" t="e">
        <f t="shared" si="179"/>
        <v>#DIV/0!</v>
      </c>
      <c r="M2780" s="2"/>
    </row>
    <row r="2781" spans="6:13" ht="12.75" hidden="1">
      <c r="F2781" s="71"/>
      <c r="G2781" s="71"/>
      <c r="H2781" s="5">
        <f t="shared" si="180"/>
        <v>0</v>
      </c>
      <c r="I2781" s="24" t="e">
        <f t="shared" si="179"/>
        <v>#DIV/0!</v>
      </c>
      <c r="M2781" s="2"/>
    </row>
    <row r="2782" spans="6:13" ht="12.75" hidden="1">
      <c r="F2782" s="71"/>
      <c r="G2782" s="71"/>
      <c r="H2782" s="5">
        <f t="shared" si="180"/>
        <v>0</v>
      </c>
      <c r="I2782" s="24" t="e">
        <f t="shared" si="179"/>
        <v>#DIV/0!</v>
      </c>
      <c r="M2782" s="2"/>
    </row>
    <row r="2783" spans="6:13" ht="12.75" hidden="1">
      <c r="F2783" s="71"/>
      <c r="G2783" s="71"/>
      <c r="H2783" s="5">
        <f t="shared" si="180"/>
        <v>0</v>
      </c>
      <c r="I2783" s="24" t="e">
        <f t="shared" si="179"/>
        <v>#DIV/0!</v>
      </c>
      <c r="M2783" s="2"/>
    </row>
    <row r="2784" spans="6:13" ht="12.75" hidden="1">
      <c r="F2784" s="71"/>
      <c r="G2784" s="71"/>
      <c r="H2784" s="5">
        <f t="shared" si="180"/>
        <v>0</v>
      </c>
      <c r="I2784" s="24" t="e">
        <f t="shared" si="179"/>
        <v>#DIV/0!</v>
      </c>
      <c r="M2784" s="2"/>
    </row>
    <row r="2785" spans="6:13" ht="12.75" hidden="1">
      <c r="F2785" s="71"/>
      <c r="G2785" s="71"/>
      <c r="H2785" s="5">
        <f t="shared" si="180"/>
        <v>0</v>
      </c>
      <c r="I2785" s="24" t="e">
        <f t="shared" si="179"/>
        <v>#DIV/0!</v>
      </c>
      <c r="M2785" s="2"/>
    </row>
    <row r="2786" spans="6:13" ht="12.75" hidden="1">
      <c r="F2786" s="71"/>
      <c r="G2786" s="71"/>
      <c r="H2786" s="5">
        <f t="shared" si="180"/>
        <v>0</v>
      </c>
      <c r="I2786" s="24" t="e">
        <f t="shared" si="179"/>
        <v>#DIV/0!</v>
      </c>
      <c r="M2786" s="2"/>
    </row>
    <row r="2787" spans="6:13" ht="12.75" hidden="1">
      <c r="F2787" s="71"/>
      <c r="G2787" s="71"/>
      <c r="H2787" s="5">
        <f t="shared" si="180"/>
        <v>0</v>
      </c>
      <c r="I2787" s="24" t="e">
        <f t="shared" si="179"/>
        <v>#DIV/0!</v>
      </c>
      <c r="M2787" s="2"/>
    </row>
    <row r="2788" spans="6:13" ht="12.75" hidden="1">
      <c r="F2788" s="71"/>
      <c r="G2788" s="71"/>
      <c r="H2788" s="5">
        <f t="shared" si="180"/>
        <v>0</v>
      </c>
      <c r="I2788" s="24" t="e">
        <f t="shared" si="179"/>
        <v>#DIV/0!</v>
      </c>
      <c r="M2788" s="2"/>
    </row>
    <row r="2789" spans="6:13" ht="12.75" hidden="1">
      <c r="F2789" s="71"/>
      <c r="G2789" s="71"/>
      <c r="H2789" s="5">
        <f t="shared" si="180"/>
        <v>0</v>
      </c>
      <c r="I2789" s="24" t="e">
        <f t="shared" si="179"/>
        <v>#DIV/0!</v>
      </c>
      <c r="M2789" s="2"/>
    </row>
    <row r="2790" spans="6:13" ht="12.75" hidden="1">
      <c r="F2790" s="71"/>
      <c r="G2790" s="71"/>
      <c r="H2790" s="5">
        <f t="shared" si="180"/>
        <v>0</v>
      </c>
      <c r="I2790" s="24" t="e">
        <f t="shared" si="179"/>
        <v>#DIV/0!</v>
      </c>
      <c r="M2790" s="2"/>
    </row>
    <row r="2791" spans="6:13" ht="12.75" hidden="1">
      <c r="F2791" s="71"/>
      <c r="G2791" s="71"/>
      <c r="H2791" s="5">
        <f t="shared" si="180"/>
        <v>0</v>
      </c>
      <c r="I2791" s="24" t="e">
        <f t="shared" si="179"/>
        <v>#DIV/0!</v>
      </c>
      <c r="M2791" s="2"/>
    </row>
    <row r="2792" spans="6:13" ht="12.75" hidden="1">
      <c r="F2792" s="71"/>
      <c r="G2792" s="71"/>
      <c r="H2792" s="5">
        <f t="shared" si="180"/>
        <v>0</v>
      </c>
      <c r="I2792" s="24" t="e">
        <f t="shared" si="179"/>
        <v>#DIV/0!</v>
      </c>
      <c r="M2792" s="2"/>
    </row>
    <row r="2793" spans="6:13" ht="12.75" hidden="1">
      <c r="F2793" s="71"/>
      <c r="G2793" s="71"/>
      <c r="H2793" s="5">
        <f t="shared" si="180"/>
        <v>0</v>
      </c>
      <c r="I2793" s="24" t="e">
        <f t="shared" si="179"/>
        <v>#DIV/0!</v>
      </c>
      <c r="M2793" s="2"/>
    </row>
    <row r="2794" spans="6:13" ht="12.75" hidden="1">
      <c r="F2794" s="71"/>
      <c r="G2794" s="71"/>
      <c r="H2794" s="5">
        <f t="shared" si="180"/>
        <v>0</v>
      </c>
      <c r="I2794" s="24" t="e">
        <f t="shared" si="179"/>
        <v>#DIV/0!</v>
      </c>
      <c r="M2794" s="2"/>
    </row>
    <row r="2795" spans="6:13" ht="12.75" hidden="1">
      <c r="F2795" s="71"/>
      <c r="G2795" s="71"/>
      <c r="H2795" s="5">
        <f t="shared" si="180"/>
        <v>0</v>
      </c>
      <c r="I2795" s="24" t="e">
        <f t="shared" si="179"/>
        <v>#DIV/0!</v>
      </c>
      <c r="M2795" s="2"/>
    </row>
    <row r="2796" spans="6:13" ht="12.75" hidden="1">
      <c r="F2796" s="71"/>
      <c r="G2796" s="71"/>
      <c r="H2796" s="5">
        <f t="shared" si="180"/>
        <v>0</v>
      </c>
      <c r="I2796" s="24" t="e">
        <f t="shared" si="179"/>
        <v>#DIV/0!</v>
      </c>
      <c r="M2796" s="2"/>
    </row>
    <row r="2797" spans="6:13" ht="12.75" hidden="1">
      <c r="F2797" s="71"/>
      <c r="G2797" s="71"/>
      <c r="H2797" s="5">
        <f t="shared" si="180"/>
        <v>0</v>
      </c>
      <c r="I2797" s="24" t="e">
        <f t="shared" si="179"/>
        <v>#DIV/0!</v>
      </c>
      <c r="M2797" s="2"/>
    </row>
    <row r="2798" spans="6:13" ht="12.75" hidden="1">
      <c r="F2798" s="71"/>
      <c r="G2798" s="71"/>
      <c r="H2798" s="5">
        <f t="shared" si="180"/>
        <v>0</v>
      </c>
      <c r="I2798" s="24" t="e">
        <f t="shared" si="179"/>
        <v>#DIV/0!</v>
      </c>
      <c r="M2798" s="2"/>
    </row>
    <row r="2799" spans="6:13" ht="12.75" hidden="1">
      <c r="F2799" s="71"/>
      <c r="G2799" s="71"/>
      <c r="M2799" s="2"/>
    </row>
    <row r="2800" spans="6:13" ht="12.75" hidden="1">
      <c r="F2800" s="71"/>
      <c r="G2800" s="71"/>
      <c r="M2800" s="2"/>
    </row>
    <row r="2801" spans="6:13" ht="12.75" hidden="1">
      <c r="F2801" s="71"/>
      <c r="G2801" s="71"/>
      <c r="M2801" s="2"/>
    </row>
    <row r="2802" spans="6:13" ht="12.75" hidden="1">
      <c r="F2802" s="71"/>
      <c r="G2802" s="71"/>
      <c r="M2802" s="2"/>
    </row>
    <row r="2803" spans="6:13" ht="12.75" hidden="1">
      <c r="F2803" s="71"/>
      <c r="G2803" s="71"/>
      <c r="M2803" s="2"/>
    </row>
    <row r="2804" spans="6:13" ht="12.75" hidden="1">
      <c r="F2804" s="71"/>
      <c r="G2804" s="71"/>
      <c r="M2804" s="2"/>
    </row>
    <row r="2805" spans="6:13" ht="12.75" hidden="1">
      <c r="F2805" s="71"/>
      <c r="G2805" s="71"/>
      <c r="M2805" s="2"/>
    </row>
    <row r="2806" spans="6:13" ht="12.75" hidden="1">
      <c r="F2806" s="71"/>
      <c r="G2806" s="71"/>
      <c r="M2806" s="2"/>
    </row>
    <row r="2807" spans="6:13" ht="12.75" hidden="1">
      <c r="F2807" s="71"/>
      <c r="G2807" s="71"/>
      <c r="M2807" s="2"/>
    </row>
    <row r="2808" spans="6:13" ht="12.75" hidden="1">
      <c r="F2808" s="71"/>
      <c r="G2808" s="71"/>
      <c r="M2808" s="2"/>
    </row>
    <row r="2809" spans="6:13" ht="12.75" hidden="1">
      <c r="F2809" s="71"/>
      <c r="G2809" s="71"/>
      <c r="M2809" s="2"/>
    </row>
    <row r="2810" spans="6:13" ht="12.75" hidden="1">
      <c r="F2810" s="71"/>
      <c r="G2810" s="71"/>
      <c r="M2810" s="2"/>
    </row>
    <row r="2811" spans="6:13" ht="12.75" hidden="1">
      <c r="F2811" s="71"/>
      <c r="G2811" s="71"/>
      <c r="M2811" s="2"/>
    </row>
    <row r="2812" spans="6:13" ht="12.75" hidden="1">
      <c r="F2812" s="71"/>
      <c r="G2812" s="71"/>
      <c r="M2812" s="2"/>
    </row>
    <row r="2813" spans="6:13" ht="12.75" hidden="1">
      <c r="F2813" s="71"/>
      <c r="G2813" s="71"/>
      <c r="M2813" s="2"/>
    </row>
    <row r="2814" spans="6:13" ht="12.75" hidden="1">
      <c r="F2814" s="71"/>
      <c r="G2814" s="71"/>
      <c r="M2814" s="2"/>
    </row>
    <row r="2815" spans="6:13" ht="12.75" hidden="1">
      <c r="F2815" s="71"/>
      <c r="G2815" s="71"/>
      <c r="M2815" s="2"/>
    </row>
    <row r="2816" spans="6:13" ht="12.75" hidden="1">
      <c r="F2816" s="71"/>
      <c r="G2816" s="71"/>
      <c r="M2816" s="2"/>
    </row>
    <row r="2817" spans="6:13" ht="12.75" hidden="1">
      <c r="F2817" s="71"/>
      <c r="G2817" s="71"/>
      <c r="M2817" s="2"/>
    </row>
    <row r="2818" spans="6:13" ht="12.75" hidden="1">
      <c r="F2818" s="71"/>
      <c r="G2818" s="71"/>
      <c r="M2818" s="2"/>
    </row>
    <row r="2819" spans="6:13" ht="12.75" hidden="1">
      <c r="F2819" s="71"/>
      <c r="G2819" s="71"/>
      <c r="M2819" s="2"/>
    </row>
    <row r="2820" spans="6:13" ht="12.75" hidden="1">
      <c r="F2820" s="71"/>
      <c r="G2820" s="71"/>
      <c r="M2820" s="2"/>
    </row>
    <row r="2821" spans="6:13" ht="12.75" hidden="1">
      <c r="F2821" s="71"/>
      <c r="G2821" s="71"/>
      <c r="M2821" s="2"/>
    </row>
    <row r="2822" spans="6:13" ht="12.75" hidden="1">
      <c r="F2822" s="71"/>
      <c r="G2822" s="71"/>
      <c r="M2822" s="2"/>
    </row>
    <row r="2823" spans="6:13" ht="12.75" hidden="1">
      <c r="F2823" s="71"/>
      <c r="G2823" s="71"/>
      <c r="M2823" s="2"/>
    </row>
    <row r="2824" spans="6:13" ht="12.75" hidden="1">
      <c r="F2824" s="71"/>
      <c r="G2824" s="71"/>
      <c r="M2824" s="2"/>
    </row>
    <row r="2825" spans="6:13" ht="12.75" hidden="1">
      <c r="F2825" s="71"/>
      <c r="G2825" s="71"/>
      <c r="M2825" s="2"/>
    </row>
    <row r="2826" spans="6:13" ht="12.75" hidden="1">
      <c r="F2826" s="71"/>
      <c r="G2826" s="71"/>
      <c r="M2826" s="2"/>
    </row>
    <row r="2827" spans="6:13" ht="12.75" hidden="1">
      <c r="F2827" s="71"/>
      <c r="G2827" s="71"/>
      <c r="M2827" s="2"/>
    </row>
    <row r="2828" spans="6:13" ht="12.75" hidden="1">
      <c r="F2828" s="71"/>
      <c r="G2828" s="71"/>
      <c r="M2828" s="2"/>
    </row>
    <row r="2829" spans="6:13" ht="12.75" hidden="1">
      <c r="F2829" s="71"/>
      <c r="G2829" s="71"/>
      <c r="M2829" s="2"/>
    </row>
    <row r="2830" spans="6:13" ht="12.75" hidden="1">
      <c r="F2830" s="71"/>
      <c r="G2830" s="71"/>
      <c r="M2830" s="2"/>
    </row>
    <row r="2831" spans="6:13" ht="12.75" hidden="1">
      <c r="F2831" s="71"/>
      <c r="G2831" s="71"/>
      <c r="M2831" s="2"/>
    </row>
    <row r="2832" spans="6:13" ht="12.75" hidden="1">
      <c r="F2832" s="71"/>
      <c r="G2832" s="71"/>
      <c r="M2832" s="2"/>
    </row>
    <row r="2833" spans="6:13" ht="12.75" hidden="1">
      <c r="F2833" s="71"/>
      <c r="G2833" s="71"/>
      <c r="M2833" s="2"/>
    </row>
    <row r="2834" spans="6:13" ht="12.75" hidden="1">
      <c r="F2834" s="71"/>
      <c r="G2834" s="71"/>
      <c r="M2834" s="2"/>
    </row>
    <row r="2835" spans="6:13" ht="12.75" hidden="1">
      <c r="F2835" s="71"/>
      <c r="G2835" s="71"/>
      <c r="M2835" s="2"/>
    </row>
    <row r="2836" spans="6:13" ht="12.75" hidden="1">
      <c r="F2836" s="71"/>
      <c r="G2836" s="71"/>
      <c r="M2836" s="2"/>
    </row>
    <row r="2837" spans="6:13" ht="12.75" hidden="1">
      <c r="F2837" s="71"/>
      <c r="G2837" s="71"/>
      <c r="M2837" s="2"/>
    </row>
    <row r="2838" spans="6:13" ht="12.75" hidden="1">
      <c r="F2838" s="71"/>
      <c r="G2838" s="71"/>
      <c r="M2838" s="2"/>
    </row>
    <row r="2839" spans="6:13" ht="12.75" hidden="1">
      <c r="F2839" s="71"/>
      <c r="G2839" s="71"/>
      <c r="M2839" s="2"/>
    </row>
    <row r="2840" spans="6:13" ht="12.75" hidden="1">
      <c r="F2840" s="71"/>
      <c r="G2840" s="71"/>
      <c r="M2840" s="2"/>
    </row>
    <row r="2841" spans="6:13" ht="12.75" hidden="1">
      <c r="F2841" s="71"/>
      <c r="G2841" s="71"/>
      <c r="M2841" s="2"/>
    </row>
    <row r="2842" spans="6:13" ht="12.75" hidden="1">
      <c r="F2842" s="71"/>
      <c r="G2842" s="71"/>
      <c r="M2842" s="2"/>
    </row>
    <row r="2843" spans="6:13" ht="12.75" hidden="1">
      <c r="F2843" s="71"/>
      <c r="G2843" s="71"/>
      <c r="M2843" s="2"/>
    </row>
    <row r="2844" spans="6:13" ht="12.75" hidden="1">
      <c r="F2844" s="71"/>
      <c r="G2844" s="71"/>
      <c r="M2844" s="2"/>
    </row>
    <row r="2845" spans="6:13" ht="12.75" hidden="1">
      <c r="F2845" s="71"/>
      <c r="G2845" s="71"/>
      <c r="M2845" s="2"/>
    </row>
    <row r="2846" spans="6:13" ht="12.75" hidden="1">
      <c r="F2846" s="71"/>
      <c r="G2846" s="71"/>
      <c r="M2846" s="2"/>
    </row>
    <row r="2847" spans="6:13" ht="12.75" hidden="1">
      <c r="F2847" s="71"/>
      <c r="G2847" s="71"/>
      <c r="M2847" s="2"/>
    </row>
    <row r="2848" spans="6:13" ht="12.75" hidden="1">
      <c r="F2848" s="71"/>
      <c r="G2848" s="71"/>
      <c r="M2848" s="2"/>
    </row>
    <row r="2849" spans="6:13" ht="12.75" hidden="1">
      <c r="F2849" s="71"/>
      <c r="G2849" s="71"/>
      <c r="M2849" s="2"/>
    </row>
    <row r="2850" spans="6:13" ht="12.75" hidden="1">
      <c r="F2850" s="71"/>
      <c r="G2850" s="71"/>
      <c r="M2850" s="2"/>
    </row>
    <row r="2851" spans="6:13" ht="12.75" hidden="1">
      <c r="F2851" s="71"/>
      <c r="G2851" s="71"/>
      <c r="M2851" s="2"/>
    </row>
    <row r="2852" spans="6:13" ht="12.75" hidden="1">
      <c r="F2852" s="71"/>
      <c r="G2852" s="71"/>
      <c r="M2852" s="2"/>
    </row>
    <row r="2853" spans="6:13" ht="12.75" hidden="1">
      <c r="F2853" s="71"/>
      <c r="G2853" s="71"/>
      <c r="M2853" s="2"/>
    </row>
    <row r="2854" spans="6:13" ht="12.75" hidden="1">
      <c r="F2854" s="71"/>
      <c r="G2854" s="71"/>
      <c r="M2854" s="2"/>
    </row>
    <row r="2855" spans="6:13" ht="12.75" hidden="1">
      <c r="F2855" s="71"/>
      <c r="G2855" s="71"/>
      <c r="M2855" s="2"/>
    </row>
    <row r="2856" spans="6:13" ht="12.75" hidden="1">
      <c r="F2856" s="71"/>
      <c r="G2856" s="71"/>
      <c r="M2856" s="2"/>
    </row>
    <row r="2857" spans="6:13" ht="12.75" hidden="1">
      <c r="F2857" s="71"/>
      <c r="G2857" s="71"/>
      <c r="M2857" s="2"/>
    </row>
    <row r="2858" spans="6:13" ht="12.75" hidden="1">
      <c r="F2858" s="71"/>
      <c r="G2858" s="71"/>
      <c r="M2858" s="2"/>
    </row>
    <row r="2859" spans="6:13" ht="12.75" hidden="1">
      <c r="F2859" s="71"/>
      <c r="G2859" s="71"/>
      <c r="M2859" s="2"/>
    </row>
    <row r="2860" spans="6:13" ht="12.75" hidden="1">
      <c r="F2860" s="71"/>
      <c r="G2860" s="71"/>
      <c r="M2860" s="2"/>
    </row>
    <row r="2861" spans="6:13" ht="12.75" hidden="1">
      <c r="F2861" s="71"/>
      <c r="G2861" s="71"/>
      <c r="M2861" s="2"/>
    </row>
    <row r="2862" spans="6:13" ht="12.75" hidden="1">
      <c r="F2862" s="71"/>
      <c r="G2862" s="71"/>
      <c r="M2862" s="2"/>
    </row>
    <row r="2863" spans="6:13" ht="12.75" hidden="1">
      <c r="F2863" s="71"/>
      <c r="G2863" s="71"/>
      <c r="M2863" s="2"/>
    </row>
    <row r="2864" spans="6:13" ht="12.75" hidden="1">
      <c r="F2864" s="71"/>
      <c r="G2864" s="71"/>
      <c r="M2864" s="2"/>
    </row>
    <row r="2865" spans="6:13" ht="12.75" hidden="1">
      <c r="F2865" s="71"/>
      <c r="G2865" s="71"/>
      <c r="M2865" s="2"/>
    </row>
    <row r="2866" spans="6:13" ht="12.75" hidden="1">
      <c r="F2866" s="71"/>
      <c r="G2866" s="71"/>
      <c r="M2866" s="2"/>
    </row>
    <row r="2867" spans="6:13" ht="12.75" hidden="1">
      <c r="F2867" s="71"/>
      <c r="G2867" s="71"/>
      <c r="M2867" s="2"/>
    </row>
    <row r="2868" spans="6:13" ht="12.75">
      <c r="F2868" s="71"/>
      <c r="G2868" s="71"/>
      <c r="M2868" s="2"/>
    </row>
    <row r="2869" spans="6:13" ht="12.75" hidden="1">
      <c r="F2869" s="71"/>
      <c r="G2869" s="71"/>
      <c r="M2869" s="2">
        <v>525</v>
      </c>
    </row>
    <row r="2870" spans="6:13" ht="12.75" hidden="1">
      <c r="F2870" s="71"/>
      <c r="G2870" s="71"/>
      <c r="M2870" s="2">
        <v>525</v>
      </c>
    </row>
    <row r="2871" spans="6:13" ht="12.75" hidden="1">
      <c r="F2871" s="71"/>
      <c r="G2871" s="71"/>
      <c r="M2871" s="2">
        <v>525</v>
      </c>
    </row>
    <row r="2872" spans="6:13" ht="12.75" hidden="1">
      <c r="F2872" s="71"/>
      <c r="G2872" s="71"/>
      <c r="M2872" s="2">
        <v>525</v>
      </c>
    </row>
    <row r="2873" spans="6:13" ht="12.75" hidden="1">
      <c r="F2873" s="71"/>
      <c r="G2873" s="71"/>
      <c r="M2873" s="2">
        <v>525</v>
      </c>
    </row>
    <row r="2874" spans="6:13" ht="12.75" hidden="1">
      <c r="F2874" s="71"/>
      <c r="G2874" s="71"/>
      <c r="M2874" s="2">
        <v>525</v>
      </c>
    </row>
    <row r="2875" spans="6:13" ht="12.75" hidden="1">
      <c r="F2875" s="71"/>
      <c r="G2875" s="71"/>
      <c r="M2875" s="2">
        <v>525</v>
      </c>
    </row>
    <row r="2876" spans="6:13" ht="12.75" hidden="1">
      <c r="F2876" s="71"/>
      <c r="G2876" s="71"/>
      <c r="M2876" s="2">
        <v>525</v>
      </c>
    </row>
    <row r="2877" spans="6:13" ht="12.75" hidden="1">
      <c r="F2877" s="71"/>
      <c r="G2877" s="71"/>
      <c r="M2877" s="2">
        <v>525</v>
      </c>
    </row>
    <row r="2878" spans="6:13" ht="12.75" hidden="1">
      <c r="F2878" s="71"/>
      <c r="G2878" s="71"/>
      <c r="M2878" s="2">
        <v>525</v>
      </c>
    </row>
    <row r="2879" spans="6:13" ht="12.75" hidden="1">
      <c r="F2879" s="71"/>
      <c r="G2879" s="71"/>
      <c r="M2879" s="2">
        <v>525</v>
      </c>
    </row>
    <row r="2880" spans="6:13" ht="12.75" hidden="1">
      <c r="F2880" s="71"/>
      <c r="G2880" s="71"/>
      <c r="M2880" s="2">
        <v>525</v>
      </c>
    </row>
    <row r="2881" spans="6:13" ht="12.75" hidden="1">
      <c r="F2881" s="71"/>
      <c r="G2881" s="71"/>
      <c r="M2881" s="2">
        <v>525</v>
      </c>
    </row>
    <row r="2882" spans="6:13" ht="12.75" hidden="1">
      <c r="F2882" s="71"/>
      <c r="G2882" s="71"/>
      <c r="M2882" s="2">
        <v>525</v>
      </c>
    </row>
    <row r="2883" spans="1:13" s="310" customFormat="1" ht="12.75">
      <c r="A2883" s="305"/>
      <c r="B2883" s="306">
        <v>-2530634</v>
      </c>
      <c r="C2883" s="307" t="s">
        <v>1194</v>
      </c>
      <c r="D2883" s="305" t="s">
        <v>1213</v>
      </c>
      <c r="E2883" s="305"/>
      <c r="F2883" s="308"/>
      <c r="G2883" s="308"/>
      <c r="H2883" s="306">
        <f>H2867-B2883</f>
        <v>2530634</v>
      </c>
      <c r="I2883" s="309">
        <f aca="true" t="shared" si="181" ref="I2883:I2896">+B2883/M2883</f>
        <v>-5061.268</v>
      </c>
      <c r="K2883" s="299">
        <v>500</v>
      </c>
      <c r="L2883" s="300"/>
      <c r="M2883" s="299">
        <v>500</v>
      </c>
    </row>
    <row r="2884" spans="1:13" s="310" customFormat="1" ht="12.75">
      <c r="A2884" s="305"/>
      <c r="B2884" s="306">
        <v>1116020</v>
      </c>
      <c r="C2884" s="307" t="s">
        <v>1194</v>
      </c>
      <c r="D2884" s="305" t="s">
        <v>1201</v>
      </c>
      <c r="E2884" s="305"/>
      <c r="F2884" s="308"/>
      <c r="G2884" s="308"/>
      <c r="H2884" s="306">
        <f>H2868-B2884</f>
        <v>-1116020</v>
      </c>
      <c r="I2884" s="309">
        <f t="shared" si="181"/>
        <v>2232.04</v>
      </c>
      <c r="K2884" s="299">
        <v>500</v>
      </c>
      <c r="L2884" s="300"/>
      <c r="M2884" s="299">
        <v>500</v>
      </c>
    </row>
    <row r="2885" spans="1:13" s="310" customFormat="1" ht="12.75">
      <c r="A2885" s="305"/>
      <c r="B2885" s="306">
        <v>0</v>
      </c>
      <c r="C2885" s="307" t="s">
        <v>1194</v>
      </c>
      <c r="D2885" s="305" t="s">
        <v>1202</v>
      </c>
      <c r="E2885" s="305"/>
      <c r="F2885" s="308"/>
      <c r="G2885" s="308"/>
      <c r="H2885" s="306">
        <f>H2869-B2885</f>
        <v>0</v>
      </c>
      <c r="I2885" s="309">
        <f t="shared" si="181"/>
        <v>0</v>
      </c>
      <c r="K2885" s="299">
        <v>495</v>
      </c>
      <c r="L2885" s="300"/>
      <c r="M2885" s="299">
        <v>495</v>
      </c>
    </row>
    <row r="2886" spans="1:13" s="310" customFormat="1" ht="12.75">
      <c r="A2886" s="305"/>
      <c r="B2886" s="306">
        <v>0</v>
      </c>
      <c r="C2886" s="307" t="s">
        <v>1194</v>
      </c>
      <c r="D2886" s="305" t="s">
        <v>1203</v>
      </c>
      <c r="E2886" s="305"/>
      <c r="F2886" s="308"/>
      <c r="G2886" s="308"/>
      <c r="H2886" s="306">
        <f>H2870-B2886</f>
        <v>0</v>
      </c>
      <c r="I2886" s="309">
        <f t="shared" si="181"/>
        <v>0</v>
      </c>
      <c r="K2886" s="299">
        <v>495</v>
      </c>
      <c r="L2886" s="300"/>
      <c r="M2886" s="299">
        <v>495</v>
      </c>
    </row>
    <row r="2887" spans="1:13" s="310" customFormat="1" ht="12.75">
      <c r="A2887" s="305"/>
      <c r="B2887" s="306">
        <v>-1407579</v>
      </c>
      <c r="C2887" s="307" t="s">
        <v>1194</v>
      </c>
      <c r="D2887" s="305" t="s">
        <v>1214</v>
      </c>
      <c r="E2887" s="305"/>
      <c r="F2887" s="308"/>
      <c r="G2887" s="308"/>
      <c r="H2887" s="306">
        <f>H2870-B2887</f>
        <v>1407579</v>
      </c>
      <c r="I2887" s="309">
        <f t="shared" si="181"/>
        <v>-2815.158</v>
      </c>
      <c r="K2887" s="299">
        <v>500</v>
      </c>
      <c r="L2887" s="300"/>
      <c r="M2887" s="299">
        <v>500</v>
      </c>
    </row>
    <row r="2888" spans="1:13" s="310" customFormat="1" ht="12.75">
      <c r="A2888" s="305"/>
      <c r="B2888" s="306">
        <v>1980971</v>
      </c>
      <c r="C2888" s="307" t="s">
        <v>1194</v>
      </c>
      <c r="D2888" s="305" t="s">
        <v>1204</v>
      </c>
      <c r="E2888" s="305"/>
      <c r="F2888" s="308"/>
      <c r="G2888" s="308"/>
      <c r="H2888" s="306">
        <f>H2871-B2888</f>
        <v>-1980971</v>
      </c>
      <c r="I2888" s="309">
        <f t="shared" si="181"/>
        <v>3961.942</v>
      </c>
      <c r="K2888" s="299">
        <v>500</v>
      </c>
      <c r="L2888" s="300"/>
      <c r="M2888" s="299">
        <v>500</v>
      </c>
    </row>
    <row r="2889" spans="1:13" s="310" customFormat="1" ht="12.75">
      <c r="A2889" s="305"/>
      <c r="B2889" s="306">
        <v>0</v>
      </c>
      <c r="C2889" s="307" t="s">
        <v>1194</v>
      </c>
      <c r="D2889" s="305" t="s">
        <v>1205</v>
      </c>
      <c r="E2889" s="305"/>
      <c r="F2889" s="308"/>
      <c r="G2889" s="308"/>
      <c r="H2889" s="306">
        <f>H2872-B2889</f>
        <v>0</v>
      </c>
      <c r="I2889" s="309">
        <f t="shared" si="181"/>
        <v>0</v>
      </c>
      <c r="K2889" s="299">
        <v>525</v>
      </c>
      <c r="L2889" s="300"/>
      <c r="M2889" s="299">
        <v>525</v>
      </c>
    </row>
    <row r="2890" spans="1:13" s="310" customFormat="1" ht="12.75">
      <c r="A2890" s="305"/>
      <c r="B2890" s="306">
        <v>0</v>
      </c>
      <c r="C2890" s="307" t="s">
        <v>1194</v>
      </c>
      <c r="D2890" s="305" t="s">
        <v>1206</v>
      </c>
      <c r="E2890" s="305"/>
      <c r="F2890" s="308"/>
      <c r="G2890" s="308"/>
      <c r="H2890" s="306">
        <f>H2873-B2890</f>
        <v>0</v>
      </c>
      <c r="I2890" s="309">
        <f t="shared" si="181"/>
        <v>0</v>
      </c>
      <c r="K2890" s="299">
        <v>525</v>
      </c>
      <c r="L2890" s="300"/>
      <c r="M2890" s="299">
        <v>525</v>
      </c>
    </row>
    <row r="2891" spans="1:13" s="310" customFormat="1" ht="12.75">
      <c r="A2891" s="305"/>
      <c r="B2891" s="306">
        <v>-131697</v>
      </c>
      <c r="C2891" s="307" t="s">
        <v>1194</v>
      </c>
      <c r="D2891" s="305" t="s">
        <v>1215</v>
      </c>
      <c r="E2891" s="305"/>
      <c r="F2891" s="308"/>
      <c r="G2891" s="308"/>
      <c r="H2891" s="306">
        <f>H2873-B2891</f>
        <v>131697</v>
      </c>
      <c r="I2891" s="309">
        <f t="shared" si="181"/>
        <v>-246.1626168224299</v>
      </c>
      <c r="K2891" s="299">
        <v>535</v>
      </c>
      <c r="L2891" s="300"/>
      <c r="M2891" s="299">
        <v>535</v>
      </c>
    </row>
    <row r="2892" spans="1:13" s="310" customFormat="1" ht="12.75">
      <c r="A2892" s="305"/>
      <c r="B2892" s="306">
        <v>0</v>
      </c>
      <c r="C2892" s="307" t="s">
        <v>1194</v>
      </c>
      <c r="D2892" s="305" t="s">
        <v>1207</v>
      </c>
      <c r="E2892" s="305"/>
      <c r="F2892" s="308"/>
      <c r="G2892" s="308"/>
      <c r="H2892" s="306">
        <f>H2874-B2892</f>
        <v>0</v>
      </c>
      <c r="I2892" s="309">
        <f t="shared" si="181"/>
        <v>0</v>
      </c>
      <c r="K2892" s="299">
        <v>535</v>
      </c>
      <c r="L2892" s="300"/>
      <c r="M2892" s="299">
        <v>535</v>
      </c>
    </row>
    <row r="2893" spans="1:13" s="310" customFormat="1" ht="12.75">
      <c r="A2893" s="305"/>
      <c r="B2893" s="306">
        <v>0</v>
      </c>
      <c r="C2893" s="307" t="s">
        <v>1194</v>
      </c>
      <c r="D2893" s="305" t="s">
        <v>1208</v>
      </c>
      <c r="E2893" s="305"/>
      <c r="F2893" s="308"/>
      <c r="G2893" s="308"/>
      <c r="H2893" s="306">
        <f>H2875-B2893</f>
        <v>0</v>
      </c>
      <c r="I2893" s="309">
        <f t="shared" si="181"/>
        <v>0</v>
      </c>
      <c r="K2893" s="299">
        <v>530</v>
      </c>
      <c r="L2893" s="300"/>
      <c r="M2893" s="299">
        <v>530</v>
      </c>
    </row>
    <row r="2894" spans="1:13" s="310" customFormat="1" ht="12.75">
      <c r="A2894" s="305"/>
      <c r="B2894" s="306">
        <v>0</v>
      </c>
      <c r="C2894" s="307" t="s">
        <v>1194</v>
      </c>
      <c r="D2894" s="305" t="s">
        <v>1209</v>
      </c>
      <c r="E2894" s="305"/>
      <c r="F2894" s="308"/>
      <c r="G2894" s="308"/>
      <c r="H2894" s="306">
        <f>H2876-B2894</f>
        <v>0</v>
      </c>
      <c r="I2894" s="309">
        <f t="shared" si="181"/>
        <v>0</v>
      </c>
      <c r="K2894" s="299">
        <v>520</v>
      </c>
      <c r="L2894" s="300"/>
      <c r="M2894" s="299">
        <v>520</v>
      </c>
    </row>
    <row r="2895" spans="1:13" s="310" customFormat="1" ht="12.75">
      <c r="A2895" s="305"/>
      <c r="B2895" s="306">
        <v>0</v>
      </c>
      <c r="C2895" s="307" t="s">
        <v>1194</v>
      </c>
      <c r="D2895" s="305" t="s">
        <v>1221</v>
      </c>
      <c r="E2895" s="305"/>
      <c r="F2895" s="308"/>
      <c r="G2895" s="308"/>
      <c r="H2895" s="306">
        <f>H2877-B2895</f>
        <v>0</v>
      </c>
      <c r="I2895" s="309">
        <f t="shared" si="181"/>
        <v>0</v>
      </c>
      <c r="K2895" s="299">
        <v>505</v>
      </c>
      <c r="L2895" s="300"/>
      <c r="M2895" s="299">
        <v>505</v>
      </c>
    </row>
    <row r="2896" spans="1:13" s="310" customFormat="1" ht="12.75">
      <c r="A2896" s="311"/>
      <c r="B2896" s="312">
        <f>SUM(B2883:B2895)</f>
        <v>-972919</v>
      </c>
      <c r="C2896" s="311" t="s">
        <v>1194</v>
      </c>
      <c r="D2896" s="311" t="s">
        <v>1226</v>
      </c>
      <c r="E2896" s="311"/>
      <c r="F2896" s="313"/>
      <c r="G2896" s="313"/>
      <c r="H2896" s="312">
        <f>H2884-B2896</f>
        <v>-143101</v>
      </c>
      <c r="I2896" s="314">
        <f t="shared" si="181"/>
        <v>-1926.5722772277227</v>
      </c>
      <c r="J2896" s="315"/>
      <c r="K2896" s="304">
        <v>505</v>
      </c>
      <c r="L2896" s="304"/>
      <c r="M2896" s="304">
        <v>505</v>
      </c>
    </row>
    <row r="2897" spans="6:13" ht="12.75">
      <c r="F2897" s="71"/>
      <c r="G2897" s="71"/>
      <c r="M2897" s="2"/>
    </row>
    <row r="2898" spans="6:13" ht="12.75">
      <c r="F2898" s="71"/>
      <c r="G2898" s="71"/>
      <c r="M2898" s="2"/>
    </row>
    <row r="2899" spans="6:13" ht="12.75">
      <c r="F2899" s="71"/>
      <c r="G2899" s="71"/>
      <c r="M2899" s="2"/>
    </row>
    <row r="2900" spans="2:13" ht="12.75">
      <c r="B2900" s="43"/>
      <c r="F2900" s="82"/>
      <c r="G2900" s="71"/>
      <c r="M2900" s="2"/>
    </row>
    <row r="2901" spans="1:13" s="300" customFormat="1" ht="12.75" hidden="1">
      <c r="A2901" s="295"/>
      <c r="B2901" s="296"/>
      <c r="C2901" s="295"/>
      <c r="D2901" s="295"/>
      <c r="E2901" s="295"/>
      <c r="F2901" s="297"/>
      <c r="G2901" s="297"/>
      <c r="H2901" s="296"/>
      <c r="I2901" s="279"/>
      <c r="K2901" s="42"/>
      <c r="L2901" s="17"/>
      <c r="M2901" s="2"/>
    </row>
    <row r="2902" spans="1:13" s="300" customFormat="1" ht="12.75" hidden="1">
      <c r="A2902" s="295"/>
      <c r="B2902" s="296"/>
      <c r="C2902" s="295"/>
      <c r="D2902" s="295"/>
      <c r="E2902" s="295"/>
      <c r="F2902" s="297"/>
      <c r="G2902" s="297"/>
      <c r="H2902" s="296"/>
      <c r="I2902" s="279"/>
      <c r="K2902" s="42"/>
      <c r="L2902" s="17"/>
      <c r="M2902" s="2"/>
    </row>
    <row r="2903" spans="1:13" ht="12.75" hidden="1">
      <c r="A2903" s="14"/>
      <c r="B2903" s="9"/>
      <c r="F2903" s="71"/>
      <c r="G2903" s="71"/>
      <c r="H2903" s="296"/>
      <c r="I2903" s="24" t="e">
        <f aca="true" t="shared" si="182" ref="I2903:I2934">+B2903/M2903</f>
        <v>#DIV/0!</v>
      </c>
      <c r="M2903" s="2"/>
    </row>
    <row r="2904" spans="1:13" ht="12.75" hidden="1">
      <c r="A2904" s="14"/>
      <c r="B2904" s="9"/>
      <c r="F2904" s="71"/>
      <c r="G2904" s="71"/>
      <c r="H2904" s="296"/>
      <c r="I2904" s="24" t="e">
        <f t="shared" si="182"/>
        <v>#DIV/0!</v>
      </c>
      <c r="M2904" s="2"/>
    </row>
    <row r="2905" spans="1:13" ht="12.75" hidden="1">
      <c r="A2905" s="14"/>
      <c r="B2905" s="9"/>
      <c r="F2905" s="71"/>
      <c r="G2905" s="71"/>
      <c r="H2905" s="5">
        <f aca="true" t="shared" si="183" ref="H2905:H2936">H2904-B2905</f>
        <v>0</v>
      </c>
      <c r="I2905" s="24" t="e">
        <f t="shared" si="182"/>
        <v>#DIV/0!</v>
      </c>
      <c r="M2905" s="2"/>
    </row>
    <row r="2906" spans="1:13" ht="12.75" hidden="1">
      <c r="A2906" s="14"/>
      <c r="B2906" s="9"/>
      <c r="F2906" s="71"/>
      <c r="G2906" s="71"/>
      <c r="H2906" s="5">
        <f t="shared" si="183"/>
        <v>0</v>
      </c>
      <c r="I2906" s="24" t="e">
        <f t="shared" si="182"/>
        <v>#DIV/0!</v>
      </c>
      <c r="M2906" s="2"/>
    </row>
    <row r="2907" spans="1:13" ht="12.75" hidden="1">
      <c r="A2907" s="14"/>
      <c r="B2907" s="9"/>
      <c r="F2907" s="71"/>
      <c r="G2907" s="71"/>
      <c r="H2907" s="5">
        <f t="shared" si="183"/>
        <v>0</v>
      </c>
      <c r="I2907" s="24" t="e">
        <f t="shared" si="182"/>
        <v>#DIV/0!</v>
      </c>
      <c r="M2907" s="2"/>
    </row>
    <row r="2908" spans="1:13" ht="12.75" hidden="1">
      <c r="A2908" s="14"/>
      <c r="B2908" s="9"/>
      <c r="F2908" s="71"/>
      <c r="G2908" s="71"/>
      <c r="H2908" s="5">
        <f t="shared" si="183"/>
        <v>0</v>
      </c>
      <c r="I2908" s="24" t="e">
        <f t="shared" si="182"/>
        <v>#DIV/0!</v>
      </c>
      <c r="M2908" s="2"/>
    </row>
    <row r="2909" spans="1:13" ht="12.75" hidden="1">
      <c r="A2909" s="14"/>
      <c r="B2909" s="9"/>
      <c r="F2909" s="71"/>
      <c r="G2909" s="71"/>
      <c r="H2909" s="5">
        <f t="shared" si="183"/>
        <v>0</v>
      </c>
      <c r="I2909" s="24" t="e">
        <f t="shared" si="182"/>
        <v>#DIV/0!</v>
      </c>
      <c r="M2909" s="2"/>
    </row>
    <row r="2910" spans="1:13" ht="12.75" hidden="1">
      <c r="A2910" s="14"/>
      <c r="B2910" s="9"/>
      <c r="F2910" s="71"/>
      <c r="G2910" s="71"/>
      <c r="H2910" s="5">
        <f t="shared" si="183"/>
        <v>0</v>
      </c>
      <c r="I2910" s="24" t="e">
        <f t="shared" si="182"/>
        <v>#DIV/0!</v>
      </c>
      <c r="M2910" s="2"/>
    </row>
    <row r="2911" spans="1:13" ht="12.75" hidden="1">
      <c r="A2911" s="14"/>
      <c r="B2911" s="9"/>
      <c r="F2911" s="71"/>
      <c r="G2911" s="71"/>
      <c r="H2911" s="5">
        <f t="shared" si="183"/>
        <v>0</v>
      </c>
      <c r="I2911" s="24" t="e">
        <f t="shared" si="182"/>
        <v>#DIV/0!</v>
      </c>
      <c r="M2911" s="2"/>
    </row>
    <row r="2912" spans="1:13" ht="12.75" hidden="1">
      <c r="A2912" s="14"/>
      <c r="B2912" s="9"/>
      <c r="F2912" s="71"/>
      <c r="G2912" s="71"/>
      <c r="H2912" s="5">
        <f t="shared" si="183"/>
        <v>0</v>
      </c>
      <c r="I2912" s="24" t="e">
        <f t="shared" si="182"/>
        <v>#DIV/0!</v>
      </c>
      <c r="M2912" s="2"/>
    </row>
    <row r="2913" spans="1:13" ht="12.75" hidden="1">
      <c r="A2913" s="14"/>
      <c r="B2913" s="9"/>
      <c r="F2913" s="71"/>
      <c r="G2913" s="71"/>
      <c r="H2913" s="5">
        <f t="shared" si="183"/>
        <v>0</v>
      </c>
      <c r="I2913" s="24" t="e">
        <f t="shared" si="182"/>
        <v>#DIV/0!</v>
      </c>
      <c r="M2913" s="2"/>
    </row>
    <row r="2914" spans="1:13" ht="12.75" hidden="1">
      <c r="A2914" s="14"/>
      <c r="B2914" s="9"/>
      <c r="F2914" s="71"/>
      <c r="G2914" s="71"/>
      <c r="H2914" s="5">
        <f t="shared" si="183"/>
        <v>0</v>
      </c>
      <c r="I2914" s="24" t="e">
        <f t="shared" si="182"/>
        <v>#DIV/0!</v>
      </c>
      <c r="M2914" s="2"/>
    </row>
    <row r="2915" spans="1:13" ht="12.75" hidden="1">
      <c r="A2915" s="14"/>
      <c r="B2915" s="9"/>
      <c r="F2915" s="71"/>
      <c r="G2915" s="71"/>
      <c r="H2915" s="5">
        <f t="shared" si="183"/>
        <v>0</v>
      </c>
      <c r="I2915" s="24" t="e">
        <f t="shared" si="182"/>
        <v>#DIV/0!</v>
      </c>
      <c r="M2915" s="2"/>
    </row>
    <row r="2916" spans="1:13" ht="12.75" hidden="1">
      <c r="A2916" s="14"/>
      <c r="B2916" s="9"/>
      <c r="F2916" s="71"/>
      <c r="G2916" s="71"/>
      <c r="H2916" s="5">
        <f t="shared" si="183"/>
        <v>0</v>
      </c>
      <c r="I2916" s="24" t="e">
        <f t="shared" si="182"/>
        <v>#DIV/0!</v>
      </c>
      <c r="M2916" s="2"/>
    </row>
    <row r="2917" spans="1:13" ht="12.75" hidden="1">
      <c r="A2917" s="14"/>
      <c r="F2917" s="71"/>
      <c r="G2917" s="71"/>
      <c r="H2917" s="5">
        <f t="shared" si="183"/>
        <v>0</v>
      </c>
      <c r="I2917" s="24" t="e">
        <f t="shared" si="182"/>
        <v>#DIV/0!</v>
      </c>
      <c r="M2917" s="2"/>
    </row>
    <row r="2918" spans="1:13" ht="12.75" hidden="1">
      <c r="A2918" s="14"/>
      <c r="B2918" s="7"/>
      <c r="F2918" s="71"/>
      <c r="G2918" s="71"/>
      <c r="H2918" s="5">
        <f t="shared" si="183"/>
        <v>0</v>
      </c>
      <c r="I2918" s="24" t="e">
        <f t="shared" si="182"/>
        <v>#DIV/0!</v>
      </c>
      <c r="M2918" s="2"/>
    </row>
    <row r="2919" spans="1:13" ht="12.75" hidden="1">
      <c r="A2919" s="14"/>
      <c r="F2919" s="71"/>
      <c r="G2919" s="71"/>
      <c r="H2919" s="5">
        <f t="shared" si="183"/>
        <v>0</v>
      </c>
      <c r="I2919" s="24" t="e">
        <f t="shared" si="182"/>
        <v>#DIV/0!</v>
      </c>
      <c r="M2919" s="2"/>
    </row>
    <row r="2920" spans="1:13" ht="12.75" hidden="1">
      <c r="A2920" s="14"/>
      <c r="F2920" s="71"/>
      <c r="G2920" s="71"/>
      <c r="H2920" s="5">
        <f t="shared" si="183"/>
        <v>0</v>
      </c>
      <c r="I2920" s="24" t="e">
        <f t="shared" si="182"/>
        <v>#DIV/0!</v>
      </c>
      <c r="M2920" s="2"/>
    </row>
    <row r="2921" spans="1:13" ht="12.75" hidden="1">
      <c r="A2921" s="14"/>
      <c r="F2921" s="71"/>
      <c r="G2921" s="71"/>
      <c r="H2921" s="5">
        <f t="shared" si="183"/>
        <v>0</v>
      </c>
      <c r="I2921" s="24" t="e">
        <f t="shared" si="182"/>
        <v>#DIV/0!</v>
      </c>
      <c r="M2921" s="2"/>
    </row>
    <row r="2922" spans="1:13" ht="12.75" hidden="1">
      <c r="A2922" s="14"/>
      <c r="F2922" s="71"/>
      <c r="G2922" s="71"/>
      <c r="H2922" s="5">
        <f t="shared" si="183"/>
        <v>0</v>
      </c>
      <c r="I2922" s="24" t="e">
        <f t="shared" si="182"/>
        <v>#DIV/0!</v>
      </c>
      <c r="M2922" s="2"/>
    </row>
    <row r="2923" spans="1:13" ht="12.75" hidden="1">
      <c r="A2923" s="14"/>
      <c r="F2923" s="71"/>
      <c r="G2923" s="71"/>
      <c r="H2923" s="5">
        <f t="shared" si="183"/>
        <v>0</v>
      </c>
      <c r="I2923" s="24" t="e">
        <f t="shared" si="182"/>
        <v>#DIV/0!</v>
      </c>
      <c r="M2923" s="2"/>
    </row>
    <row r="2924" spans="1:13" ht="12.75" hidden="1">
      <c r="A2924" s="14"/>
      <c r="F2924" s="71"/>
      <c r="G2924" s="71"/>
      <c r="H2924" s="5">
        <f t="shared" si="183"/>
        <v>0</v>
      </c>
      <c r="I2924" s="24" t="e">
        <f t="shared" si="182"/>
        <v>#DIV/0!</v>
      </c>
      <c r="M2924" s="2"/>
    </row>
    <row r="2925" spans="1:13" ht="12.75" hidden="1">
      <c r="A2925" s="14"/>
      <c r="F2925" s="71"/>
      <c r="G2925" s="71"/>
      <c r="H2925" s="5">
        <f t="shared" si="183"/>
        <v>0</v>
      </c>
      <c r="I2925" s="24" t="e">
        <f t="shared" si="182"/>
        <v>#DIV/0!</v>
      </c>
      <c r="M2925" s="2"/>
    </row>
    <row r="2926" spans="1:13" ht="12.75" hidden="1">
      <c r="A2926" s="14"/>
      <c r="F2926" s="71"/>
      <c r="G2926" s="71"/>
      <c r="H2926" s="5">
        <f t="shared" si="183"/>
        <v>0</v>
      </c>
      <c r="I2926" s="24" t="e">
        <f t="shared" si="182"/>
        <v>#DIV/0!</v>
      </c>
      <c r="M2926" s="2"/>
    </row>
    <row r="2927" spans="1:13" ht="12.75" hidden="1">
      <c r="A2927" s="14"/>
      <c r="F2927" s="71"/>
      <c r="G2927" s="71"/>
      <c r="H2927" s="5">
        <f t="shared" si="183"/>
        <v>0</v>
      </c>
      <c r="I2927" s="24" t="e">
        <f t="shared" si="182"/>
        <v>#DIV/0!</v>
      </c>
      <c r="M2927" s="2"/>
    </row>
    <row r="2928" spans="1:13" ht="12.75" hidden="1">
      <c r="A2928" s="14"/>
      <c r="F2928" s="71"/>
      <c r="G2928" s="71"/>
      <c r="H2928" s="5">
        <f t="shared" si="183"/>
        <v>0</v>
      </c>
      <c r="I2928" s="24" t="e">
        <f t="shared" si="182"/>
        <v>#DIV/0!</v>
      </c>
      <c r="M2928" s="2"/>
    </row>
    <row r="2929" spans="1:13" ht="12.75" hidden="1">
      <c r="A2929" s="14"/>
      <c r="F2929" s="71"/>
      <c r="G2929" s="71"/>
      <c r="H2929" s="5">
        <f t="shared" si="183"/>
        <v>0</v>
      </c>
      <c r="I2929" s="24" t="e">
        <f t="shared" si="182"/>
        <v>#DIV/0!</v>
      </c>
      <c r="M2929" s="2"/>
    </row>
    <row r="2930" spans="1:13" ht="12.75" hidden="1">
      <c r="A2930" s="14"/>
      <c r="F2930" s="71"/>
      <c r="G2930" s="71"/>
      <c r="H2930" s="5">
        <f t="shared" si="183"/>
        <v>0</v>
      </c>
      <c r="I2930" s="24" t="e">
        <f t="shared" si="182"/>
        <v>#DIV/0!</v>
      </c>
      <c r="M2930" s="2"/>
    </row>
    <row r="2931" spans="1:13" ht="12.75" hidden="1">
      <c r="A2931" s="14"/>
      <c r="F2931" s="71"/>
      <c r="G2931" s="71"/>
      <c r="H2931" s="5">
        <f t="shared" si="183"/>
        <v>0</v>
      </c>
      <c r="I2931" s="24" t="e">
        <f t="shared" si="182"/>
        <v>#DIV/0!</v>
      </c>
      <c r="M2931" s="2"/>
    </row>
    <row r="2932" spans="1:13" ht="12.75" hidden="1">
      <c r="A2932" s="14"/>
      <c r="F2932" s="71"/>
      <c r="G2932" s="71"/>
      <c r="H2932" s="5">
        <f t="shared" si="183"/>
        <v>0</v>
      </c>
      <c r="I2932" s="24" t="e">
        <f t="shared" si="182"/>
        <v>#DIV/0!</v>
      </c>
      <c r="M2932" s="2"/>
    </row>
    <row r="2933" spans="1:13" ht="12.75" hidden="1">
      <c r="A2933" s="14"/>
      <c r="F2933" s="71"/>
      <c r="G2933" s="71"/>
      <c r="H2933" s="5">
        <f t="shared" si="183"/>
        <v>0</v>
      </c>
      <c r="I2933" s="24" t="e">
        <f t="shared" si="182"/>
        <v>#DIV/0!</v>
      </c>
      <c r="M2933" s="2"/>
    </row>
    <row r="2934" spans="1:13" ht="12.75" hidden="1">
      <c r="A2934" s="14"/>
      <c r="F2934" s="71"/>
      <c r="G2934" s="71"/>
      <c r="H2934" s="5">
        <f t="shared" si="183"/>
        <v>0</v>
      </c>
      <c r="I2934" s="24" t="e">
        <f t="shared" si="182"/>
        <v>#DIV/0!</v>
      </c>
      <c r="M2934" s="2"/>
    </row>
    <row r="2935" spans="1:13" ht="12.75" hidden="1">
      <c r="A2935" s="14"/>
      <c r="F2935" s="71"/>
      <c r="G2935" s="71"/>
      <c r="H2935" s="5">
        <f t="shared" si="183"/>
        <v>0</v>
      </c>
      <c r="I2935" s="24" t="e">
        <f aca="true" t="shared" si="184" ref="I2935:I2966">+B2935/M2935</f>
        <v>#DIV/0!</v>
      </c>
      <c r="M2935" s="2"/>
    </row>
    <row r="2936" spans="1:13" ht="12.75" hidden="1">
      <c r="A2936" s="14"/>
      <c r="F2936" s="71"/>
      <c r="G2936" s="71"/>
      <c r="H2936" s="5">
        <f t="shared" si="183"/>
        <v>0</v>
      </c>
      <c r="I2936" s="24" t="e">
        <f t="shared" si="184"/>
        <v>#DIV/0!</v>
      </c>
      <c r="M2936" s="2"/>
    </row>
    <row r="2937" spans="1:13" ht="12.75" hidden="1">
      <c r="A2937" s="14"/>
      <c r="F2937" s="71"/>
      <c r="G2937" s="71"/>
      <c r="H2937" s="5">
        <f aca="true" t="shared" si="185" ref="H2937:H2968">H2936-B2937</f>
        <v>0</v>
      </c>
      <c r="I2937" s="24" t="e">
        <f t="shared" si="184"/>
        <v>#DIV/0!</v>
      </c>
      <c r="M2937" s="2"/>
    </row>
    <row r="2938" spans="1:13" ht="12.75" hidden="1">
      <c r="A2938" s="14"/>
      <c r="F2938" s="71"/>
      <c r="G2938" s="71"/>
      <c r="H2938" s="5">
        <f t="shared" si="185"/>
        <v>0</v>
      </c>
      <c r="I2938" s="24" t="e">
        <f t="shared" si="184"/>
        <v>#DIV/0!</v>
      </c>
      <c r="M2938" s="2"/>
    </row>
    <row r="2939" spans="1:13" ht="12.75" hidden="1">
      <c r="A2939" s="14"/>
      <c r="F2939" s="71"/>
      <c r="G2939" s="71"/>
      <c r="H2939" s="5">
        <f t="shared" si="185"/>
        <v>0</v>
      </c>
      <c r="I2939" s="24" t="e">
        <f t="shared" si="184"/>
        <v>#DIV/0!</v>
      </c>
      <c r="M2939" s="2"/>
    </row>
    <row r="2940" spans="1:13" ht="12.75" hidden="1">
      <c r="A2940" s="14"/>
      <c r="F2940" s="71"/>
      <c r="G2940" s="71"/>
      <c r="H2940" s="5">
        <f t="shared" si="185"/>
        <v>0</v>
      </c>
      <c r="I2940" s="24" t="e">
        <f t="shared" si="184"/>
        <v>#DIV/0!</v>
      </c>
      <c r="M2940" s="2"/>
    </row>
    <row r="2941" spans="1:13" ht="12.75" hidden="1">
      <c r="A2941" s="14"/>
      <c r="F2941" s="71"/>
      <c r="G2941" s="71"/>
      <c r="H2941" s="5">
        <f t="shared" si="185"/>
        <v>0</v>
      </c>
      <c r="I2941" s="24" t="e">
        <f t="shared" si="184"/>
        <v>#DIV/0!</v>
      </c>
      <c r="M2941" s="2"/>
    </row>
    <row r="2942" spans="1:13" ht="12.75" hidden="1">
      <c r="A2942" s="14"/>
      <c r="F2942" s="71"/>
      <c r="G2942" s="71"/>
      <c r="H2942" s="5">
        <f t="shared" si="185"/>
        <v>0</v>
      </c>
      <c r="I2942" s="24" t="e">
        <f t="shared" si="184"/>
        <v>#DIV/0!</v>
      </c>
      <c r="M2942" s="2"/>
    </row>
    <row r="2943" spans="1:13" ht="12.75" hidden="1">
      <c r="A2943" s="14"/>
      <c r="F2943" s="71"/>
      <c r="G2943" s="71"/>
      <c r="H2943" s="5">
        <f t="shared" si="185"/>
        <v>0</v>
      </c>
      <c r="I2943" s="24" t="e">
        <f t="shared" si="184"/>
        <v>#DIV/0!</v>
      </c>
      <c r="M2943" s="2"/>
    </row>
    <row r="2944" spans="1:13" ht="12.75" hidden="1">
      <c r="A2944" s="14"/>
      <c r="F2944" s="71"/>
      <c r="G2944" s="71"/>
      <c r="H2944" s="5">
        <f t="shared" si="185"/>
        <v>0</v>
      </c>
      <c r="I2944" s="24" t="e">
        <f t="shared" si="184"/>
        <v>#DIV/0!</v>
      </c>
      <c r="M2944" s="2"/>
    </row>
    <row r="2945" spans="1:13" ht="12.75" hidden="1">
      <c r="A2945" s="14"/>
      <c r="F2945" s="71"/>
      <c r="G2945" s="71"/>
      <c r="H2945" s="5">
        <f t="shared" si="185"/>
        <v>0</v>
      </c>
      <c r="I2945" s="24" t="e">
        <f t="shared" si="184"/>
        <v>#DIV/0!</v>
      </c>
      <c r="M2945" s="2"/>
    </row>
    <row r="2946" spans="1:13" ht="12.75" hidden="1">
      <c r="A2946" s="14"/>
      <c r="F2946" s="71"/>
      <c r="G2946" s="71"/>
      <c r="H2946" s="5">
        <f t="shared" si="185"/>
        <v>0</v>
      </c>
      <c r="I2946" s="24" t="e">
        <f t="shared" si="184"/>
        <v>#DIV/0!</v>
      </c>
      <c r="M2946" s="2"/>
    </row>
    <row r="2947" spans="1:13" ht="12.75" hidden="1">
      <c r="A2947" s="14"/>
      <c r="F2947" s="71"/>
      <c r="G2947" s="71"/>
      <c r="H2947" s="5">
        <f t="shared" si="185"/>
        <v>0</v>
      </c>
      <c r="I2947" s="24" t="e">
        <f t="shared" si="184"/>
        <v>#DIV/0!</v>
      </c>
      <c r="M2947" s="2"/>
    </row>
    <row r="2948" spans="1:13" ht="12.75" hidden="1">
      <c r="A2948" s="14"/>
      <c r="F2948" s="71"/>
      <c r="G2948" s="71"/>
      <c r="H2948" s="5">
        <f t="shared" si="185"/>
        <v>0</v>
      </c>
      <c r="I2948" s="24" t="e">
        <f t="shared" si="184"/>
        <v>#DIV/0!</v>
      </c>
      <c r="M2948" s="2"/>
    </row>
    <row r="2949" spans="1:13" ht="12.75" hidden="1">
      <c r="A2949" s="14"/>
      <c r="F2949" s="71"/>
      <c r="G2949" s="71"/>
      <c r="H2949" s="5">
        <f t="shared" si="185"/>
        <v>0</v>
      </c>
      <c r="I2949" s="24" t="e">
        <f t="shared" si="184"/>
        <v>#DIV/0!</v>
      </c>
      <c r="M2949" s="2"/>
    </row>
    <row r="2950" spans="1:13" ht="12.75" hidden="1">
      <c r="A2950" s="14"/>
      <c r="F2950" s="71"/>
      <c r="G2950" s="71"/>
      <c r="H2950" s="5">
        <f t="shared" si="185"/>
        <v>0</v>
      </c>
      <c r="I2950" s="24" t="e">
        <f t="shared" si="184"/>
        <v>#DIV/0!</v>
      </c>
      <c r="M2950" s="2"/>
    </row>
    <row r="2951" spans="1:13" ht="12.75" hidden="1">
      <c r="A2951" s="14"/>
      <c r="F2951" s="71"/>
      <c r="G2951" s="71"/>
      <c r="H2951" s="5">
        <f t="shared" si="185"/>
        <v>0</v>
      </c>
      <c r="I2951" s="24" t="e">
        <f t="shared" si="184"/>
        <v>#DIV/0!</v>
      </c>
      <c r="M2951" s="2"/>
    </row>
    <row r="2952" spans="1:13" ht="12.75" hidden="1">
      <c r="A2952" s="14"/>
      <c r="F2952" s="71"/>
      <c r="G2952" s="71"/>
      <c r="H2952" s="5">
        <f t="shared" si="185"/>
        <v>0</v>
      </c>
      <c r="I2952" s="24" t="e">
        <f t="shared" si="184"/>
        <v>#DIV/0!</v>
      </c>
      <c r="M2952" s="2"/>
    </row>
    <row r="2953" spans="1:13" ht="12.75" hidden="1">
      <c r="A2953" s="14"/>
      <c r="F2953" s="71"/>
      <c r="G2953" s="71"/>
      <c r="H2953" s="5">
        <f t="shared" si="185"/>
        <v>0</v>
      </c>
      <c r="I2953" s="24" t="e">
        <f t="shared" si="184"/>
        <v>#DIV/0!</v>
      </c>
      <c r="M2953" s="2"/>
    </row>
    <row r="2954" spans="1:13" ht="12.75" hidden="1">
      <c r="A2954" s="14"/>
      <c r="F2954" s="71"/>
      <c r="G2954" s="71"/>
      <c r="H2954" s="5">
        <f t="shared" si="185"/>
        <v>0</v>
      </c>
      <c r="I2954" s="24" t="e">
        <f t="shared" si="184"/>
        <v>#DIV/0!</v>
      </c>
      <c r="M2954" s="2"/>
    </row>
    <row r="2955" spans="1:13" ht="12.75" hidden="1">
      <c r="A2955" s="14"/>
      <c r="F2955" s="71"/>
      <c r="G2955" s="71"/>
      <c r="H2955" s="5">
        <f t="shared" si="185"/>
        <v>0</v>
      </c>
      <c r="I2955" s="24" t="e">
        <f t="shared" si="184"/>
        <v>#DIV/0!</v>
      </c>
      <c r="M2955" s="2"/>
    </row>
    <row r="2956" spans="1:13" ht="12.75" hidden="1">
      <c r="A2956" s="14"/>
      <c r="F2956" s="71"/>
      <c r="G2956" s="71"/>
      <c r="H2956" s="5">
        <f t="shared" si="185"/>
        <v>0</v>
      </c>
      <c r="I2956" s="24" t="e">
        <f t="shared" si="184"/>
        <v>#DIV/0!</v>
      </c>
      <c r="M2956" s="2"/>
    </row>
    <row r="2957" spans="1:13" ht="12.75" hidden="1">
      <c r="A2957" s="14"/>
      <c r="F2957" s="71"/>
      <c r="G2957" s="71"/>
      <c r="H2957" s="5">
        <f t="shared" si="185"/>
        <v>0</v>
      </c>
      <c r="I2957" s="24" t="e">
        <f t="shared" si="184"/>
        <v>#DIV/0!</v>
      </c>
      <c r="M2957" s="2"/>
    </row>
    <row r="2958" spans="1:13" ht="12.75" hidden="1">
      <c r="A2958" s="14"/>
      <c r="F2958" s="71"/>
      <c r="G2958" s="71"/>
      <c r="H2958" s="5">
        <f t="shared" si="185"/>
        <v>0</v>
      </c>
      <c r="I2958" s="24" t="e">
        <f t="shared" si="184"/>
        <v>#DIV/0!</v>
      </c>
      <c r="M2958" s="2"/>
    </row>
    <row r="2959" spans="1:13" ht="12.75" hidden="1">
      <c r="A2959" s="14"/>
      <c r="F2959" s="71"/>
      <c r="G2959" s="71"/>
      <c r="H2959" s="5">
        <f t="shared" si="185"/>
        <v>0</v>
      </c>
      <c r="I2959" s="24" t="e">
        <f t="shared" si="184"/>
        <v>#DIV/0!</v>
      </c>
      <c r="M2959" s="2"/>
    </row>
    <row r="2960" spans="1:13" ht="12.75" hidden="1">
      <c r="A2960" s="14"/>
      <c r="F2960" s="71"/>
      <c r="G2960" s="71"/>
      <c r="H2960" s="5">
        <f t="shared" si="185"/>
        <v>0</v>
      </c>
      <c r="I2960" s="24" t="e">
        <f t="shared" si="184"/>
        <v>#DIV/0!</v>
      </c>
      <c r="M2960" s="2"/>
    </row>
    <row r="2961" spans="1:13" ht="12.75" hidden="1">
      <c r="A2961" s="14"/>
      <c r="F2961" s="71"/>
      <c r="G2961" s="71"/>
      <c r="H2961" s="5">
        <f t="shared" si="185"/>
        <v>0</v>
      </c>
      <c r="I2961" s="24" t="e">
        <f t="shared" si="184"/>
        <v>#DIV/0!</v>
      </c>
      <c r="M2961" s="2"/>
    </row>
    <row r="2962" spans="1:13" ht="12.75" hidden="1">
      <c r="A2962" s="14"/>
      <c r="F2962" s="71"/>
      <c r="G2962" s="71"/>
      <c r="H2962" s="5">
        <f t="shared" si="185"/>
        <v>0</v>
      </c>
      <c r="I2962" s="24" t="e">
        <f t="shared" si="184"/>
        <v>#DIV/0!</v>
      </c>
      <c r="M2962" s="2"/>
    </row>
    <row r="2963" spans="1:13" ht="12.75" hidden="1">
      <c r="A2963" s="14"/>
      <c r="F2963" s="71"/>
      <c r="G2963" s="71"/>
      <c r="H2963" s="5">
        <f t="shared" si="185"/>
        <v>0</v>
      </c>
      <c r="I2963" s="24" t="e">
        <f t="shared" si="184"/>
        <v>#DIV/0!</v>
      </c>
      <c r="M2963" s="2"/>
    </row>
    <row r="2964" spans="1:13" ht="12.75" hidden="1">
      <c r="A2964" s="14"/>
      <c r="F2964" s="71"/>
      <c r="G2964" s="71"/>
      <c r="H2964" s="5">
        <f t="shared" si="185"/>
        <v>0</v>
      </c>
      <c r="I2964" s="24" t="e">
        <f t="shared" si="184"/>
        <v>#DIV/0!</v>
      </c>
      <c r="M2964" s="2"/>
    </row>
    <row r="2965" spans="1:13" ht="12.75" hidden="1">
      <c r="A2965" s="14"/>
      <c r="F2965" s="71"/>
      <c r="G2965" s="71"/>
      <c r="H2965" s="5">
        <f t="shared" si="185"/>
        <v>0</v>
      </c>
      <c r="I2965" s="24" t="e">
        <f t="shared" si="184"/>
        <v>#DIV/0!</v>
      </c>
      <c r="M2965" s="2"/>
    </row>
    <row r="2966" spans="1:13" ht="12.75" hidden="1">
      <c r="A2966" s="14"/>
      <c r="F2966" s="71"/>
      <c r="G2966" s="71"/>
      <c r="H2966" s="5">
        <f t="shared" si="185"/>
        <v>0</v>
      </c>
      <c r="I2966" s="24" t="e">
        <f t="shared" si="184"/>
        <v>#DIV/0!</v>
      </c>
      <c r="M2966" s="2"/>
    </row>
    <row r="2967" spans="1:13" ht="12.75" hidden="1">
      <c r="A2967" s="14"/>
      <c r="F2967" s="71"/>
      <c r="G2967" s="71"/>
      <c r="H2967" s="5">
        <f t="shared" si="185"/>
        <v>0</v>
      </c>
      <c r="I2967" s="24" t="e">
        <f aca="true" t="shared" si="186" ref="I2967:I2998">+B2967/M2967</f>
        <v>#DIV/0!</v>
      </c>
      <c r="M2967" s="2"/>
    </row>
    <row r="2968" spans="1:13" ht="12.75" hidden="1">
      <c r="A2968" s="14"/>
      <c r="F2968" s="71"/>
      <c r="G2968" s="71"/>
      <c r="H2968" s="5">
        <f t="shared" si="185"/>
        <v>0</v>
      </c>
      <c r="I2968" s="24" t="e">
        <f t="shared" si="186"/>
        <v>#DIV/0!</v>
      </c>
      <c r="M2968" s="2"/>
    </row>
    <row r="2969" spans="1:13" ht="12.75" hidden="1">
      <c r="A2969" s="14"/>
      <c r="F2969" s="71"/>
      <c r="G2969" s="71"/>
      <c r="H2969" s="5">
        <f aca="true" t="shared" si="187" ref="H2969:H3000">H2968-B2969</f>
        <v>0</v>
      </c>
      <c r="I2969" s="24" t="e">
        <f t="shared" si="186"/>
        <v>#DIV/0!</v>
      </c>
      <c r="M2969" s="2"/>
    </row>
    <row r="2970" spans="1:13" ht="12.75" hidden="1">
      <c r="A2970" s="14"/>
      <c r="F2970" s="71"/>
      <c r="G2970" s="71"/>
      <c r="H2970" s="5">
        <f t="shared" si="187"/>
        <v>0</v>
      </c>
      <c r="I2970" s="24" t="e">
        <f t="shared" si="186"/>
        <v>#DIV/0!</v>
      </c>
      <c r="M2970" s="2"/>
    </row>
    <row r="2971" spans="1:13" ht="12.75" hidden="1">
      <c r="A2971" s="14"/>
      <c r="F2971" s="71"/>
      <c r="G2971" s="71"/>
      <c r="H2971" s="5">
        <f t="shared" si="187"/>
        <v>0</v>
      </c>
      <c r="I2971" s="24" t="e">
        <f t="shared" si="186"/>
        <v>#DIV/0!</v>
      </c>
      <c r="M2971" s="2"/>
    </row>
    <row r="2972" spans="1:13" ht="12.75" hidden="1">
      <c r="A2972" s="14"/>
      <c r="F2972" s="71"/>
      <c r="G2972" s="71"/>
      <c r="H2972" s="5">
        <f t="shared" si="187"/>
        <v>0</v>
      </c>
      <c r="I2972" s="24" t="e">
        <f t="shared" si="186"/>
        <v>#DIV/0!</v>
      </c>
      <c r="M2972" s="2"/>
    </row>
    <row r="2973" spans="1:13" ht="12.75" hidden="1">
      <c r="A2973" s="14"/>
      <c r="F2973" s="71"/>
      <c r="G2973" s="71"/>
      <c r="H2973" s="5">
        <f t="shared" si="187"/>
        <v>0</v>
      </c>
      <c r="I2973" s="24" t="e">
        <f t="shared" si="186"/>
        <v>#DIV/0!</v>
      </c>
      <c r="M2973" s="2"/>
    </row>
    <row r="2974" spans="1:13" ht="12.75" hidden="1">
      <c r="A2974" s="14"/>
      <c r="F2974" s="71"/>
      <c r="G2974" s="71"/>
      <c r="H2974" s="5">
        <f t="shared" si="187"/>
        <v>0</v>
      </c>
      <c r="I2974" s="24" t="e">
        <f t="shared" si="186"/>
        <v>#DIV/0!</v>
      </c>
      <c r="M2974" s="2"/>
    </row>
    <row r="2975" spans="1:13" ht="12.75" hidden="1">
      <c r="A2975" s="14"/>
      <c r="F2975" s="71"/>
      <c r="G2975" s="71"/>
      <c r="H2975" s="5">
        <f t="shared" si="187"/>
        <v>0</v>
      </c>
      <c r="I2975" s="24" t="e">
        <f t="shared" si="186"/>
        <v>#DIV/0!</v>
      </c>
      <c r="M2975" s="2"/>
    </row>
    <row r="2976" spans="1:13" ht="12.75" hidden="1">
      <c r="A2976" s="14"/>
      <c r="F2976" s="71"/>
      <c r="G2976" s="71"/>
      <c r="H2976" s="5">
        <f t="shared" si="187"/>
        <v>0</v>
      </c>
      <c r="I2976" s="24" t="e">
        <f t="shared" si="186"/>
        <v>#DIV/0!</v>
      </c>
      <c r="M2976" s="2"/>
    </row>
    <row r="2977" spans="1:13" ht="12.75" hidden="1">
      <c r="A2977" s="14"/>
      <c r="F2977" s="71"/>
      <c r="G2977" s="71"/>
      <c r="H2977" s="5">
        <f t="shared" si="187"/>
        <v>0</v>
      </c>
      <c r="I2977" s="24" t="e">
        <f t="shared" si="186"/>
        <v>#DIV/0!</v>
      </c>
      <c r="M2977" s="2"/>
    </row>
    <row r="2978" spans="1:13" ht="12.75" hidden="1">
      <c r="A2978" s="14"/>
      <c r="F2978" s="71"/>
      <c r="G2978" s="71"/>
      <c r="H2978" s="5">
        <f t="shared" si="187"/>
        <v>0</v>
      </c>
      <c r="I2978" s="24" t="e">
        <f t="shared" si="186"/>
        <v>#DIV/0!</v>
      </c>
      <c r="M2978" s="2"/>
    </row>
    <row r="2979" spans="1:13" ht="12.75" hidden="1">
      <c r="A2979" s="14"/>
      <c r="F2979" s="71"/>
      <c r="G2979" s="71"/>
      <c r="H2979" s="5">
        <f t="shared" si="187"/>
        <v>0</v>
      </c>
      <c r="I2979" s="24" t="e">
        <f t="shared" si="186"/>
        <v>#DIV/0!</v>
      </c>
      <c r="M2979" s="2"/>
    </row>
    <row r="2980" spans="1:13" ht="12.75" hidden="1">
      <c r="A2980" s="14"/>
      <c r="F2980" s="71"/>
      <c r="G2980" s="71"/>
      <c r="H2980" s="5">
        <f t="shared" si="187"/>
        <v>0</v>
      </c>
      <c r="I2980" s="24" t="e">
        <f t="shared" si="186"/>
        <v>#DIV/0!</v>
      </c>
      <c r="M2980" s="2"/>
    </row>
    <row r="2981" spans="1:13" ht="12.75" hidden="1">
      <c r="A2981" s="14"/>
      <c r="F2981" s="71"/>
      <c r="G2981" s="71"/>
      <c r="H2981" s="5">
        <f t="shared" si="187"/>
        <v>0</v>
      </c>
      <c r="I2981" s="24" t="e">
        <f t="shared" si="186"/>
        <v>#DIV/0!</v>
      </c>
      <c r="M2981" s="2"/>
    </row>
    <row r="2982" spans="1:13" ht="12.75" hidden="1">
      <c r="A2982" s="14"/>
      <c r="F2982" s="71"/>
      <c r="G2982" s="71"/>
      <c r="H2982" s="5">
        <f t="shared" si="187"/>
        <v>0</v>
      </c>
      <c r="I2982" s="24" t="e">
        <f t="shared" si="186"/>
        <v>#DIV/0!</v>
      </c>
      <c r="M2982" s="2"/>
    </row>
    <row r="2983" spans="1:13" ht="12.75" hidden="1">
      <c r="A2983" s="14"/>
      <c r="F2983" s="71"/>
      <c r="G2983" s="71"/>
      <c r="H2983" s="5">
        <f t="shared" si="187"/>
        <v>0</v>
      </c>
      <c r="I2983" s="24" t="e">
        <f t="shared" si="186"/>
        <v>#DIV/0!</v>
      </c>
      <c r="M2983" s="2"/>
    </row>
    <row r="2984" spans="1:13" ht="12.75" hidden="1">
      <c r="A2984" s="14"/>
      <c r="F2984" s="71"/>
      <c r="G2984" s="71"/>
      <c r="H2984" s="5">
        <f t="shared" si="187"/>
        <v>0</v>
      </c>
      <c r="I2984" s="24" t="e">
        <f t="shared" si="186"/>
        <v>#DIV/0!</v>
      </c>
      <c r="M2984" s="2"/>
    </row>
    <row r="2985" spans="1:13" ht="12.75" hidden="1">
      <c r="A2985" s="14"/>
      <c r="F2985" s="71"/>
      <c r="G2985" s="71"/>
      <c r="H2985" s="5">
        <f t="shared" si="187"/>
        <v>0</v>
      </c>
      <c r="I2985" s="24" t="e">
        <f t="shared" si="186"/>
        <v>#DIV/0!</v>
      </c>
      <c r="M2985" s="2"/>
    </row>
    <row r="2986" spans="1:13" ht="12.75" hidden="1">
      <c r="A2986" s="14"/>
      <c r="F2986" s="71"/>
      <c r="G2986" s="71"/>
      <c r="H2986" s="5">
        <f t="shared" si="187"/>
        <v>0</v>
      </c>
      <c r="I2986" s="24" t="e">
        <f t="shared" si="186"/>
        <v>#DIV/0!</v>
      </c>
      <c r="M2986" s="2"/>
    </row>
    <row r="2987" spans="1:13" ht="12.75" hidden="1">
      <c r="A2987" s="14"/>
      <c r="F2987" s="71"/>
      <c r="G2987" s="71"/>
      <c r="H2987" s="5">
        <f t="shared" si="187"/>
        <v>0</v>
      </c>
      <c r="I2987" s="24" t="e">
        <f t="shared" si="186"/>
        <v>#DIV/0!</v>
      </c>
      <c r="M2987" s="2"/>
    </row>
    <row r="2988" spans="1:13" ht="12.75" hidden="1">
      <c r="A2988" s="14"/>
      <c r="F2988" s="71"/>
      <c r="G2988" s="71"/>
      <c r="H2988" s="5">
        <f t="shared" si="187"/>
        <v>0</v>
      </c>
      <c r="I2988" s="24" t="e">
        <f t="shared" si="186"/>
        <v>#DIV/0!</v>
      </c>
      <c r="M2988" s="2"/>
    </row>
    <row r="2989" spans="1:13" ht="12.75" hidden="1">
      <c r="A2989" s="14"/>
      <c r="F2989" s="71"/>
      <c r="G2989" s="71"/>
      <c r="H2989" s="5">
        <f t="shared" si="187"/>
        <v>0</v>
      </c>
      <c r="I2989" s="24" t="e">
        <f t="shared" si="186"/>
        <v>#DIV/0!</v>
      </c>
      <c r="M2989" s="2"/>
    </row>
    <row r="2990" spans="1:13" ht="12.75" hidden="1">
      <c r="A2990" s="14"/>
      <c r="F2990" s="71"/>
      <c r="G2990" s="71"/>
      <c r="H2990" s="5">
        <f t="shared" si="187"/>
        <v>0</v>
      </c>
      <c r="I2990" s="24" t="e">
        <f t="shared" si="186"/>
        <v>#DIV/0!</v>
      </c>
      <c r="M2990" s="2"/>
    </row>
    <row r="2991" spans="1:13" ht="12.75" hidden="1">
      <c r="A2991" s="14"/>
      <c r="F2991" s="71"/>
      <c r="G2991" s="71"/>
      <c r="H2991" s="5">
        <f t="shared" si="187"/>
        <v>0</v>
      </c>
      <c r="I2991" s="24" t="e">
        <f t="shared" si="186"/>
        <v>#DIV/0!</v>
      </c>
      <c r="M2991" s="2"/>
    </row>
    <row r="2992" spans="1:13" ht="12.75" hidden="1">
      <c r="A2992" s="14"/>
      <c r="F2992" s="71"/>
      <c r="G2992" s="71"/>
      <c r="H2992" s="5">
        <f t="shared" si="187"/>
        <v>0</v>
      </c>
      <c r="I2992" s="24" t="e">
        <f t="shared" si="186"/>
        <v>#DIV/0!</v>
      </c>
      <c r="M2992" s="2"/>
    </row>
    <row r="2993" spans="1:13" ht="12.75" hidden="1">
      <c r="A2993" s="14"/>
      <c r="F2993" s="71"/>
      <c r="G2993" s="71"/>
      <c r="H2993" s="5">
        <f t="shared" si="187"/>
        <v>0</v>
      </c>
      <c r="I2993" s="24" t="e">
        <f t="shared" si="186"/>
        <v>#DIV/0!</v>
      </c>
      <c r="M2993" s="2"/>
    </row>
    <row r="2994" spans="1:13" ht="12.75" hidden="1">
      <c r="A2994" s="14"/>
      <c r="F2994" s="71"/>
      <c r="G2994" s="71"/>
      <c r="H2994" s="5">
        <f t="shared" si="187"/>
        <v>0</v>
      </c>
      <c r="I2994" s="24" t="e">
        <f t="shared" si="186"/>
        <v>#DIV/0!</v>
      </c>
      <c r="M2994" s="2"/>
    </row>
    <row r="2995" spans="1:13" ht="12.75" hidden="1">
      <c r="A2995" s="14"/>
      <c r="F2995" s="71"/>
      <c r="G2995" s="71"/>
      <c r="H2995" s="5">
        <f t="shared" si="187"/>
        <v>0</v>
      </c>
      <c r="I2995" s="24" t="e">
        <f t="shared" si="186"/>
        <v>#DIV/0!</v>
      </c>
      <c r="M2995" s="2"/>
    </row>
    <row r="2996" spans="1:13" ht="12.75" hidden="1">
      <c r="A2996" s="14"/>
      <c r="F2996" s="71"/>
      <c r="G2996" s="71"/>
      <c r="H2996" s="5">
        <f t="shared" si="187"/>
        <v>0</v>
      </c>
      <c r="I2996" s="24" t="e">
        <f t="shared" si="186"/>
        <v>#DIV/0!</v>
      </c>
      <c r="M2996" s="2"/>
    </row>
    <row r="2997" spans="1:13" ht="12.75" hidden="1">
      <c r="A2997" s="14"/>
      <c r="F2997" s="71"/>
      <c r="G2997" s="71"/>
      <c r="H2997" s="5">
        <f t="shared" si="187"/>
        <v>0</v>
      </c>
      <c r="I2997" s="24" t="e">
        <f t="shared" si="186"/>
        <v>#DIV/0!</v>
      </c>
      <c r="M2997" s="2"/>
    </row>
    <row r="2998" spans="1:13" ht="12.75" hidden="1">
      <c r="A2998" s="14"/>
      <c r="F2998" s="71"/>
      <c r="G2998" s="71"/>
      <c r="H2998" s="5">
        <f t="shared" si="187"/>
        <v>0</v>
      </c>
      <c r="I2998" s="24" t="e">
        <f t="shared" si="186"/>
        <v>#DIV/0!</v>
      </c>
      <c r="M2998" s="2"/>
    </row>
    <row r="2999" spans="1:13" ht="12.75" hidden="1">
      <c r="A2999" s="14"/>
      <c r="F2999" s="71"/>
      <c r="G2999" s="71"/>
      <c r="H2999" s="5">
        <f t="shared" si="187"/>
        <v>0</v>
      </c>
      <c r="I2999" s="24" t="e">
        <f aca="true" t="shared" si="188" ref="I2999:I3030">+B2999/M2999</f>
        <v>#DIV/0!</v>
      </c>
      <c r="M2999" s="2"/>
    </row>
    <row r="3000" spans="1:13" ht="12.75" hidden="1">
      <c r="A3000" s="14"/>
      <c r="F3000" s="71"/>
      <c r="G3000" s="71"/>
      <c r="H3000" s="5">
        <f t="shared" si="187"/>
        <v>0</v>
      </c>
      <c r="I3000" s="24" t="e">
        <f t="shared" si="188"/>
        <v>#DIV/0!</v>
      </c>
      <c r="M3000" s="2"/>
    </row>
    <row r="3001" spans="1:13" ht="12.75" hidden="1">
      <c r="A3001" s="14"/>
      <c r="F3001" s="71"/>
      <c r="G3001" s="71"/>
      <c r="H3001" s="5">
        <f aca="true" t="shared" si="189" ref="H3001:H3032">H3000-B3001</f>
        <v>0</v>
      </c>
      <c r="I3001" s="24" t="e">
        <f t="shared" si="188"/>
        <v>#DIV/0!</v>
      </c>
      <c r="M3001" s="2"/>
    </row>
    <row r="3002" spans="1:13" ht="12.75" hidden="1">
      <c r="A3002" s="14"/>
      <c r="F3002" s="71"/>
      <c r="G3002" s="71"/>
      <c r="H3002" s="5">
        <f t="shared" si="189"/>
        <v>0</v>
      </c>
      <c r="I3002" s="24" t="e">
        <f t="shared" si="188"/>
        <v>#DIV/0!</v>
      </c>
      <c r="M3002" s="2"/>
    </row>
    <row r="3003" spans="1:13" ht="12.75" hidden="1">
      <c r="A3003" s="14"/>
      <c r="F3003" s="71"/>
      <c r="G3003" s="71"/>
      <c r="H3003" s="5">
        <f t="shared" si="189"/>
        <v>0</v>
      </c>
      <c r="I3003" s="24" t="e">
        <f t="shared" si="188"/>
        <v>#DIV/0!</v>
      </c>
      <c r="M3003" s="2"/>
    </row>
    <row r="3004" spans="1:13" ht="12.75" hidden="1">
      <c r="A3004" s="14"/>
      <c r="F3004" s="71"/>
      <c r="G3004" s="71"/>
      <c r="H3004" s="5">
        <f t="shared" si="189"/>
        <v>0</v>
      </c>
      <c r="I3004" s="24" t="e">
        <f t="shared" si="188"/>
        <v>#DIV/0!</v>
      </c>
      <c r="M3004" s="2"/>
    </row>
    <row r="3005" spans="1:13" ht="12.75" hidden="1">
      <c r="A3005" s="14"/>
      <c r="F3005" s="71"/>
      <c r="G3005" s="71"/>
      <c r="H3005" s="5">
        <f t="shared" si="189"/>
        <v>0</v>
      </c>
      <c r="I3005" s="24" t="e">
        <f t="shared" si="188"/>
        <v>#DIV/0!</v>
      </c>
      <c r="M3005" s="2"/>
    </row>
    <row r="3006" spans="1:13" ht="12.75" hidden="1">
      <c r="A3006" s="14"/>
      <c r="F3006" s="71"/>
      <c r="G3006" s="71"/>
      <c r="H3006" s="5">
        <f t="shared" si="189"/>
        <v>0</v>
      </c>
      <c r="I3006" s="24" t="e">
        <f t="shared" si="188"/>
        <v>#DIV/0!</v>
      </c>
      <c r="M3006" s="2"/>
    </row>
    <row r="3007" spans="1:13" ht="12.75" hidden="1">
      <c r="A3007" s="14"/>
      <c r="F3007" s="71"/>
      <c r="G3007" s="71"/>
      <c r="H3007" s="5">
        <f t="shared" si="189"/>
        <v>0</v>
      </c>
      <c r="I3007" s="24" t="e">
        <f t="shared" si="188"/>
        <v>#DIV/0!</v>
      </c>
      <c r="M3007" s="2"/>
    </row>
    <row r="3008" spans="1:13" ht="12.75" hidden="1">
      <c r="A3008" s="14"/>
      <c r="F3008" s="71"/>
      <c r="G3008" s="71"/>
      <c r="H3008" s="5">
        <f t="shared" si="189"/>
        <v>0</v>
      </c>
      <c r="I3008" s="24" t="e">
        <f t="shared" si="188"/>
        <v>#DIV/0!</v>
      </c>
      <c r="M3008" s="2"/>
    </row>
    <row r="3009" spans="1:13" ht="12.75" hidden="1">
      <c r="A3009" s="14"/>
      <c r="F3009" s="71"/>
      <c r="G3009" s="71"/>
      <c r="H3009" s="5">
        <f t="shared" si="189"/>
        <v>0</v>
      </c>
      <c r="I3009" s="24" t="e">
        <f t="shared" si="188"/>
        <v>#DIV/0!</v>
      </c>
      <c r="M3009" s="2"/>
    </row>
    <row r="3010" spans="1:13" ht="12.75" hidden="1">
      <c r="A3010" s="14"/>
      <c r="F3010" s="71"/>
      <c r="G3010" s="71"/>
      <c r="H3010" s="5">
        <f t="shared" si="189"/>
        <v>0</v>
      </c>
      <c r="I3010" s="24" t="e">
        <f t="shared" si="188"/>
        <v>#DIV/0!</v>
      </c>
      <c r="M3010" s="2"/>
    </row>
    <row r="3011" spans="1:13" ht="12.75" hidden="1">
      <c r="A3011" s="14"/>
      <c r="F3011" s="71"/>
      <c r="G3011" s="71"/>
      <c r="H3011" s="5">
        <f t="shared" si="189"/>
        <v>0</v>
      </c>
      <c r="I3011" s="24" t="e">
        <f t="shared" si="188"/>
        <v>#DIV/0!</v>
      </c>
      <c r="M3011" s="2"/>
    </row>
    <row r="3012" spans="1:13" ht="12.75" hidden="1">
      <c r="A3012" s="14"/>
      <c r="F3012" s="71"/>
      <c r="G3012" s="71"/>
      <c r="H3012" s="5">
        <f t="shared" si="189"/>
        <v>0</v>
      </c>
      <c r="I3012" s="24" t="e">
        <f t="shared" si="188"/>
        <v>#DIV/0!</v>
      </c>
      <c r="M3012" s="2"/>
    </row>
    <row r="3013" spans="1:13" ht="12.75" hidden="1">
      <c r="A3013" s="14"/>
      <c r="F3013" s="71"/>
      <c r="G3013" s="71"/>
      <c r="H3013" s="5">
        <f t="shared" si="189"/>
        <v>0</v>
      </c>
      <c r="I3013" s="24" t="e">
        <f t="shared" si="188"/>
        <v>#DIV/0!</v>
      </c>
      <c r="M3013" s="2"/>
    </row>
    <row r="3014" spans="1:13" ht="12.75" hidden="1">
      <c r="A3014" s="14"/>
      <c r="F3014" s="71"/>
      <c r="G3014" s="71"/>
      <c r="H3014" s="5">
        <f t="shared" si="189"/>
        <v>0</v>
      </c>
      <c r="I3014" s="24" t="e">
        <f t="shared" si="188"/>
        <v>#DIV/0!</v>
      </c>
      <c r="M3014" s="2"/>
    </row>
    <row r="3015" spans="1:13" ht="12.75" hidden="1">
      <c r="A3015" s="14"/>
      <c r="F3015" s="71"/>
      <c r="G3015" s="71"/>
      <c r="H3015" s="5">
        <f t="shared" si="189"/>
        <v>0</v>
      </c>
      <c r="I3015" s="24" t="e">
        <f t="shared" si="188"/>
        <v>#DIV/0!</v>
      </c>
      <c r="M3015" s="2"/>
    </row>
    <row r="3016" spans="1:13" ht="12.75" hidden="1">
      <c r="A3016" s="14"/>
      <c r="F3016" s="71"/>
      <c r="G3016" s="71"/>
      <c r="H3016" s="5">
        <f t="shared" si="189"/>
        <v>0</v>
      </c>
      <c r="I3016" s="24" t="e">
        <f t="shared" si="188"/>
        <v>#DIV/0!</v>
      </c>
      <c r="M3016" s="2"/>
    </row>
    <row r="3017" spans="1:13" ht="12.75" hidden="1">
      <c r="A3017" s="14"/>
      <c r="F3017" s="71"/>
      <c r="G3017" s="71"/>
      <c r="H3017" s="5">
        <f t="shared" si="189"/>
        <v>0</v>
      </c>
      <c r="I3017" s="24" t="e">
        <f t="shared" si="188"/>
        <v>#DIV/0!</v>
      </c>
      <c r="M3017" s="2"/>
    </row>
    <row r="3018" spans="1:13" ht="12.75" hidden="1">
      <c r="A3018" s="14"/>
      <c r="F3018" s="71"/>
      <c r="G3018" s="71"/>
      <c r="H3018" s="5">
        <f t="shared" si="189"/>
        <v>0</v>
      </c>
      <c r="I3018" s="24" t="e">
        <f t="shared" si="188"/>
        <v>#DIV/0!</v>
      </c>
      <c r="M3018" s="2"/>
    </row>
    <row r="3019" spans="1:13" ht="12.75" hidden="1">
      <c r="A3019" s="14"/>
      <c r="F3019" s="71"/>
      <c r="G3019" s="71"/>
      <c r="H3019" s="5">
        <f t="shared" si="189"/>
        <v>0</v>
      </c>
      <c r="I3019" s="24" t="e">
        <f t="shared" si="188"/>
        <v>#DIV/0!</v>
      </c>
      <c r="M3019" s="2"/>
    </row>
    <row r="3020" spans="1:13" ht="12.75" hidden="1">
      <c r="A3020" s="14"/>
      <c r="F3020" s="71"/>
      <c r="G3020" s="71"/>
      <c r="H3020" s="5">
        <f t="shared" si="189"/>
        <v>0</v>
      </c>
      <c r="I3020" s="24" t="e">
        <f t="shared" si="188"/>
        <v>#DIV/0!</v>
      </c>
      <c r="M3020" s="2"/>
    </row>
    <row r="3021" spans="1:13" ht="12.75" hidden="1">
      <c r="A3021" s="14"/>
      <c r="F3021" s="71"/>
      <c r="G3021" s="71"/>
      <c r="H3021" s="5">
        <f t="shared" si="189"/>
        <v>0</v>
      </c>
      <c r="I3021" s="24" t="e">
        <f t="shared" si="188"/>
        <v>#DIV/0!</v>
      </c>
      <c r="M3021" s="2"/>
    </row>
    <row r="3022" spans="1:13" ht="12.75" hidden="1">
      <c r="A3022" s="14"/>
      <c r="F3022" s="71"/>
      <c r="G3022" s="71"/>
      <c r="H3022" s="5">
        <f t="shared" si="189"/>
        <v>0</v>
      </c>
      <c r="I3022" s="24" t="e">
        <f t="shared" si="188"/>
        <v>#DIV/0!</v>
      </c>
      <c r="M3022" s="2"/>
    </row>
    <row r="3023" spans="1:13" ht="12.75" hidden="1">
      <c r="A3023" s="14"/>
      <c r="F3023" s="71"/>
      <c r="G3023" s="71"/>
      <c r="H3023" s="5">
        <f t="shared" si="189"/>
        <v>0</v>
      </c>
      <c r="I3023" s="24" t="e">
        <f t="shared" si="188"/>
        <v>#DIV/0!</v>
      </c>
      <c r="M3023" s="2"/>
    </row>
    <row r="3024" spans="1:13" ht="12.75" hidden="1">
      <c r="A3024" s="14"/>
      <c r="F3024" s="71"/>
      <c r="G3024" s="71"/>
      <c r="H3024" s="5">
        <f t="shared" si="189"/>
        <v>0</v>
      </c>
      <c r="I3024" s="24" t="e">
        <f t="shared" si="188"/>
        <v>#DIV/0!</v>
      </c>
      <c r="M3024" s="2"/>
    </row>
    <row r="3025" spans="1:13" ht="12.75" hidden="1">
      <c r="A3025" s="14"/>
      <c r="F3025" s="71"/>
      <c r="G3025" s="71"/>
      <c r="H3025" s="5">
        <f t="shared" si="189"/>
        <v>0</v>
      </c>
      <c r="I3025" s="24" t="e">
        <f t="shared" si="188"/>
        <v>#DIV/0!</v>
      </c>
      <c r="M3025" s="2"/>
    </row>
    <row r="3026" spans="1:13" ht="12.75" hidden="1">
      <c r="A3026" s="14"/>
      <c r="F3026" s="71"/>
      <c r="G3026" s="71"/>
      <c r="H3026" s="5">
        <f t="shared" si="189"/>
        <v>0</v>
      </c>
      <c r="I3026" s="24" t="e">
        <f t="shared" si="188"/>
        <v>#DIV/0!</v>
      </c>
      <c r="M3026" s="2"/>
    </row>
    <row r="3027" spans="1:13" ht="12.75" hidden="1">
      <c r="A3027" s="14"/>
      <c r="F3027" s="71"/>
      <c r="G3027" s="71"/>
      <c r="H3027" s="5">
        <f t="shared" si="189"/>
        <v>0</v>
      </c>
      <c r="I3027" s="24" t="e">
        <f t="shared" si="188"/>
        <v>#DIV/0!</v>
      </c>
      <c r="M3027" s="2"/>
    </row>
    <row r="3028" spans="1:13" ht="12.75" hidden="1">
      <c r="A3028" s="14"/>
      <c r="F3028" s="71"/>
      <c r="G3028" s="71"/>
      <c r="H3028" s="5">
        <f t="shared" si="189"/>
        <v>0</v>
      </c>
      <c r="I3028" s="24" t="e">
        <f t="shared" si="188"/>
        <v>#DIV/0!</v>
      </c>
      <c r="M3028" s="2"/>
    </row>
    <row r="3029" spans="1:13" ht="12.75" hidden="1">
      <c r="A3029" s="14"/>
      <c r="F3029" s="71"/>
      <c r="G3029" s="71"/>
      <c r="H3029" s="5">
        <f t="shared" si="189"/>
        <v>0</v>
      </c>
      <c r="I3029" s="24" t="e">
        <f t="shared" si="188"/>
        <v>#DIV/0!</v>
      </c>
      <c r="M3029" s="2"/>
    </row>
    <row r="3030" spans="1:13" ht="12.75" hidden="1">
      <c r="A3030" s="14"/>
      <c r="F3030" s="71"/>
      <c r="G3030" s="71"/>
      <c r="H3030" s="5">
        <f t="shared" si="189"/>
        <v>0</v>
      </c>
      <c r="I3030" s="24" t="e">
        <f t="shared" si="188"/>
        <v>#DIV/0!</v>
      </c>
      <c r="M3030" s="2"/>
    </row>
    <row r="3031" spans="1:13" ht="12.75" hidden="1">
      <c r="A3031" s="14"/>
      <c r="F3031" s="71"/>
      <c r="G3031" s="71"/>
      <c r="H3031" s="5">
        <f t="shared" si="189"/>
        <v>0</v>
      </c>
      <c r="I3031" s="24" t="e">
        <f aca="true" t="shared" si="190" ref="I3031:I3062">+B3031/M3031</f>
        <v>#DIV/0!</v>
      </c>
      <c r="M3031" s="2"/>
    </row>
    <row r="3032" spans="1:13" ht="12.75" hidden="1">
      <c r="A3032" s="14"/>
      <c r="F3032" s="71"/>
      <c r="G3032" s="71"/>
      <c r="H3032" s="5">
        <f t="shared" si="189"/>
        <v>0</v>
      </c>
      <c r="I3032" s="24" t="e">
        <f t="shared" si="190"/>
        <v>#DIV/0!</v>
      </c>
      <c r="M3032" s="2"/>
    </row>
    <row r="3033" spans="1:13" ht="12.75" hidden="1">
      <c r="A3033" s="14"/>
      <c r="F3033" s="71"/>
      <c r="G3033" s="71"/>
      <c r="H3033" s="5">
        <f aca="true" t="shared" si="191" ref="H3033:H3064">H3032-B3033</f>
        <v>0</v>
      </c>
      <c r="I3033" s="24" t="e">
        <f t="shared" si="190"/>
        <v>#DIV/0!</v>
      </c>
      <c r="M3033" s="2"/>
    </row>
    <row r="3034" spans="1:13" ht="12.75" hidden="1">
      <c r="A3034" s="14"/>
      <c r="F3034" s="71"/>
      <c r="G3034" s="71"/>
      <c r="H3034" s="5">
        <f t="shared" si="191"/>
        <v>0</v>
      </c>
      <c r="I3034" s="24" t="e">
        <f t="shared" si="190"/>
        <v>#DIV/0!</v>
      </c>
      <c r="M3034" s="2"/>
    </row>
    <row r="3035" spans="1:13" ht="12.75" hidden="1">
      <c r="A3035" s="14"/>
      <c r="F3035" s="71"/>
      <c r="G3035" s="71"/>
      <c r="H3035" s="5">
        <f t="shared" si="191"/>
        <v>0</v>
      </c>
      <c r="I3035" s="24" t="e">
        <f t="shared" si="190"/>
        <v>#DIV/0!</v>
      </c>
      <c r="M3035" s="2"/>
    </row>
    <row r="3036" spans="1:13" ht="12.75" hidden="1">
      <c r="A3036" s="14"/>
      <c r="F3036" s="71"/>
      <c r="G3036" s="71"/>
      <c r="H3036" s="5">
        <f t="shared" si="191"/>
        <v>0</v>
      </c>
      <c r="I3036" s="24" t="e">
        <f t="shared" si="190"/>
        <v>#DIV/0!</v>
      </c>
      <c r="M3036" s="2"/>
    </row>
    <row r="3037" spans="1:13" ht="12.75" hidden="1">
      <c r="A3037" s="14"/>
      <c r="F3037" s="71"/>
      <c r="G3037" s="71"/>
      <c r="H3037" s="5">
        <f t="shared" si="191"/>
        <v>0</v>
      </c>
      <c r="I3037" s="24" t="e">
        <f t="shared" si="190"/>
        <v>#DIV/0!</v>
      </c>
      <c r="M3037" s="2"/>
    </row>
    <row r="3038" spans="1:13" ht="12.75" hidden="1">
      <c r="A3038" s="14"/>
      <c r="F3038" s="71"/>
      <c r="G3038" s="71"/>
      <c r="H3038" s="5">
        <f t="shared" si="191"/>
        <v>0</v>
      </c>
      <c r="I3038" s="24" t="e">
        <f t="shared" si="190"/>
        <v>#DIV/0!</v>
      </c>
      <c r="M3038" s="2"/>
    </row>
    <row r="3039" spans="1:13" ht="12.75" hidden="1">
      <c r="A3039" s="14"/>
      <c r="F3039" s="71"/>
      <c r="G3039" s="71"/>
      <c r="H3039" s="5">
        <f t="shared" si="191"/>
        <v>0</v>
      </c>
      <c r="I3039" s="24" t="e">
        <f t="shared" si="190"/>
        <v>#DIV/0!</v>
      </c>
      <c r="M3039" s="2"/>
    </row>
    <row r="3040" spans="1:13" ht="12.75" hidden="1">
      <c r="A3040" s="14"/>
      <c r="F3040" s="71"/>
      <c r="G3040" s="71"/>
      <c r="H3040" s="5">
        <f t="shared" si="191"/>
        <v>0</v>
      </c>
      <c r="I3040" s="24" t="e">
        <f t="shared" si="190"/>
        <v>#DIV/0!</v>
      </c>
      <c r="M3040" s="2"/>
    </row>
    <row r="3041" spans="1:13" ht="12.75" hidden="1">
      <c r="A3041" s="14"/>
      <c r="F3041" s="71"/>
      <c r="G3041" s="71"/>
      <c r="H3041" s="5">
        <f t="shared" si="191"/>
        <v>0</v>
      </c>
      <c r="I3041" s="24" t="e">
        <f t="shared" si="190"/>
        <v>#DIV/0!</v>
      </c>
      <c r="M3041" s="2"/>
    </row>
    <row r="3042" spans="1:13" ht="12.75" hidden="1">
      <c r="A3042" s="14"/>
      <c r="F3042" s="71"/>
      <c r="G3042" s="71"/>
      <c r="H3042" s="5">
        <f t="shared" si="191"/>
        <v>0</v>
      </c>
      <c r="I3042" s="24" t="e">
        <f t="shared" si="190"/>
        <v>#DIV/0!</v>
      </c>
      <c r="M3042" s="2"/>
    </row>
    <row r="3043" spans="1:13" ht="12.75" hidden="1">
      <c r="A3043" s="14"/>
      <c r="F3043" s="71"/>
      <c r="G3043" s="71"/>
      <c r="H3043" s="5">
        <f t="shared" si="191"/>
        <v>0</v>
      </c>
      <c r="I3043" s="24" t="e">
        <f t="shared" si="190"/>
        <v>#DIV/0!</v>
      </c>
      <c r="M3043" s="2"/>
    </row>
    <row r="3044" spans="1:13" ht="12.75" hidden="1">
      <c r="A3044" s="14"/>
      <c r="F3044" s="71"/>
      <c r="G3044" s="71"/>
      <c r="H3044" s="5">
        <f t="shared" si="191"/>
        <v>0</v>
      </c>
      <c r="I3044" s="24" t="e">
        <f t="shared" si="190"/>
        <v>#DIV/0!</v>
      </c>
      <c r="M3044" s="2"/>
    </row>
    <row r="3045" spans="1:13" ht="12.75" hidden="1">
      <c r="A3045" s="14"/>
      <c r="F3045" s="71"/>
      <c r="G3045" s="71"/>
      <c r="H3045" s="5">
        <f t="shared" si="191"/>
        <v>0</v>
      </c>
      <c r="I3045" s="24" t="e">
        <f t="shared" si="190"/>
        <v>#DIV/0!</v>
      </c>
      <c r="M3045" s="2"/>
    </row>
    <row r="3046" spans="1:13" ht="12.75" hidden="1">
      <c r="A3046" s="14"/>
      <c r="F3046" s="71"/>
      <c r="G3046" s="71"/>
      <c r="H3046" s="5">
        <f t="shared" si="191"/>
        <v>0</v>
      </c>
      <c r="I3046" s="24" t="e">
        <f t="shared" si="190"/>
        <v>#DIV/0!</v>
      </c>
      <c r="M3046" s="2"/>
    </row>
    <row r="3047" spans="1:13" ht="12.75" hidden="1">
      <c r="A3047" s="14"/>
      <c r="F3047" s="71"/>
      <c r="G3047" s="71"/>
      <c r="H3047" s="5">
        <f t="shared" si="191"/>
        <v>0</v>
      </c>
      <c r="I3047" s="24" t="e">
        <f t="shared" si="190"/>
        <v>#DIV/0!</v>
      </c>
      <c r="M3047" s="2"/>
    </row>
    <row r="3048" spans="1:13" ht="12.75" hidden="1">
      <c r="A3048" s="14"/>
      <c r="F3048" s="71"/>
      <c r="G3048" s="71"/>
      <c r="H3048" s="5">
        <f t="shared" si="191"/>
        <v>0</v>
      </c>
      <c r="I3048" s="24" t="e">
        <f t="shared" si="190"/>
        <v>#DIV/0!</v>
      </c>
      <c r="M3048" s="2"/>
    </row>
    <row r="3049" spans="1:13" ht="12.75" hidden="1">
      <c r="A3049" s="14"/>
      <c r="F3049" s="71"/>
      <c r="G3049" s="71"/>
      <c r="H3049" s="5">
        <f t="shared" si="191"/>
        <v>0</v>
      </c>
      <c r="I3049" s="24" t="e">
        <f t="shared" si="190"/>
        <v>#DIV/0!</v>
      </c>
      <c r="M3049" s="2"/>
    </row>
    <row r="3050" spans="1:13" ht="12.75" hidden="1">
      <c r="A3050" s="14"/>
      <c r="F3050" s="71"/>
      <c r="G3050" s="71"/>
      <c r="H3050" s="5">
        <f t="shared" si="191"/>
        <v>0</v>
      </c>
      <c r="I3050" s="24" t="e">
        <f t="shared" si="190"/>
        <v>#DIV/0!</v>
      </c>
      <c r="M3050" s="2"/>
    </row>
    <row r="3051" spans="1:13" ht="12.75" hidden="1">
      <c r="A3051" s="14"/>
      <c r="F3051" s="71"/>
      <c r="G3051" s="71"/>
      <c r="H3051" s="5">
        <f t="shared" si="191"/>
        <v>0</v>
      </c>
      <c r="I3051" s="24" t="e">
        <f t="shared" si="190"/>
        <v>#DIV/0!</v>
      </c>
      <c r="M3051" s="2"/>
    </row>
    <row r="3052" spans="1:13" ht="12.75" hidden="1">
      <c r="A3052" s="14"/>
      <c r="F3052" s="71"/>
      <c r="G3052" s="71"/>
      <c r="H3052" s="5">
        <f t="shared" si="191"/>
        <v>0</v>
      </c>
      <c r="I3052" s="24" t="e">
        <f t="shared" si="190"/>
        <v>#DIV/0!</v>
      </c>
      <c r="M3052" s="2"/>
    </row>
    <row r="3053" spans="1:13" ht="12.75" hidden="1">
      <c r="A3053" s="14"/>
      <c r="F3053" s="71"/>
      <c r="G3053" s="71"/>
      <c r="H3053" s="5">
        <f t="shared" si="191"/>
        <v>0</v>
      </c>
      <c r="I3053" s="24" t="e">
        <f t="shared" si="190"/>
        <v>#DIV/0!</v>
      </c>
      <c r="M3053" s="2"/>
    </row>
    <row r="3054" spans="1:13" ht="12.75" hidden="1">
      <c r="A3054" s="14"/>
      <c r="F3054" s="71"/>
      <c r="G3054" s="71"/>
      <c r="H3054" s="5">
        <f t="shared" si="191"/>
        <v>0</v>
      </c>
      <c r="I3054" s="24" t="e">
        <f t="shared" si="190"/>
        <v>#DIV/0!</v>
      </c>
      <c r="M3054" s="2"/>
    </row>
    <row r="3055" spans="1:13" ht="12.75" hidden="1">
      <c r="A3055" s="14"/>
      <c r="F3055" s="71"/>
      <c r="G3055" s="71"/>
      <c r="H3055" s="5">
        <f t="shared" si="191"/>
        <v>0</v>
      </c>
      <c r="I3055" s="24" t="e">
        <f t="shared" si="190"/>
        <v>#DIV/0!</v>
      </c>
      <c r="M3055" s="2"/>
    </row>
    <row r="3056" spans="1:13" ht="12.75" hidden="1">
      <c r="A3056" s="14"/>
      <c r="F3056" s="71"/>
      <c r="G3056" s="71"/>
      <c r="H3056" s="5">
        <f t="shared" si="191"/>
        <v>0</v>
      </c>
      <c r="I3056" s="24" t="e">
        <f t="shared" si="190"/>
        <v>#DIV/0!</v>
      </c>
      <c r="M3056" s="2"/>
    </row>
    <row r="3057" spans="1:13" ht="12.75" hidden="1">
      <c r="A3057" s="14"/>
      <c r="F3057" s="71"/>
      <c r="G3057" s="71"/>
      <c r="H3057" s="5">
        <f t="shared" si="191"/>
        <v>0</v>
      </c>
      <c r="I3057" s="24" t="e">
        <f t="shared" si="190"/>
        <v>#DIV/0!</v>
      </c>
      <c r="M3057" s="2"/>
    </row>
    <row r="3058" spans="1:13" ht="12.75" hidden="1">
      <c r="A3058" s="14"/>
      <c r="F3058" s="71"/>
      <c r="G3058" s="71"/>
      <c r="H3058" s="5">
        <f t="shared" si="191"/>
        <v>0</v>
      </c>
      <c r="I3058" s="24" t="e">
        <f t="shared" si="190"/>
        <v>#DIV/0!</v>
      </c>
      <c r="M3058" s="2"/>
    </row>
    <row r="3059" spans="1:13" ht="12.75" hidden="1">
      <c r="A3059" s="14"/>
      <c r="F3059" s="71"/>
      <c r="G3059" s="71"/>
      <c r="H3059" s="5">
        <f t="shared" si="191"/>
        <v>0</v>
      </c>
      <c r="I3059" s="24" t="e">
        <f t="shared" si="190"/>
        <v>#DIV/0!</v>
      </c>
      <c r="M3059" s="2"/>
    </row>
    <row r="3060" spans="1:13" ht="12.75" hidden="1">
      <c r="A3060" s="14"/>
      <c r="F3060" s="71"/>
      <c r="G3060" s="71"/>
      <c r="H3060" s="5">
        <f t="shared" si="191"/>
        <v>0</v>
      </c>
      <c r="I3060" s="24" t="e">
        <f t="shared" si="190"/>
        <v>#DIV/0!</v>
      </c>
      <c r="M3060" s="2"/>
    </row>
    <row r="3061" spans="1:13" ht="12.75" hidden="1">
      <c r="A3061" s="14"/>
      <c r="F3061" s="71"/>
      <c r="G3061" s="71"/>
      <c r="H3061" s="5">
        <f t="shared" si="191"/>
        <v>0</v>
      </c>
      <c r="I3061" s="24" t="e">
        <f t="shared" si="190"/>
        <v>#DIV/0!</v>
      </c>
      <c r="M3061" s="2"/>
    </row>
    <row r="3062" spans="1:13" ht="12.75" hidden="1">
      <c r="A3062" s="14"/>
      <c r="F3062" s="71"/>
      <c r="G3062" s="71"/>
      <c r="H3062" s="5">
        <f t="shared" si="191"/>
        <v>0</v>
      </c>
      <c r="I3062" s="24" t="e">
        <f t="shared" si="190"/>
        <v>#DIV/0!</v>
      </c>
      <c r="M3062" s="2"/>
    </row>
    <row r="3063" spans="1:13" ht="12.75" hidden="1">
      <c r="A3063" s="14"/>
      <c r="F3063" s="71"/>
      <c r="G3063" s="71"/>
      <c r="H3063" s="5">
        <f t="shared" si="191"/>
        <v>0</v>
      </c>
      <c r="I3063" s="24" t="e">
        <f aca="true" t="shared" si="192" ref="I3063:I3085">+B3063/M3063</f>
        <v>#DIV/0!</v>
      </c>
      <c r="M3063" s="2"/>
    </row>
    <row r="3064" spans="1:13" ht="12.75" hidden="1">
      <c r="A3064" s="14"/>
      <c r="F3064" s="71"/>
      <c r="G3064" s="71"/>
      <c r="H3064" s="5">
        <f t="shared" si="191"/>
        <v>0</v>
      </c>
      <c r="I3064" s="24" t="e">
        <f t="shared" si="192"/>
        <v>#DIV/0!</v>
      </c>
      <c r="M3064" s="2"/>
    </row>
    <row r="3065" spans="1:13" ht="12.75" hidden="1">
      <c r="A3065" s="14"/>
      <c r="F3065" s="71"/>
      <c r="G3065" s="71"/>
      <c r="H3065" s="5">
        <f aca="true" t="shared" si="193" ref="H3065:H3085">H3064-B3065</f>
        <v>0</v>
      </c>
      <c r="I3065" s="24" t="e">
        <f t="shared" si="192"/>
        <v>#DIV/0!</v>
      </c>
      <c r="M3065" s="2"/>
    </row>
    <row r="3066" spans="1:13" ht="12.75" hidden="1">
      <c r="A3066" s="14"/>
      <c r="F3066" s="71"/>
      <c r="G3066" s="71"/>
      <c r="H3066" s="5">
        <f t="shared" si="193"/>
        <v>0</v>
      </c>
      <c r="I3066" s="24" t="e">
        <f t="shared" si="192"/>
        <v>#DIV/0!</v>
      </c>
      <c r="M3066" s="2"/>
    </row>
    <row r="3067" spans="1:13" ht="12.75" hidden="1">
      <c r="A3067" s="14"/>
      <c r="F3067" s="71"/>
      <c r="G3067" s="71"/>
      <c r="H3067" s="5">
        <f t="shared" si="193"/>
        <v>0</v>
      </c>
      <c r="I3067" s="24" t="e">
        <f t="shared" si="192"/>
        <v>#DIV/0!</v>
      </c>
      <c r="M3067" s="2"/>
    </row>
    <row r="3068" spans="1:13" ht="12.75" hidden="1">
      <c r="A3068" s="14"/>
      <c r="F3068" s="71"/>
      <c r="G3068" s="71"/>
      <c r="H3068" s="5">
        <f t="shared" si="193"/>
        <v>0</v>
      </c>
      <c r="I3068" s="24" t="e">
        <f t="shared" si="192"/>
        <v>#DIV/0!</v>
      </c>
      <c r="M3068" s="2"/>
    </row>
    <row r="3069" spans="1:13" ht="12.75" hidden="1">
      <c r="A3069" s="14"/>
      <c r="F3069" s="71"/>
      <c r="G3069" s="71"/>
      <c r="H3069" s="5">
        <f t="shared" si="193"/>
        <v>0</v>
      </c>
      <c r="I3069" s="24" t="e">
        <f t="shared" si="192"/>
        <v>#DIV/0!</v>
      </c>
      <c r="M3069" s="2"/>
    </row>
    <row r="3070" spans="1:13" ht="12.75" hidden="1">
      <c r="A3070" s="14"/>
      <c r="F3070" s="71"/>
      <c r="G3070" s="71"/>
      <c r="H3070" s="5">
        <f t="shared" si="193"/>
        <v>0</v>
      </c>
      <c r="I3070" s="24" t="e">
        <f t="shared" si="192"/>
        <v>#DIV/0!</v>
      </c>
      <c r="M3070" s="2"/>
    </row>
    <row r="3071" spans="1:13" ht="12.75" hidden="1">
      <c r="A3071" s="14"/>
      <c r="F3071" s="71"/>
      <c r="G3071" s="71"/>
      <c r="H3071" s="5">
        <f t="shared" si="193"/>
        <v>0</v>
      </c>
      <c r="I3071" s="24" t="e">
        <f t="shared" si="192"/>
        <v>#DIV/0!</v>
      </c>
      <c r="M3071" s="2"/>
    </row>
    <row r="3072" spans="1:13" ht="12.75" hidden="1">
      <c r="A3072" s="14"/>
      <c r="F3072" s="71"/>
      <c r="G3072" s="71"/>
      <c r="H3072" s="5">
        <f t="shared" si="193"/>
        <v>0</v>
      </c>
      <c r="I3072" s="24" t="e">
        <f t="shared" si="192"/>
        <v>#DIV/0!</v>
      </c>
      <c r="M3072" s="2"/>
    </row>
    <row r="3073" spans="1:13" ht="12.75" hidden="1">
      <c r="A3073" s="14"/>
      <c r="F3073" s="71"/>
      <c r="G3073" s="71"/>
      <c r="H3073" s="5">
        <f t="shared" si="193"/>
        <v>0</v>
      </c>
      <c r="I3073" s="24" t="e">
        <f t="shared" si="192"/>
        <v>#DIV/0!</v>
      </c>
      <c r="M3073" s="2"/>
    </row>
    <row r="3074" spans="1:13" ht="12.75" hidden="1">
      <c r="A3074" s="14"/>
      <c r="F3074" s="71"/>
      <c r="G3074" s="71"/>
      <c r="H3074" s="5">
        <f t="shared" si="193"/>
        <v>0</v>
      </c>
      <c r="I3074" s="24" t="e">
        <f t="shared" si="192"/>
        <v>#DIV/0!</v>
      </c>
      <c r="M3074" s="2"/>
    </row>
    <row r="3075" spans="1:13" ht="12.75" hidden="1">
      <c r="A3075" s="14"/>
      <c r="F3075" s="71"/>
      <c r="G3075" s="71"/>
      <c r="H3075" s="5">
        <f t="shared" si="193"/>
        <v>0</v>
      </c>
      <c r="I3075" s="24" t="e">
        <f t="shared" si="192"/>
        <v>#DIV/0!</v>
      </c>
      <c r="M3075" s="2"/>
    </row>
    <row r="3076" spans="1:13" ht="12.75" hidden="1">
      <c r="A3076" s="14"/>
      <c r="F3076" s="71"/>
      <c r="G3076" s="71"/>
      <c r="H3076" s="5">
        <f t="shared" si="193"/>
        <v>0</v>
      </c>
      <c r="I3076" s="24" t="e">
        <f t="shared" si="192"/>
        <v>#DIV/0!</v>
      </c>
      <c r="M3076" s="2"/>
    </row>
    <row r="3077" spans="1:13" ht="12.75" hidden="1">
      <c r="A3077" s="14"/>
      <c r="F3077" s="71"/>
      <c r="G3077" s="71"/>
      <c r="H3077" s="5">
        <f t="shared" si="193"/>
        <v>0</v>
      </c>
      <c r="I3077" s="24" t="e">
        <f t="shared" si="192"/>
        <v>#DIV/0!</v>
      </c>
      <c r="M3077" s="2"/>
    </row>
    <row r="3078" spans="1:13" ht="12.75" hidden="1">
      <c r="A3078" s="14"/>
      <c r="F3078" s="71"/>
      <c r="G3078" s="71"/>
      <c r="H3078" s="5">
        <f t="shared" si="193"/>
        <v>0</v>
      </c>
      <c r="I3078" s="24" t="e">
        <f t="shared" si="192"/>
        <v>#DIV/0!</v>
      </c>
      <c r="M3078" s="2"/>
    </row>
    <row r="3079" spans="1:13" ht="12.75" hidden="1">
      <c r="A3079" s="14"/>
      <c r="F3079" s="71"/>
      <c r="G3079" s="71"/>
      <c r="H3079" s="5">
        <f t="shared" si="193"/>
        <v>0</v>
      </c>
      <c r="I3079" s="24" t="e">
        <f t="shared" si="192"/>
        <v>#DIV/0!</v>
      </c>
      <c r="M3079" s="2"/>
    </row>
    <row r="3080" spans="1:13" ht="12.75" hidden="1">
      <c r="A3080" s="14"/>
      <c r="F3080" s="71"/>
      <c r="G3080" s="71"/>
      <c r="H3080" s="5">
        <f t="shared" si="193"/>
        <v>0</v>
      </c>
      <c r="I3080" s="24" t="e">
        <f t="shared" si="192"/>
        <v>#DIV/0!</v>
      </c>
      <c r="M3080" s="2"/>
    </row>
    <row r="3081" spans="1:13" ht="12.75" hidden="1">
      <c r="A3081" s="14"/>
      <c r="F3081" s="71"/>
      <c r="G3081" s="71"/>
      <c r="H3081" s="5">
        <f t="shared" si="193"/>
        <v>0</v>
      </c>
      <c r="I3081" s="24" t="e">
        <f t="shared" si="192"/>
        <v>#DIV/0!</v>
      </c>
      <c r="M3081" s="2"/>
    </row>
    <row r="3082" spans="1:13" ht="12.75" hidden="1">
      <c r="A3082" s="14"/>
      <c r="F3082" s="71"/>
      <c r="G3082" s="71"/>
      <c r="H3082" s="5">
        <f t="shared" si="193"/>
        <v>0</v>
      </c>
      <c r="I3082" s="24" t="e">
        <f t="shared" si="192"/>
        <v>#DIV/0!</v>
      </c>
      <c r="M3082" s="2"/>
    </row>
    <row r="3083" spans="1:13" ht="12.75" hidden="1">
      <c r="A3083" s="14"/>
      <c r="F3083" s="71"/>
      <c r="G3083" s="71"/>
      <c r="H3083" s="5">
        <f t="shared" si="193"/>
        <v>0</v>
      </c>
      <c r="I3083" s="24" t="e">
        <f t="shared" si="192"/>
        <v>#DIV/0!</v>
      </c>
      <c r="M3083" s="2"/>
    </row>
    <row r="3084" spans="1:13" ht="12.75" hidden="1">
      <c r="A3084" s="14"/>
      <c r="F3084" s="71"/>
      <c r="G3084" s="71"/>
      <c r="H3084" s="5">
        <f t="shared" si="193"/>
        <v>0</v>
      </c>
      <c r="I3084" s="24" t="e">
        <f t="shared" si="192"/>
        <v>#DIV/0!</v>
      </c>
      <c r="M3084" s="2"/>
    </row>
    <row r="3085" spans="1:13" ht="12.75" hidden="1">
      <c r="A3085" s="14"/>
      <c r="F3085" s="71"/>
      <c r="G3085" s="71"/>
      <c r="H3085" s="5">
        <f t="shared" si="193"/>
        <v>0</v>
      </c>
      <c r="I3085" s="24" t="e">
        <f t="shared" si="192"/>
        <v>#DIV/0!</v>
      </c>
      <c r="M3085" s="2"/>
    </row>
    <row r="3086" spans="1:13" ht="12.75" hidden="1">
      <c r="A3086" s="14"/>
      <c r="F3086" s="71"/>
      <c r="G3086" s="71"/>
      <c r="M3086" s="2"/>
    </row>
    <row r="3087" spans="1:13" ht="12.75" hidden="1">
      <c r="A3087" s="14"/>
      <c r="F3087" s="71"/>
      <c r="G3087" s="71"/>
      <c r="M3087" s="2"/>
    </row>
    <row r="3088" spans="1:13" ht="12.75" hidden="1">
      <c r="A3088" s="14"/>
      <c r="F3088" s="71"/>
      <c r="G3088" s="71"/>
      <c r="M3088" s="2"/>
    </row>
    <row r="3089" spans="1:13" ht="12.75" hidden="1">
      <c r="A3089" s="14"/>
      <c r="F3089" s="71"/>
      <c r="G3089" s="71"/>
      <c r="M3089" s="2"/>
    </row>
    <row r="3090" spans="1:13" ht="12.75" hidden="1">
      <c r="A3090" s="14"/>
      <c r="F3090" s="71"/>
      <c r="G3090" s="71"/>
      <c r="M3090" s="2"/>
    </row>
    <row r="3091" spans="1:13" ht="12.75" hidden="1">
      <c r="A3091" s="14"/>
      <c r="F3091" s="71"/>
      <c r="G3091" s="71"/>
      <c r="M3091" s="2"/>
    </row>
    <row r="3092" spans="1:13" ht="12.75" hidden="1">
      <c r="A3092" s="14"/>
      <c r="F3092" s="71"/>
      <c r="G3092" s="71"/>
      <c r="M3092" s="2"/>
    </row>
    <row r="3093" spans="1:13" ht="12.75" hidden="1">
      <c r="A3093" s="14"/>
      <c r="F3093" s="71"/>
      <c r="G3093" s="71"/>
      <c r="M3093" s="2"/>
    </row>
    <row r="3094" spans="1:13" ht="12.75" hidden="1">
      <c r="A3094" s="14"/>
      <c r="F3094" s="71"/>
      <c r="G3094" s="71"/>
      <c r="M3094" s="2"/>
    </row>
    <row r="3095" spans="1:13" ht="12.75" hidden="1">
      <c r="A3095" s="14"/>
      <c r="F3095" s="71"/>
      <c r="G3095" s="71"/>
      <c r="M3095" s="2"/>
    </row>
    <row r="3096" spans="1:13" ht="12.75" hidden="1">
      <c r="A3096" s="14"/>
      <c r="F3096" s="71"/>
      <c r="G3096" s="71"/>
      <c r="M3096" s="2"/>
    </row>
    <row r="3097" spans="1:13" ht="12.75" hidden="1">
      <c r="A3097" s="14"/>
      <c r="F3097" s="71"/>
      <c r="G3097" s="71"/>
      <c r="M3097" s="2"/>
    </row>
    <row r="3098" spans="1:13" ht="12.75" hidden="1">
      <c r="A3098" s="14"/>
      <c r="F3098" s="71"/>
      <c r="G3098" s="71"/>
      <c r="M3098" s="2"/>
    </row>
    <row r="3099" spans="1:13" ht="12.75" hidden="1">
      <c r="A3099" s="14"/>
      <c r="F3099" s="71"/>
      <c r="G3099" s="71"/>
      <c r="M3099" s="2"/>
    </row>
    <row r="3100" spans="1:13" ht="12.75" hidden="1">
      <c r="A3100" s="14"/>
      <c r="F3100" s="71"/>
      <c r="G3100" s="71"/>
      <c r="M3100" s="2"/>
    </row>
    <row r="3101" spans="1:13" ht="12.75" hidden="1">
      <c r="A3101" s="14"/>
      <c r="F3101" s="71"/>
      <c r="G3101" s="71"/>
      <c r="M3101" s="2"/>
    </row>
    <row r="3102" spans="1:13" ht="12.75" hidden="1">
      <c r="A3102" s="14"/>
      <c r="F3102" s="71"/>
      <c r="G3102" s="71"/>
      <c r="M3102" s="2"/>
    </row>
    <row r="3103" spans="1:13" ht="12.75" hidden="1">
      <c r="A3103" s="14"/>
      <c r="F3103" s="71"/>
      <c r="G3103" s="71"/>
      <c r="M3103" s="2"/>
    </row>
    <row r="3104" spans="1:13" ht="12.75" hidden="1">
      <c r="A3104" s="14"/>
      <c r="F3104" s="71"/>
      <c r="G3104" s="71"/>
      <c r="M3104" s="2"/>
    </row>
    <row r="3105" spans="1:13" ht="12.75" hidden="1">
      <c r="A3105" s="14"/>
      <c r="F3105" s="71"/>
      <c r="G3105" s="71"/>
      <c r="M3105" s="2"/>
    </row>
    <row r="3106" spans="1:13" ht="12.75" hidden="1">
      <c r="A3106" s="14"/>
      <c r="F3106" s="71"/>
      <c r="G3106" s="71"/>
      <c r="M3106" s="2"/>
    </row>
    <row r="3107" spans="1:13" ht="12.75" hidden="1">
      <c r="A3107" s="14"/>
      <c r="F3107" s="71"/>
      <c r="G3107" s="71"/>
      <c r="M3107" s="2"/>
    </row>
    <row r="3108" spans="1:13" ht="12.75" hidden="1">
      <c r="A3108" s="14"/>
      <c r="F3108" s="71"/>
      <c r="G3108" s="71"/>
      <c r="M3108" s="2"/>
    </row>
    <row r="3109" spans="1:13" ht="12.75" hidden="1">
      <c r="A3109" s="14"/>
      <c r="F3109" s="71"/>
      <c r="G3109" s="71"/>
      <c r="M3109" s="2"/>
    </row>
    <row r="3110" spans="1:13" ht="12.75" hidden="1">
      <c r="A3110" s="14"/>
      <c r="F3110" s="71"/>
      <c r="G3110" s="71"/>
      <c r="M3110" s="2"/>
    </row>
    <row r="3111" spans="1:13" ht="12.75" hidden="1">
      <c r="A3111" s="14"/>
      <c r="F3111" s="71"/>
      <c r="G3111" s="71"/>
      <c r="M3111" s="2"/>
    </row>
    <row r="3112" spans="1:13" ht="12.75" hidden="1">
      <c r="A3112" s="14"/>
      <c r="F3112" s="71"/>
      <c r="G3112" s="71"/>
      <c r="M3112" s="2"/>
    </row>
    <row r="3113" spans="1:13" ht="12.75" hidden="1">
      <c r="A3113" s="14"/>
      <c r="F3113" s="71"/>
      <c r="G3113" s="71"/>
      <c r="M3113" s="2"/>
    </row>
    <row r="3114" spans="1:13" ht="12.75" hidden="1">
      <c r="A3114" s="14"/>
      <c r="F3114" s="71"/>
      <c r="G3114" s="71"/>
      <c r="M3114" s="2"/>
    </row>
    <row r="3115" spans="1:13" ht="12.75" hidden="1">
      <c r="A3115" s="14"/>
      <c r="F3115" s="71"/>
      <c r="G3115" s="71"/>
      <c r="M3115" s="2"/>
    </row>
    <row r="3116" spans="1:13" ht="12.75" hidden="1">
      <c r="A3116" s="14"/>
      <c r="F3116" s="71"/>
      <c r="G3116" s="71"/>
      <c r="M3116" s="2"/>
    </row>
    <row r="3117" spans="1:13" ht="12.75" hidden="1">
      <c r="A3117" s="14"/>
      <c r="F3117" s="71"/>
      <c r="G3117" s="71"/>
      <c r="M3117" s="2"/>
    </row>
    <row r="3118" spans="1:13" ht="12.75" hidden="1">
      <c r="A3118" s="14"/>
      <c r="F3118" s="71"/>
      <c r="G3118" s="71"/>
      <c r="M3118" s="2"/>
    </row>
    <row r="3119" spans="1:13" ht="12.75" hidden="1">
      <c r="A3119" s="14"/>
      <c r="F3119" s="71"/>
      <c r="G3119" s="71"/>
      <c r="M3119" s="2"/>
    </row>
    <row r="3120" spans="1:13" ht="12.75" hidden="1">
      <c r="A3120" s="14"/>
      <c r="F3120" s="71"/>
      <c r="G3120" s="71"/>
      <c r="M3120" s="2"/>
    </row>
    <row r="3121" spans="1:13" ht="12.75" hidden="1">
      <c r="A3121" s="14"/>
      <c r="F3121" s="71"/>
      <c r="G3121" s="71"/>
      <c r="M3121" s="2"/>
    </row>
    <row r="3122" spans="1:13" ht="12.75" hidden="1">
      <c r="A3122" s="14"/>
      <c r="F3122" s="71"/>
      <c r="G3122" s="71"/>
      <c r="M3122" s="2"/>
    </row>
    <row r="3123" spans="1:13" ht="12.75" hidden="1">
      <c r="A3123" s="14"/>
      <c r="F3123" s="71"/>
      <c r="G3123" s="71"/>
      <c r="M3123" s="2"/>
    </row>
    <row r="3124" spans="1:13" ht="12.75" hidden="1">
      <c r="A3124" s="14"/>
      <c r="F3124" s="71"/>
      <c r="G3124" s="71"/>
      <c r="M3124" s="2"/>
    </row>
    <row r="3125" spans="1:13" ht="12.75" hidden="1">
      <c r="A3125" s="14"/>
      <c r="F3125" s="71"/>
      <c r="G3125" s="71"/>
      <c r="M3125" s="2"/>
    </row>
    <row r="3126" spans="1:13" ht="12.75" hidden="1">
      <c r="A3126" s="14"/>
      <c r="F3126" s="71"/>
      <c r="G3126" s="71"/>
      <c r="M3126" s="2"/>
    </row>
    <row r="3127" spans="1:13" ht="12.75" hidden="1">
      <c r="A3127" s="14"/>
      <c r="F3127" s="71"/>
      <c r="G3127" s="71"/>
      <c r="M3127" s="2"/>
    </row>
    <row r="3128" spans="1:13" ht="12.75" hidden="1">
      <c r="A3128" s="14"/>
      <c r="F3128" s="71"/>
      <c r="G3128" s="71"/>
      <c r="M3128" s="2"/>
    </row>
    <row r="3129" spans="1:13" ht="12.75" hidden="1">
      <c r="A3129" s="14"/>
      <c r="F3129" s="71"/>
      <c r="G3129" s="71"/>
      <c r="M3129" s="2"/>
    </row>
    <row r="3130" spans="1:13" ht="12.75" hidden="1">
      <c r="A3130" s="14"/>
      <c r="F3130" s="71"/>
      <c r="G3130" s="71"/>
      <c r="M3130" s="2"/>
    </row>
    <row r="3131" spans="1:13" ht="12.75" hidden="1">
      <c r="A3131" s="14"/>
      <c r="F3131" s="71"/>
      <c r="G3131" s="71"/>
      <c r="M3131" s="2"/>
    </row>
    <row r="3132" spans="1:13" ht="12.75" hidden="1">
      <c r="A3132" s="14"/>
      <c r="F3132" s="71"/>
      <c r="G3132" s="71"/>
      <c r="M3132" s="2"/>
    </row>
    <row r="3133" spans="1:13" ht="12.75" hidden="1">
      <c r="A3133" s="14"/>
      <c r="F3133" s="71"/>
      <c r="G3133" s="71"/>
      <c r="M3133" s="2"/>
    </row>
    <row r="3134" spans="1:13" ht="12.75" hidden="1">
      <c r="A3134" s="14"/>
      <c r="F3134" s="71"/>
      <c r="G3134" s="71"/>
      <c r="M3134" s="2"/>
    </row>
    <row r="3135" spans="1:13" ht="12.75" hidden="1">
      <c r="A3135" s="14"/>
      <c r="F3135" s="71"/>
      <c r="G3135" s="71"/>
      <c r="M3135" s="2"/>
    </row>
    <row r="3136" spans="1:13" ht="12.75" hidden="1">
      <c r="A3136" s="14"/>
      <c r="F3136" s="71"/>
      <c r="G3136" s="71"/>
      <c r="M3136" s="2"/>
    </row>
    <row r="3137" spans="1:13" ht="12.75" hidden="1">
      <c r="A3137" s="14"/>
      <c r="F3137" s="71"/>
      <c r="G3137" s="71"/>
      <c r="M3137" s="2"/>
    </row>
    <row r="3138" spans="1:13" ht="12.75" hidden="1">
      <c r="A3138" s="14"/>
      <c r="F3138" s="71"/>
      <c r="G3138" s="71"/>
      <c r="M3138" s="2"/>
    </row>
    <row r="3139" spans="1:13" ht="12.75" hidden="1">
      <c r="A3139" s="14"/>
      <c r="F3139" s="71"/>
      <c r="G3139" s="71"/>
      <c r="M3139" s="2"/>
    </row>
    <row r="3140" spans="1:13" ht="12.75" hidden="1">
      <c r="A3140" s="14"/>
      <c r="F3140" s="71"/>
      <c r="G3140" s="71"/>
      <c r="M3140" s="2"/>
    </row>
    <row r="3141" spans="1:13" ht="12.75" hidden="1">
      <c r="A3141" s="14"/>
      <c r="F3141" s="71"/>
      <c r="G3141" s="71"/>
      <c r="M3141" s="2"/>
    </row>
    <row r="3142" spans="1:13" ht="12.75" hidden="1">
      <c r="A3142" s="14"/>
      <c r="F3142" s="71"/>
      <c r="G3142" s="71"/>
      <c r="M3142" s="2"/>
    </row>
    <row r="3143" spans="1:13" ht="12.75" hidden="1">
      <c r="A3143" s="14"/>
      <c r="F3143" s="71"/>
      <c r="G3143" s="71"/>
      <c r="M3143" s="2"/>
    </row>
    <row r="3144" spans="1:13" ht="12.75" hidden="1">
      <c r="A3144" s="14"/>
      <c r="F3144" s="71"/>
      <c r="G3144" s="71"/>
      <c r="M3144" s="2"/>
    </row>
    <row r="3145" spans="1:13" ht="12.75" hidden="1">
      <c r="A3145" s="14"/>
      <c r="F3145" s="71"/>
      <c r="G3145" s="71"/>
      <c r="M3145" s="2"/>
    </row>
    <row r="3146" spans="1:13" ht="12.75" hidden="1">
      <c r="A3146" s="14"/>
      <c r="F3146" s="71"/>
      <c r="G3146" s="71"/>
      <c r="M3146" s="2"/>
    </row>
    <row r="3147" spans="1:13" ht="12.75" hidden="1">
      <c r="A3147" s="14"/>
      <c r="F3147" s="71"/>
      <c r="G3147" s="71"/>
      <c r="M3147" s="2"/>
    </row>
    <row r="3148" spans="1:13" ht="12.75" hidden="1">
      <c r="A3148" s="14"/>
      <c r="F3148" s="71"/>
      <c r="G3148" s="71"/>
      <c r="M3148" s="2"/>
    </row>
    <row r="3149" spans="1:13" ht="12.75" hidden="1">
      <c r="A3149" s="14"/>
      <c r="F3149" s="71"/>
      <c r="G3149" s="71"/>
      <c r="M3149" s="2"/>
    </row>
    <row r="3150" spans="1:13" ht="12.75" hidden="1">
      <c r="A3150" s="14"/>
      <c r="F3150" s="71"/>
      <c r="G3150" s="71"/>
      <c r="M3150" s="2"/>
    </row>
    <row r="3151" spans="1:13" ht="12.75" hidden="1">
      <c r="A3151" s="14"/>
      <c r="F3151" s="71"/>
      <c r="G3151" s="71"/>
      <c r="M3151" s="2"/>
    </row>
    <row r="3152" spans="1:13" ht="12.75" hidden="1">
      <c r="A3152" s="14"/>
      <c r="F3152" s="71"/>
      <c r="G3152" s="71"/>
      <c r="M3152" s="2"/>
    </row>
    <row r="3153" spans="1:13" ht="12.75" hidden="1">
      <c r="A3153" s="14"/>
      <c r="F3153" s="71"/>
      <c r="G3153" s="71"/>
      <c r="M3153" s="2"/>
    </row>
    <row r="3154" spans="1:13" ht="12.75" hidden="1">
      <c r="A3154" s="14"/>
      <c r="F3154" s="71"/>
      <c r="G3154" s="71"/>
      <c r="M3154" s="2"/>
    </row>
    <row r="3155" spans="1:13" s="300" customFormat="1" ht="12.75" hidden="1">
      <c r="A3155" s="295"/>
      <c r="B3155" s="296"/>
      <c r="C3155" s="295"/>
      <c r="D3155" s="295"/>
      <c r="E3155" s="295"/>
      <c r="F3155" s="297"/>
      <c r="G3155" s="297"/>
      <c r="H3155" s="296"/>
      <c r="I3155" s="279"/>
      <c r="K3155" s="42"/>
      <c r="L3155" s="17"/>
      <c r="M3155" s="2"/>
    </row>
    <row r="3156" spans="1:13" s="300" customFormat="1" ht="12.75" hidden="1">
      <c r="A3156" s="295"/>
      <c r="B3156" s="296"/>
      <c r="C3156" s="295"/>
      <c r="D3156" s="295"/>
      <c r="E3156" s="295"/>
      <c r="F3156" s="297"/>
      <c r="G3156" s="297"/>
      <c r="H3156" s="296"/>
      <c r="I3156" s="279"/>
      <c r="K3156" s="42"/>
      <c r="L3156" s="17"/>
      <c r="M3156" s="2"/>
    </row>
    <row r="3157" spans="2:13" ht="12.75" hidden="1">
      <c r="B3157" s="9"/>
      <c r="F3157" s="71"/>
      <c r="G3157" s="71"/>
      <c r="H3157" s="296"/>
      <c r="I3157" s="24" t="e">
        <f aca="true" t="shared" si="194" ref="I3157:I3188">+B3157/M3157</f>
        <v>#DIV/0!</v>
      </c>
      <c r="M3157" s="2"/>
    </row>
    <row r="3158" spans="2:13" ht="12.75" hidden="1">
      <c r="B3158" s="9"/>
      <c r="F3158" s="71"/>
      <c r="G3158" s="71"/>
      <c r="H3158" s="296"/>
      <c r="I3158" s="24" t="e">
        <f t="shared" si="194"/>
        <v>#DIV/0!</v>
      </c>
      <c r="M3158" s="2"/>
    </row>
    <row r="3159" spans="2:13" ht="12.75" hidden="1">
      <c r="B3159" s="9"/>
      <c r="F3159" s="71"/>
      <c r="G3159" s="71"/>
      <c r="H3159" s="5">
        <f aca="true" t="shared" si="195" ref="H3159:H3190">H3158-B3159</f>
        <v>0</v>
      </c>
      <c r="I3159" s="24" t="e">
        <f t="shared" si="194"/>
        <v>#DIV/0!</v>
      </c>
      <c r="M3159" s="2"/>
    </row>
    <row r="3160" spans="2:13" ht="12.75" hidden="1">
      <c r="B3160" s="9"/>
      <c r="F3160" s="71"/>
      <c r="G3160" s="71"/>
      <c r="H3160" s="5">
        <f t="shared" si="195"/>
        <v>0</v>
      </c>
      <c r="I3160" s="24" t="e">
        <f t="shared" si="194"/>
        <v>#DIV/0!</v>
      </c>
      <c r="M3160" s="2"/>
    </row>
    <row r="3161" spans="2:13" ht="12.75" hidden="1">
      <c r="B3161" s="9"/>
      <c r="F3161" s="71"/>
      <c r="G3161" s="71"/>
      <c r="H3161" s="5">
        <f t="shared" si="195"/>
        <v>0</v>
      </c>
      <c r="I3161" s="24" t="e">
        <f t="shared" si="194"/>
        <v>#DIV/0!</v>
      </c>
      <c r="M3161" s="2"/>
    </row>
    <row r="3162" spans="2:13" ht="12.75" hidden="1">
      <c r="B3162" s="9"/>
      <c r="F3162" s="71"/>
      <c r="G3162" s="71"/>
      <c r="H3162" s="5">
        <f t="shared" si="195"/>
        <v>0</v>
      </c>
      <c r="I3162" s="24" t="e">
        <f t="shared" si="194"/>
        <v>#DIV/0!</v>
      </c>
      <c r="M3162" s="2"/>
    </row>
    <row r="3163" spans="2:13" ht="12.75" hidden="1">
      <c r="B3163" s="9"/>
      <c r="F3163" s="71"/>
      <c r="G3163" s="71"/>
      <c r="H3163" s="5">
        <f t="shared" si="195"/>
        <v>0</v>
      </c>
      <c r="I3163" s="24" t="e">
        <f t="shared" si="194"/>
        <v>#DIV/0!</v>
      </c>
      <c r="M3163" s="2"/>
    </row>
    <row r="3164" spans="2:13" ht="12.75" hidden="1">
      <c r="B3164" s="9"/>
      <c r="F3164" s="71"/>
      <c r="G3164" s="71"/>
      <c r="H3164" s="5">
        <f t="shared" si="195"/>
        <v>0</v>
      </c>
      <c r="I3164" s="24" t="e">
        <f t="shared" si="194"/>
        <v>#DIV/0!</v>
      </c>
      <c r="M3164" s="2"/>
    </row>
    <row r="3165" spans="2:13" ht="12.75" hidden="1">
      <c r="B3165" s="9"/>
      <c r="F3165" s="71"/>
      <c r="G3165" s="71"/>
      <c r="H3165" s="5">
        <f t="shared" si="195"/>
        <v>0</v>
      </c>
      <c r="I3165" s="24" t="e">
        <f t="shared" si="194"/>
        <v>#DIV/0!</v>
      </c>
      <c r="M3165" s="2"/>
    </row>
    <row r="3166" spans="2:13" ht="12.75" hidden="1">
      <c r="B3166" s="9"/>
      <c r="F3166" s="71"/>
      <c r="G3166" s="71"/>
      <c r="H3166" s="5">
        <f t="shared" si="195"/>
        <v>0</v>
      </c>
      <c r="I3166" s="24" t="e">
        <f t="shared" si="194"/>
        <v>#DIV/0!</v>
      </c>
      <c r="M3166" s="2"/>
    </row>
    <row r="3167" spans="2:13" ht="12.75" hidden="1">
      <c r="B3167" s="9"/>
      <c r="F3167" s="71"/>
      <c r="G3167" s="71"/>
      <c r="H3167" s="5">
        <f t="shared" si="195"/>
        <v>0</v>
      </c>
      <c r="I3167" s="24" t="e">
        <f t="shared" si="194"/>
        <v>#DIV/0!</v>
      </c>
      <c r="M3167" s="2"/>
    </row>
    <row r="3168" spans="2:13" ht="12.75" hidden="1">
      <c r="B3168" s="9"/>
      <c r="F3168" s="71"/>
      <c r="G3168" s="71"/>
      <c r="H3168" s="5">
        <f t="shared" si="195"/>
        <v>0</v>
      </c>
      <c r="I3168" s="24" t="e">
        <f t="shared" si="194"/>
        <v>#DIV/0!</v>
      </c>
      <c r="M3168" s="2"/>
    </row>
    <row r="3169" spans="2:13" ht="12.75" hidden="1">
      <c r="B3169" s="9"/>
      <c r="F3169" s="71"/>
      <c r="G3169" s="71"/>
      <c r="H3169" s="5">
        <f t="shared" si="195"/>
        <v>0</v>
      </c>
      <c r="I3169" s="24" t="e">
        <f t="shared" si="194"/>
        <v>#DIV/0!</v>
      </c>
      <c r="M3169" s="2"/>
    </row>
    <row r="3170" spans="2:13" ht="12.75" hidden="1">
      <c r="B3170" s="9"/>
      <c r="F3170" s="71"/>
      <c r="G3170" s="71"/>
      <c r="H3170" s="5">
        <f t="shared" si="195"/>
        <v>0</v>
      </c>
      <c r="I3170" s="24" t="e">
        <f t="shared" si="194"/>
        <v>#DIV/0!</v>
      </c>
      <c r="M3170" s="2"/>
    </row>
    <row r="3171" spans="6:13" ht="12.75" hidden="1">
      <c r="F3171" s="71"/>
      <c r="G3171" s="71"/>
      <c r="H3171" s="5">
        <f t="shared" si="195"/>
        <v>0</v>
      </c>
      <c r="I3171" s="24" t="e">
        <f t="shared" si="194"/>
        <v>#DIV/0!</v>
      </c>
      <c r="M3171" s="2"/>
    </row>
    <row r="3172" spans="2:13" ht="12.75" hidden="1">
      <c r="B3172" s="7"/>
      <c r="F3172" s="71"/>
      <c r="G3172" s="71"/>
      <c r="H3172" s="5">
        <f t="shared" si="195"/>
        <v>0</v>
      </c>
      <c r="I3172" s="24" t="e">
        <f t="shared" si="194"/>
        <v>#DIV/0!</v>
      </c>
      <c r="M3172" s="2"/>
    </row>
    <row r="3173" spans="6:13" ht="12.75" hidden="1">
      <c r="F3173" s="71"/>
      <c r="G3173" s="71"/>
      <c r="H3173" s="5">
        <f t="shared" si="195"/>
        <v>0</v>
      </c>
      <c r="I3173" s="24" t="e">
        <f t="shared" si="194"/>
        <v>#DIV/0!</v>
      </c>
      <c r="M3173" s="2"/>
    </row>
    <row r="3174" spans="6:13" ht="12.75" hidden="1">
      <c r="F3174" s="71"/>
      <c r="G3174" s="71"/>
      <c r="H3174" s="5">
        <f t="shared" si="195"/>
        <v>0</v>
      </c>
      <c r="I3174" s="24" t="e">
        <f t="shared" si="194"/>
        <v>#DIV/0!</v>
      </c>
      <c r="M3174" s="2"/>
    </row>
    <row r="3175" spans="6:13" ht="12.75" hidden="1">
      <c r="F3175" s="71"/>
      <c r="G3175" s="71"/>
      <c r="H3175" s="5">
        <f t="shared" si="195"/>
        <v>0</v>
      </c>
      <c r="I3175" s="24" t="e">
        <f t="shared" si="194"/>
        <v>#DIV/0!</v>
      </c>
      <c r="M3175" s="2"/>
    </row>
    <row r="3176" spans="6:13" ht="12.75" hidden="1">
      <c r="F3176" s="71"/>
      <c r="G3176" s="71"/>
      <c r="H3176" s="5">
        <f t="shared" si="195"/>
        <v>0</v>
      </c>
      <c r="I3176" s="24" t="e">
        <f t="shared" si="194"/>
        <v>#DIV/0!</v>
      </c>
      <c r="M3176" s="2"/>
    </row>
    <row r="3177" spans="6:13" ht="12.75" hidden="1">
      <c r="F3177" s="71"/>
      <c r="G3177" s="71"/>
      <c r="H3177" s="5">
        <f t="shared" si="195"/>
        <v>0</v>
      </c>
      <c r="I3177" s="24" t="e">
        <f t="shared" si="194"/>
        <v>#DIV/0!</v>
      </c>
      <c r="M3177" s="2"/>
    </row>
    <row r="3178" spans="6:13" ht="12.75" hidden="1">
      <c r="F3178" s="71"/>
      <c r="G3178" s="71"/>
      <c r="H3178" s="5">
        <f t="shared" si="195"/>
        <v>0</v>
      </c>
      <c r="I3178" s="24" t="e">
        <f t="shared" si="194"/>
        <v>#DIV/0!</v>
      </c>
      <c r="M3178" s="2"/>
    </row>
    <row r="3179" spans="6:13" ht="12.75" hidden="1">
      <c r="F3179" s="71"/>
      <c r="G3179" s="71"/>
      <c r="H3179" s="5">
        <f t="shared" si="195"/>
        <v>0</v>
      </c>
      <c r="I3179" s="24" t="e">
        <f t="shared" si="194"/>
        <v>#DIV/0!</v>
      </c>
      <c r="M3179" s="2"/>
    </row>
    <row r="3180" spans="6:13" ht="12.75" hidden="1">
      <c r="F3180" s="71"/>
      <c r="G3180" s="71"/>
      <c r="H3180" s="5">
        <f t="shared" si="195"/>
        <v>0</v>
      </c>
      <c r="I3180" s="24" t="e">
        <f t="shared" si="194"/>
        <v>#DIV/0!</v>
      </c>
      <c r="M3180" s="2"/>
    </row>
    <row r="3181" spans="6:13" ht="12.75" hidden="1">
      <c r="F3181" s="71"/>
      <c r="G3181" s="71"/>
      <c r="H3181" s="5">
        <f t="shared" si="195"/>
        <v>0</v>
      </c>
      <c r="I3181" s="24" t="e">
        <f t="shared" si="194"/>
        <v>#DIV/0!</v>
      </c>
      <c r="M3181" s="2"/>
    </row>
    <row r="3182" spans="6:13" ht="12.75" hidden="1">
      <c r="F3182" s="71"/>
      <c r="G3182" s="71"/>
      <c r="H3182" s="5">
        <f t="shared" si="195"/>
        <v>0</v>
      </c>
      <c r="I3182" s="24" t="e">
        <f t="shared" si="194"/>
        <v>#DIV/0!</v>
      </c>
      <c r="M3182" s="2"/>
    </row>
    <row r="3183" spans="6:13" ht="12.75" hidden="1">
      <c r="F3183" s="71"/>
      <c r="G3183" s="71"/>
      <c r="H3183" s="5">
        <f t="shared" si="195"/>
        <v>0</v>
      </c>
      <c r="I3183" s="24" t="e">
        <f t="shared" si="194"/>
        <v>#DIV/0!</v>
      </c>
      <c r="M3183" s="2"/>
    </row>
    <row r="3184" spans="6:13" ht="12.75" hidden="1">
      <c r="F3184" s="71"/>
      <c r="G3184" s="71"/>
      <c r="H3184" s="5">
        <f t="shared" si="195"/>
        <v>0</v>
      </c>
      <c r="I3184" s="24" t="e">
        <f t="shared" si="194"/>
        <v>#DIV/0!</v>
      </c>
      <c r="M3184" s="2"/>
    </row>
    <row r="3185" spans="6:13" ht="12.75" hidden="1">
      <c r="F3185" s="71"/>
      <c r="G3185" s="71"/>
      <c r="H3185" s="5">
        <f t="shared" si="195"/>
        <v>0</v>
      </c>
      <c r="I3185" s="24" t="e">
        <f t="shared" si="194"/>
        <v>#DIV/0!</v>
      </c>
      <c r="M3185" s="2"/>
    </row>
    <row r="3186" spans="6:13" ht="12.75" hidden="1">
      <c r="F3186" s="71"/>
      <c r="G3186" s="71"/>
      <c r="H3186" s="5">
        <f t="shared" si="195"/>
        <v>0</v>
      </c>
      <c r="I3186" s="24" t="e">
        <f t="shared" si="194"/>
        <v>#DIV/0!</v>
      </c>
      <c r="M3186" s="2"/>
    </row>
    <row r="3187" spans="6:13" ht="12.75" hidden="1">
      <c r="F3187" s="71"/>
      <c r="G3187" s="71"/>
      <c r="H3187" s="5">
        <f t="shared" si="195"/>
        <v>0</v>
      </c>
      <c r="I3187" s="24" t="e">
        <f t="shared" si="194"/>
        <v>#DIV/0!</v>
      </c>
      <c r="M3187" s="2"/>
    </row>
    <row r="3188" spans="6:13" ht="12.75" hidden="1">
      <c r="F3188" s="71"/>
      <c r="G3188" s="71"/>
      <c r="H3188" s="5">
        <f t="shared" si="195"/>
        <v>0</v>
      </c>
      <c r="I3188" s="24" t="e">
        <f t="shared" si="194"/>
        <v>#DIV/0!</v>
      </c>
      <c r="M3188" s="2"/>
    </row>
    <row r="3189" spans="6:13" ht="12.75" hidden="1">
      <c r="F3189" s="71"/>
      <c r="G3189" s="71"/>
      <c r="H3189" s="5">
        <f t="shared" si="195"/>
        <v>0</v>
      </c>
      <c r="I3189" s="24" t="e">
        <f aca="true" t="shared" si="196" ref="I3189:I3220">+B3189/M3189</f>
        <v>#DIV/0!</v>
      </c>
      <c r="M3189" s="2"/>
    </row>
    <row r="3190" spans="6:13" ht="12.75" hidden="1">
      <c r="F3190" s="71"/>
      <c r="G3190" s="71"/>
      <c r="H3190" s="5">
        <f t="shared" si="195"/>
        <v>0</v>
      </c>
      <c r="I3190" s="24" t="e">
        <f t="shared" si="196"/>
        <v>#DIV/0!</v>
      </c>
      <c r="M3190" s="2"/>
    </row>
    <row r="3191" spans="6:13" ht="12.75" hidden="1">
      <c r="F3191" s="71"/>
      <c r="G3191" s="71"/>
      <c r="H3191" s="5">
        <f aca="true" t="shared" si="197" ref="H3191:H3222">H3190-B3191</f>
        <v>0</v>
      </c>
      <c r="I3191" s="24" t="e">
        <f t="shared" si="196"/>
        <v>#DIV/0!</v>
      </c>
      <c r="M3191" s="2"/>
    </row>
    <row r="3192" spans="6:13" ht="12.75" hidden="1">
      <c r="F3192" s="71"/>
      <c r="G3192" s="71"/>
      <c r="H3192" s="5">
        <f t="shared" si="197"/>
        <v>0</v>
      </c>
      <c r="I3192" s="24" t="e">
        <f t="shared" si="196"/>
        <v>#DIV/0!</v>
      </c>
      <c r="M3192" s="2"/>
    </row>
    <row r="3193" spans="6:13" ht="12.75" hidden="1">
      <c r="F3193" s="71"/>
      <c r="G3193" s="71"/>
      <c r="H3193" s="5">
        <f t="shared" si="197"/>
        <v>0</v>
      </c>
      <c r="I3193" s="24" t="e">
        <f t="shared" si="196"/>
        <v>#DIV/0!</v>
      </c>
      <c r="M3193" s="2"/>
    </row>
    <row r="3194" spans="6:13" ht="12.75" hidden="1">
      <c r="F3194" s="71"/>
      <c r="G3194" s="71"/>
      <c r="H3194" s="5">
        <f t="shared" si="197"/>
        <v>0</v>
      </c>
      <c r="I3194" s="24" t="e">
        <f t="shared" si="196"/>
        <v>#DIV/0!</v>
      </c>
      <c r="M3194" s="2"/>
    </row>
    <row r="3195" spans="6:13" ht="12.75" hidden="1">
      <c r="F3195" s="71"/>
      <c r="G3195" s="71"/>
      <c r="H3195" s="5">
        <f t="shared" si="197"/>
        <v>0</v>
      </c>
      <c r="I3195" s="24" t="e">
        <f t="shared" si="196"/>
        <v>#DIV/0!</v>
      </c>
      <c r="M3195" s="2"/>
    </row>
    <row r="3196" spans="6:13" ht="12.75" hidden="1">
      <c r="F3196" s="71"/>
      <c r="G3196" s="71"/>
      <c r="H3196" s="5">
        <f t="shared" si="197"/>
        <v>0</v>
      </c>
      <c r="I3196" s="24" t="e">
        <f t="shared" si="196"/>
        <v>#DIV/0!</v>
      </c>
      <c r="M3196" s="2"/>
    </row>
    <row r="3197" spans="6:13" ht="12.75" hidden="1">
      <c r="F3197" s="71"/>
      <c r="G3197" s="71"/>
      <c r="H3197" s="5">
        <f t="shared" si="197"/>
        <v>0</v>
      </c>
      <c r="I3197" s="24" t="e">
        <f t="shared" si="196"/>
        <v>#DIV/0!</v>
      </c>
      <c r="M3197" s="2"/>
    </row>
    <row r="3198" spans="6:13" ht="12.75" hidden="1">
      <c r="F3198" s="71"/>
      <c r="G3198" s="71"/>
      <c r="H3198" s="5">
        <f t="shared" si="197"/>
        <v>0</v>
      </c>
      <c r="I3198" s="24" t="e">
        <f t="shared" si="196"/>
        <v>#DIV/0!</v>
      </c>
      <c r="M3198" s="2"/>
    </row>
    <row r="3199" spans="6:13" ht="12.75" hidden="1">
      <c r="F3199" s="71"/>
      <c r="G3199" s="71"/>
      <c r="H3199" s="5">
        <f t="shared" si="197"/>
        <v>0</v>
      </c>
      <c r="I3199" s="24" t="e">
        <f t="shared" si="196"/>
        <v>#DIV/0!</v>
      </c>
      <c r="M3199" s="2"/>
    </row>
    <row r="3200" spans="6:13" ht="12.75" hidden="1">
      <c r="F3200" s="71"/>
      <c r="G3200" s="71"/>
      <c r="H3200" s="5">
        <f t="shared" si="197"/>
        <v>0</v>
      </c>
      <c r="I3200" s="24" t="e">
        <f t="shared" si="196"/>
        <v>#DIV/0!</v>
      </c>
      <c r="M3200" s="2"/>
    </row>
    <row r="3201" spans="6:13" ht="12.75" hidden="1">
      <c r="F3201" s="71"/>
      <c r="G3201" s="71"/>
      <c r="H3201" s="5">
        <f t="shared" si="197"/>
        <v>0</v>
      </c>
      <c r="I3201" s="24" t="e">
        <f t="shared" si="196"/>
        <v>#DIV/0!</v>
      </c>
      <c r="M3201" s="2"/>
    </row>
    <row r="3202" spans="6:13" ht="12.75" hidden="1">
      <c r="F3202" s="71"/>
      <c r="G3202" s="71"/>
      <c r="H3202" s="5">
        <f t="shared" si="197"/>
        <v>0</v>
      </c>
      <c r="I3202" s="24" t="e">
        <f t="shared" si="196"/>
        <v>#DIV/0!</v>
      </c>
      <c r="M3202" s="2"/>
    </row>
    <row r="3203" spans="6:13" ht="12.75" hidden="1">
      <c r="F3203" s="71"/>
      <c r="G3203" s="71"/>
      <c r="H3203" s="5">
        <f t="shared" si="197"/>
        <v>0</v>
      </c>
      <c r="I3203" s="24" t="e">
        <f t="shared" si="196"/>
        <v>#DIV/0!</v>
      </c>
      <c r="M3203" s="2"/>
    </row>
    <row r="3204" spans="6:13" ht="12.75" hidden="1">
      <c r="F3204" s="71"/>
      <c r="G3204" s="71"/>
      <c r="H3204" s="5">
        <f t="shared" si="197"/>
        <v>0</v>
      </c>
      <c r="I3204" s="24" t="e">
        <f t="shared" si="196"/>
        <v>#DIV/0!</v>
      </c>
      <c r="M3204" s="2"/>
    </row>
    <row r="3205" spans="6:13" ht="12.75" hidden="1">
      <c r="F3205" s="71"/>
      <c r="G3205" s="71"/>
      <c r="H3205" s="5">
        <f t="shared" si="197"/>
        <v>0</v>
      </c>
      <c r="I3205" s="24" t="e">
        <f t="shared" si="196"/>
        <v>#DIV/0!</v>
      </c>
      <c r="M3205" s="2"/>
    </row>
    <row r="3206" spans="6:13" ht="12.75" hidden="1">
      <c r="F3206" s="71"/>
      <c r="G3206" s="71"/>
      <c r="H3206" s="5">
        <f t="shared" si="197"/>
        <v>0</v>
      </c>
      <c r="I3206" s="24" t="e">
        <f t="shared" si="196"/>
        <v>#DIV/0!</v>
      </c>
      <c r="M3206" s="2"/>
    </row>
    <row r="3207" spans="6:13" ht="12.75" hidden="1">
      <c r="F3207" s="71"/>
      <c r="G3207" s="71"/>
      <c r="H3207" s="5">
        <f t="shared" si="197"/>
        <v>0</v>
      </c>
      <c r="I3207" s="24" t="e">
        <f t="shared" si="196"/>
        <v>#DIV/0!</v>
      </c>
      <c r="M3207" s="2"/>
    </row>
    <row r="3208" spans="6:13" ht="12.75" hidden="1">
      <c r="F3208" s="71"/>
      <c r="G3208" s="71"/>
      <c r="H3208" s="5">
        <f t="shared" si="197"/>
        <v>0</v>
      </c>
      <c r="I3208" s="24" t="e">
        <f t="shared" si="196"/>
        <v>#DIV/0!</v>
      </c>
      <c r="M3208" s="2"/>
    </row>
    <row r="3209" spans="6:13" ht="12.75" hidden="1">
      <c r="F3209" s="71"/>
      <c r="G3209" s="71"/>
      <c r="H3209" s="5">
        <f t="shared" si="197"/>
        <v>0</v>
      </c>
      <c r="I3209" s="24" t="e">
        <f t="shared" si="196"/>
        <v>#DIV/0!</v>
      </c>
      <c r="M3209" s="2"/>
    </row>
    <row r="3210" spans="6:13" ht="12.75" hidden="1">
      <c r="F3210" s="71"/>
      <c r="G3210" s="71"/>
      <c r="H3210" s="5">
        <f t="shared" si="197"/>
        <v>0</v>
      </c>
      <c r="I3210" s="24" t="e">
        <f t="shared" si="196"/>
        <v>#DIV/0!</v>
      </c>
      <c r="M3210" s="2"/>
    </row>
    <row r="3211" spans="6:13" ht="12.75" hidden="1">
      <c r="F3211" s="71"/>
      <c r="G3211" s="71"/>
      <c r="H3211" s="5">
        <f t="shared" si="197"/>
        <v>0</v>
      </c>
      <c r="I3211" s="24" t="e">
        <f t="shared" si="196"/>
        <v>#DIV/0!</v>
      </c>
      <c r="M3211" s="2"/>
    </row>
    <row r="3212" spans="6:13" ht="12.75" hidden="1">
      <c r="F3212" s="71"/>
      <c r="G3212" s="71"/>
      <c r="H3212" s="5">
        <f t="shared" si="197"/>
        <v>0</v>
      </c>
      <c r="I3212" s="24" t="e">
        <f t="shared" si="196"/>
        <v>#DIV/0!</v>
      </c>
      <c r="M3212" s="2"/>
    </row>
    <row r="3213" spans="6:13" ht="12.75" hidden="1">
      <c r="F3213" s="71"/>
      <c r="G3213" s="71"/>
      <c r="H3213" s="5">
        <f t="shared" si="197"/>
        <v>0</v>
      </c>
      <c r="I3213" s="24" t="e">
        <f t="shared" si="196"/>
        <v>#DIV/0!</v>
      </c>
      <c r="M3213" s="2"/>
    </row>
    <row r="3214" spans="6:13" ht="12.75" hidden="1">
      <c r="F3214" s="71"/>
      <c r="G3214" s="71"/>
      <c r="H3214" s="5">
        <f t="shared" si="197"/>
        <v>0</v>
      </c>
      <c r="I3214" s="24" t="e">
        <f t="shared" si="196"/>
        <v>#DIV/0!</v>
      </c>
      <c r="M3214" s="2"/>
    </row>
    <row r="3215" spans="6:13" ht="12.75" hidden="1">
      <c r="F3215" s="71"/>
      <c r="G3215" s="71"/>
      <c r="H3215" s="5">
        <f t="shared" si="197"/>
        <v>0</v>
      </c>
      <c r="I3215" s="24" t="e">
        <f t="shared" si="196"/>
        <v>#DIV/0!</v>
      </c>
      <c r="M3215" s="2"/>
    </row>
    <row r="3216" spans="6:13" ht="12.75" hidden="1">
      <c r="F3216" s="71"/>
      <c r="G3216" s="71"/>
      <c r="H3216" s="5">
        <f t="shared" si="197"/>
        <v>0</v>
      </c>
      <c r="I3216" s="24" t="e">
        <f t="shared" si="196"/>
        <v>#DIV/0!</v>
      </c>
      <c r="M3216" s="2"/>
    </row>
    <row r="3217" spans="6:13" ht="12.75" hidden="1">
      <c r="F3217" s="71"/>
      <c r="G3217" s="71"/>
      <c r="H3217" s="5">
        <f t="shared" si="197"/>
        <v>0</v>
      </c>
      <c r="I3217" s="24" t="e">
        <f t="shared" si="196"/>
        <v>#DIV/0!</v>
      </c>
      <c r="M3217" s="2"/>
    </row>
    <row r="3218" spans="6:13" ht="12.75" hidden="1">
      <c r="F3218" s="71"/>
      <c r="G3218" s="71"/>
      <c r="H3218" s="5">
        <f t="shared" si="197"/>
        <v>0</v>
      </c>
      <c r="I3218" s="24" t="e">
        <f t="shared" si="196"/>
        <v>#DIV/0!</v>
      </c>
      <c r="M3218" s="2"/>
    </row>
    <row r="3219" spans="6:13" ht="12.75" hidden="1">
      <c r="F3219" s="71"/>
      <c r="G3219" s="71"/>
      <c r="H3219" s="5">
        <f t="shared" si="197"/>
        <v>0</v>
      </c>
      <c r="I3219" s="24" t="e">
        <f t="shared" si="196"/>
        <v>#DIV/0!</v>
      </c>
      <c r="M3219" s="2"/>
    </row>
    <row r="3220" spans="6:13" ht="12.75" hidden="1">
      <c r="F3220" s="71"/>
      <c r="G3220" s="71"/>
      <c r="H3220" s="5">
        <f t="shared" si="197"/>
        <v>0</v>
      </c>
      <c r="I3220" s="24" t="e">
        <f t="shared" si="196"/>
        <v>#DIV/0!</v>
      </c>
      <c r="M3220" s="2"/>
    </row>
    <row r="3221" spans="6:13" ht="12.75" hidden="1">
      <c r="F3221" s="71"/>
      <c r="G3221" s="71"/>
      <c r="H3221" s="5">
        <f t="shared" si="197"/>
        <v>0</v>
      </c>
      <c r="I3221" s="24" t="e">
        <f aca="true" t="shared" si="198" ref="I3221:I3252">+B3221/M3221</f>
        <v>#DIV/0!</v>
      </c>
      <c r="M3221" s="2"/>
    </row>
    <row r="3222" spans="6:13" ht="12.75" hidden="1">
      <c r="F3222" s="71"/>
      <c r="G3222" s="71"/>
      <c r="H3222" s="5">
        <f t="shared" si="197"/>
        <v>0</v>
      </c>
      <c r="I3222" s="24" t="e">
        <f t="shared" si="198"/>
        <v>#DIV/0!</v>
      </c>
      <c r="M3222" s="2"/>
    </row>
    <row r="3223" spans="6:13" ht="12.75" hidden="1">
      <c r="F3223" s="71"/>
      <c r="G3223" s="71"/>
      <c r="H3223" s="5">
        <f aca="true" t="shared" si="199" ref="H3223:H3254">H3222-B3223</f>
        <v>0</v>
      </c>
      <c r="I3223" s="24" t="e">
        <f t="shared" si="198"/>
        <v>#DIV/0!</v>
      </c>
      <c r="M3223" s="2"/>
    </row>
    <row r="3224" spans="6:13" ht="12.75" hidden="1">
      <c r="F3224" s="71"/>
      <c r="G3224" s="71"/>
      <c r="H3224" s="5">
        <f t="shared" si="199"/>
        <v>0</v>
      </c>
      <c r="I3224" s="24" t="e">
        <f t="shared" si="198"/>
        <v>#DIV/0!</v>
      </c>
      <c r="M3224" s="2"/>
    </row>
    <row r="3225" spans="6:13" ht="12.75" hidden="1">
      <c r="F3225" s="71"/>
      <c r="G3225" s="71"/>
      <c r="H3225" s="5">
        <f t="shared" si="199"/>
        <v>0</v>
      </c>
      <c r="I3225" s="24" t="e">
        <f t="shared" si="198"/>
        <v>#DIV/0!</v>
      </c>
      <c r="M3225" s="2"/>
    </row>
    <row r="3226" spans="6:13" ht="12.75" hidden="1">
      <c r="F3226" s="71"/>
      <c r="G3226" s="71"/>
      <c r="H3226" s="5">
        <f t="shared" si="199"/>
        <v>0</v>
      </c>
      <c r="I3226" s="24" t="e">
        <f t="shared" si="198"/>
        <v>#DIV/0!</v>
      </c>
      <c r="M3226" s="2"/>
    </row>
    <row r="3227" spans="6:13" ht="12.75" hidden="1">
      <c r="F3227" s="71"/>
      <c r="G3227" s="71"/>
      <c r="H3227" s="5">
        <f t="shared" si="199"/>
        <v>0</v>
      </c>
      <c r="I3227" s="24" t="e">
        <f t="shared" si="198"/>
        <v>#DIV/0!</v>
      </c>
      <c r="M3227" s="2"/>
    </row>
    <row r="3228" spans="6:13" ht="12.75" hidden="1">
      <c r="F3228" s="71"/>
      <c r="G3228" s="71"/>
      <c r="H3228" s="5">
        <f t="shared" si="199"/>
        <v>0</v>
      </c>
      <c r="I3228" s="24" t="e">
        <f t="shared" si="198"/>
        <v>#DIV/0!</v>
      </c>
      <c r="M3228" s="2"/>
    </row>
    <row r="3229" spans="6:13" ht="12.75" hidden="1">
      <c r="F3229" s="71"/>
      <c r="G3229" s="71"/>
      <c r="H3229" s="5">
        <f t="shared" si="199"/>
        <v>0</v>
      </c>
      <c r="I3229" s="24" t="e">
        <f t="shared" si="198"/>
        <v>#DIV/0!</v>
      </c>
      <c r="M3229" s="2"/>
    </row>
    <row r="3230" spans="6:13" ht="12.75" hidden="1">
      <c r="F3230" s="71"/>
      <c r="G3230" s="71"/>
      <c r="H3230" s="5">
        <f t="shared" si="199"/>
        <v>0</v>
      </c>
      <c r="I3230" s="24" t="e">
        <f t="shared" si="198"/>
        <v>#DIV/0!</v>
      </c>
      <c r="M3230" s="2"/>
    </row>
    <row r="3231" spans="6:13" ht="12.75" hidden="1">
      <c r="F3231" s="71"/>
      <c r="G3231" s="71"/>
      <c r="H3231" s="5">
        <f t="shared" si="199"/>
        <v>0</v>
      </c>
      <c r="I3231" s="24" t="e">
        <f t="shared" si="198"/>
        <v>#DIV/0!</v>
      </c>
      <c r="M3231" s="2"/>
    </row>
    <row r="3232" spans="6:13" ht="12.75" hidden="1">
      <c r="F3232" s="71"/>
      <c r="G3232" s="71"/>
      <c r="H3232" s="5">
        <f t="shared" si="199"/>
        <v>0</v>
      </c>
      <c r="I3232" s="24" t="e">
        <f t="shared" si="198"/>
        <v>#DIV/0!</v>
      </c>
      <c r="M3232" s="2"/>
    </row>
    <row r="3233" spans="6:13" ht="12.75" hidden="1">
      <c r="F3233" s="71"/>
      <c r="G3233" s="71"/>
      <c r="H3233" s="5">
        <f t="shared" si="199"/>
        <v>0</v>
      </c>
      <c r="I3233" s="24" t="e">
        <f t="shared" si="198"/>
        <v>#DIV/0!</v>
      </c>
      <c r="M3233" s="2"/>
    </row>
    <row r="3234" spans="6:13" ht="12.75" hidden="1">
      <c r="F3234" s="71"/>
      <c r="G3234" s="71"/>
      <c r="H3234" s="5">
        <f t="shared" si="199"/>
        <v>0</v>
      </c>
      <c r="I3234" s="24" t="e">
        <f t="shared" si="198"/>
        <v>#DIV/0!</v>
      </c>
      <c r="M3234" s="2"/>
    </row>
    <row r="3235" spans="6:13" ht="12.75" hidden="1">
      <c r="F3235" s="71"/>
      <c r="G3235" s="71"/>
      <c r="H3235" s="5">
        <f t="shared" si="199"/>
        <v>0</v>
      </c>
      <c r="I3235" s="24" t="e">
        <f t="shared" si="198"/>
        <v>#DIV/0!</v>
      </c>
      <c r="M3235" s="2"/>
    </row>
    <row r="3236" spans="6:13" ht="12.75" hidden="1">
      <c r="F3236" s="71"/>
      <c r="G3236" s="71"/>
      <c r="H3236" s="5">
        <f t="shared" si="199"/>
        <v>0</v>
      </c>
      <c r="I3236" s="24" t="e">
        <f t="shared" si="198"/>
        <v>#DIV/0!</v>
      </c>
      <c r="M3236" s="2"/>
    </row>
    <row r="3237" spans="6:13" ht="12.75" hidden="1">
      <c r="F3237" s="71"/>
      <c r="G3237" s="71"/>
      <c r="H3237" s="5">
        <f t="shared" si="199"/>
        <v>0</v>
      </c>
      <c r="I3237" s="24" t="e">
        <f t="shared" si="198"/>
        <v>#DIV/0!</v>
      </c>
      <c r="M3237" s="2"/>
    </row>
    <row r="3238" spans="6:13" ht="12.75" hidden="1">
      <c r="F3238" s="71"/>
      <c r="G3238" s="71"/>
      <c r="H3238" s="5">
        <f t="shared" si="199"/>
        <v>0</v>
      </c>
      <c r="I3238" s="24" t="e">
        <f t="shared" si="198"/>
        <v>#DIV/0!</v>
      </c>
      <c r="M3238" s="2"/>
    </row>
    <row r="3239" spans="6:13" ht="12.75" hidden="1">
      <c r="F3239" s="71"/>
      <c r="G3239" s="71"/>
      <c r="H3239" s="5">
        <f t="shared" si="199"/>
        <v>0</v>
      </c>
      <c r="I3239" s="24" t="e">
        <f t="shared" si="198"/>
        <v>#DIV/0!</v>
      </c>
      <c r="M3239" s="2"/>
    </row>
    <row r="3240" spans="6:13" ht="12.75" hidden="1">
      <c r="F3240" s="71"/>
      <c r="G3240" s="71"/>
      <c r="H3240" s="5">
        <f t="shared" si="199"/>
        <v>0</v>
      </c>
      <c r="I3240" s="24" t="e">
        <f t="shared" si="198"/>
        <v>#DIV/0!</v>
      </c>
      <c r="M3240" s="2"/>
    </row>
    <row r="3241" spans="6:13" ht="12.75" hidden="1">
      <c r="F3241" s="71"/>
      <c r="G3241" s="71"/>
      <c r="H3241" s="5">
        <f t="shared" si="199"/>
        <v>0</v>
      </c>
      <c r="I3241" s="24" t="e">
        <f t="shared" si="198"/>
        <v>#DIV/0!</v>
      </c>
      <c r="M3241" s="2"/>
    </row>
    <row r="3242" spans="6:13" ht="12.75" hidden="1">
      <c r="F3242" s="71"/>
      <c r="G3242" s="71"/>
      <c r="H3242" s="5">
        <f t="shared" si="199"/>
        <v>0</v>
      </c>
      <c r="I3242" s="24" t="e">
        <f t="shared" si="198"/>
        <v>#DIV/0!</v>
      </c>
      <c r="M3242" s="2"/>
    </row>
    <row r="3243" spans="6:13" ht="12.75" hidden="1">
      <c r="F3243" s="71"/>
      <c r="G3243" s="71"/>
      <c r="H3243" s="5">
        <f t="shared" si="199"/>
        <v>0</v>
      </c>
      <c r="I3243" s="24" t="e">
        <f t="shared" si="198"/>
        <v>#DIV/0!</v>
      </c>
      <c r="M3243" s="2"/>
    </row>
    <row r="3244" spans="6:13" ht="12.75" hidden="1">
      <c r="F3244" s="71"/>
      <c r="G3244" s="71"/>
      <c r="H3244" s="5">
        <f t="shared" si="199"/>
        <v>0</v>
      </c>
      <c r="I3244" s="24" t="e">
        <f t="shared" si="198"/>
        <v>#DIV/0!</v>
      </c>
      <c r="M3244" s="2"/>
    </row>
    <row r="3245" spans="6:13" ht="12.75" hidden="1">
      <c r="F3245" s="71"/>
      <c r="G3245" s="71"/>
      <c r="H3245" s="5">
        <f t="shared" si="199"/>
        <v>0</v>
      </c>
      <c r="I3245" s="24" t="e">
        <f t="shared" si="198"/>
        <v>#DIV/0!</v>
      </c>
      <c r="M3245" s="2"/>
    </row>
    <row r="3246" spans="6:13" ht="12.75" hidden="1">
      <c r="F3246" s="71"/>
      <c r="G3246" s="71"/>
      <c r="H3246" s="5">
        <f t="shared" si="199"/>
        <v>0</v>
      </c>
      <c r="I3246" s="24" t="e">
        <f t="shared" si="198"/>
        <v>#DIV/0!</v>
      </c>
      <c r="M3246" s="2"/>
    </row>
    <row r="3247" spans="6:13" ht="12.75" hidden="1">
      <c r="F3247" s="71"/>
      <c r="G3247" s="71"/>
      <c r="H3247" s="5">
        <f t="shared" si="199"/>
        <v>0</v>
      </c>
      <c r="I3247" s="24" t="e">
        <f t="shared" si="198"/>
        <v>#DIV/0!</v>
      </c>
      <c r="M3247" s="2"/>
    </row>
    <row r="3248" spans="6:13" ht="12.75" hidden="1">
      <c r="F3248" s="71"/>
      <c r="G3248" s="71"/>
      <c r="H3248" s="5">
        <f t="shared" si="199"/>
        <v>0</v>
      </c>
      <c r="I3248" s="24" t="e">
        <f t="shared" si="198"/>
        <v>#DIV/0!</v>
      </c>
      <c r="M3248" s="2"/>
    </row>
    <row r="3249" spans="6:13" ht="12.75" hidden="1">
      <c r="F3249" s="71"/>
      <c r="G3249" s="71"/>
      <c r="H3249" s="5">
        <f t="shared" si="199"/>
        <v>0</v>
      </c>
      <c r="I3249" s="24" t="e">
        <f t="shared" si="198"/>
        <v>#DIV/0!</v>
      </c>
      <c r="M3249" s="2"/>
    </row>
    <row r="3250" spans="6:13" ht="12.75" hidden="1">
      <c r="F3250" s="71"/>
      <c r="G3250" s="71"/>
      <c r="H3250" s="5">
        <f t="shared" si="199"/>
        <v>0</v>
      </c>
      <c r="I3250" s="24" t="e">
        <f t="shared" si="198"/>
        <v>#DIV/0!</v>
      </c>
      <c r="M3250" s="2"/>
    </row>
    <row r="3251" spans="6:13" ht="12.75" hidden="1">
      <c r="F3251" s="71"/>
      <c r="G3251" s="71"/>
      <c r="H3251" s="5">
        <f t="shared" si="199"/>
        <v>0</v>
      </c>
      <c r="I3251" s="24" t="e">
        <f t="shared" si="198"/>
        <v>#DIV/0!</v>
      </c>
      <c r="M3251" s="2"/>
    </row>
    <row r="3252" spans="6:13" ht="12.75" hidden="1">
      <c r="F3252" s="71"/>
      <c r="G3252" s="71"/>
      <c r="H3252" s="5">
        <f t="shared" si="199"/>
        <v>0</v>
      </c>
      <c r="I3252" s="24" t="e">
        <f t="shared" si="198"/>
        <v>#DIV/0!</v>
      </c>
      <c r="M3252" s="2"/>
    </row>
    <row r="3253" spans="6:13" ht="12.75" hidden="1">
      <c r="F3253" s="71"/>
      <c r="G3253" s="71"/>
      <c r="H3253" s="5">
        <f t="shared" si="199"/>
        <v>0</v>
      </c>
      <c r="I3253" s="24" t="e">
        <f aca="true" t="shared" si="200" ref="I3253:I3284">+B3253/M3253</f>
        <v>#DIV/0!</v>
      </c>
      <c r="M3253" s="2"/>
    </row>
    <row r="3254" spans="6:13" ht="12.75" hidden="1">
      <c r="F3254" s="71"/>
      <c r="G3254" s="71"/>
      <c r="H3254" s="5">
        <f t="shared" si="199"/>
        <v>0</v>
      </c>
      <c r="I3254" s="24" t="e">
        <f t="shared" si="200"/>
        <v>#DIV/0!</v>
      </c>
      <c r="M3254" s="2"/>
    </row>
    <row r="3255" spans="6:13" ht="12.75" hidden="1">
      <c r="F3255" s="71"/>
      <c r="G3255" s="71"/>
      <c r="H3255" s="5">
        <f aca="true" t="shared" si="201" ref="H3255:H3286">H3254-B3255</f>
        <v>0</v>
      </c>
      <c r="I3255" s="24" t="e">
        <f t="shared" si="200"/>
        <v>#DIV/0!</v>
      </c>
      <c r="M3255" s="2"/>
    </row>
    <row r="3256" spans="6:13" ht="12.75" hidden="1">
      <c r="F3256" s="71"/>
      <c r="G3256" s="71"/>
      <c r="H3256" s="5">
        <f t="shared" si="201"/>
        <v>0</v>
      </c>
      <c r="I3256" s="24" t="e">
        <f t="shared" si="200"/>
        <v>#DIV/0!</v>
      </c>
      <c r="M3256" s="2"/>
    </row>
    <row r="3257" spans="6:13" ht="12.75" hidden="1">
      <c r="F3257" s="71"/>
      <c r="G3257" s="71"/>
      <c r="H3257" s="5">
        <f t="shared" si="201"/>
        <v>0</v>
      </c>
      <c r="I3257" s="24" t="e">
        <f t="shared" si="200"/>
        <v>#DIV/0!</v>
      </c>
      <c r="M3257" s="2"/>
    </row>
    <row r="3258" spans="6:13" ht="12.75" hidden="1">
      <c r="F3258" s="71"/>
      <c r="G3258" s="71"/>
      <c r="H3258" s="5">
        <f t="shared" si="201"/>
        <v>0</v>
      </c>
      <c r="I3258" s="24" t="e">
        <f t="shared" si="200"/>
        <v>#DIV/0!</v>
      </c>
      <c r="M3258" s="2"/>
    </row>
    <row r="3259" spans="6:13" ht="12.75" hidden="1">
      <c r="F3259" s="71"/>
      <c r="G3259" s="71"/>
      <c r="H3259" s="5">
        <f t="shared" si="201"/>
        <v>0</v>
      </c>
      <c r="I3259" s="24" t="e">
        <f t="shared" si="200"/>
        <v>#DIV/0!</v>
      </c>
      <c r="M3259" s="2"/>
    </row>
    <row r="3260" spans="6:13" ht="12.75" hidden="1">
      <c r="F3260" s="71"/>
      <c r="G3260" s="71"/>
      <c r="H3260" s="5">
        <f t="shared" si="201"/>
        <v>0</v>
      </c>
      <c r="I3260" s="24" t="e">
        <f t="shared" si="200"/>
        <v>#DIV/0!</v>
      </c>
      <c r="M3260" s="2"/>
    </row>
    <row r="3261" spans="6:13" ht="12.75" hidden="1">
      <c r="F3261" s="71"/>
      <c r="G3261" s="71"/>
      <c r="H3261" s="5">
        <f t="shared" si="201"/>
        <v>0</v>
      </c>
      <c r="I3261" s="24" t="e">
        <f t="shared" si="200"/>
        <v>#DIV/0!</v>
      </c>
      <c r="M3261" s="2"/>
    </row>
    <row r="3262" spans="6:13" ht="12.75" hidden="1">
      <c r="F3262" s="71"/>
      <c r="G3262" s="71"/>
      <c r="H3262" s="5">
        <f t="shared" si="201"/>
        <v>0</v>
      </c>
      <c r="I3262" s="24" t="e">
        <f t="shared" si="200"/>
        <v>#DIV/0!</v>
      </c>
      <c r="M3262" s="2"/>
    </row>
    <row r="3263" spans="6:13" ht="12.75" hidden="1">
      <c r="F3263" s="71"/>
      <c r="G3263" s="71"/>
      <c r="H3263" s="5">
        <f t="shared" si="201"/>
        <v>0</v>
      </c>
      <c r="I3263" s="24" t="e">
        <f t="shared" si="200"/>
        <v>#DIV/0!</v>
      </c>
      <c r="M3263" s="2"/>
    </row>
    <row r="3264" spans="6:13" ht="12.75" hidden="1">
      <c r="F3264" s="71"/>
      <c r="G3264" s="71"/>
      <c r="H3264" s="5">
        <f t="shared" si="201"/>
        <v>0</v>
      </c>
      <c r="I3264" s="24" t="e">
        <f t="shared" si="200"/>
        <v>#DIV/0!</v>
      </c>
      <c r="M3264" s="2"/>
    </row>
    <row r="3265" spans="6:13" ht="12.75" hidden="1">
      <c r="F3265" s="71"/>
      <c r="G3265" s="71"/>
      <c r="H3265" s="5">
        <f t="shared" si="201"/>
        <v>0</v>
      </c>
      <c r="I3265" s="24" t="e">
        <f t="shared" si="200"/>
        <v>#DIV/0!</v>
      </c>
      <c r="M3265" s="2"/>
    </row>
    <row r="3266" spans="6:13" ht="12.75" hidden="1">
      <c r="F3266" s="71"/>
      <c r="G3266" s="71"/>
      <c r="H3266" s="5">
        <f t="shared" si="201"/>
        <v>0</v>
      </c>
      <c r="I3266" s="24" t="e">
        <f t="shared" si="200"/>
        <v>#DIV/0!</v>
      </c>
      <c r="M3266" s="2"/>
    </row>
    <row r="3267" spans="6:13" ht="12.75" hidden="1">
      <c r="F3267" s="71"/>
      <c r="G3267" s="71"/>
      <c r="H3267" s="5">
        <f t="shared" si="201"/>
        <v>0</v>
      </c>
      <c r="I3267" s="24" t="e">
        <f t="shared" si="200"/>
        <v>#DIV/0!</v>
      </c>
      <c r="M3267" s="2"/>
    </row>
    <row r="3268" spans="6:13" ht="12.75" hidden="1">
      <c r="F3268" s="71"/>
      <c r="G3268" s="71"/>
      <c r="H3268" s="5">
        <f t="shared" si="201"/>
        <v>0</v>
      </c>
      <c r="I3268" s="24" t="e">
        <f t="shared" si="200"/>
        <v>#DIV/0!</v>
      </c>
      <c r="M3268" s="2"/>
    </row>
    <row r="3269" spans="6:13" ht="12.75" hidden="1">
      <c r="F3269" s="71"/>
      <c r="G3269" s="71"/>
      <c r="H3269" s="5">
        <f t="shared" si="201"/>
        <v>0</v>
      </c>
      <c r="I3269" s="24" t="e">
        <f t="shared" si="200"/>
        <v>#DIV/0!</v>
      </c>
      <c r="M3269" s="2"/>
    </row>
    <row r="3270" spans="6:13" ht="12.75" hidden="1">
      <c r="F3270" s="71"/>
      <c r="G3270" s="71"/>
      <c r="H3270" s="5">
        <f t="shared" si="201"/>
        <v>0</v>
      </c>
      <c r="I3270" s="24" t="e">
        <f t="shared" si="200"/>
        <v>#DIV/0!</v>
      </c>
      <c r="M3270" s="2"/>
    </row>
    <row r="3271" spans="6:13" ht="12.75" hidden="1">
      <c r="F3271" s="71"/>
      <c r="G3271" s="71"/>
      <c r="H3271" s="5">
        <f t="shared" si="201"/>
        <v>0</v>
      </c>
      <c r="I3271" s="24" t="e">
        <f t="shared" si="200"/>
        <v>#DIV/0!</v>
      </c>
      <c r="M3271" s="2"/>
    </row>
    <row r="3272" spans="6:13" ht="12.75" hidden="1">
      <c r="F3272" s="71"/>
      <c r="G3272" s="71"/>
      <c r="H3272" s="5">
        <f t="shared" si="201"/>
        <v>0</v>
      </c>
      <c r="I3272" s="24" t="e">
        <f t="shared" si="200"/>
        <v>#DIV/0!</v>
      </c>
      <c r="M3272" s="2"/>
    </row>
    <row r="3273" spans="6:13" ht="12.75" hidden="1">
      <c r="F3273" s="71"/>
      <c r="G3273" s="71"/>
      <c r="H3273" s="5">
        <f t="shared" si="201"/>
        <v>0</v>
      </c>
      <c r="I3273" s="24" t="e">
        <f t="shared" si="200"/>
        <v>#DIV/0!</v>
      </c>
      <c r="M3273" s="2"/>
    </row>
    <row r="3274" spans="6:13" ht="12.75" hidden="1">
      <c r="F3274" s="71"/>
      <c r="G3274" s="71"/>
      <c r="H3274" s="5">
        <f t="shared" si="201"/>
        <v>0</v>
      </c>
      <c r="I3274" s="24" t="e">
        <f t="shared" si="200"/>
        <v>#DIV/0!</v>
      </c>
      <c r="M3274" s="2"/>
    </row>
    <row r="3275" spans="6:13" ht="12.75" hidden="1">
      <c r="F3275" s="71"/>
      <c r="G3275" s="71"/>
      <c r="H3275" s="5">
        <f t="shared" si="201"/>
        <v>0</v>
      </c>
      <c r="I3275" s="24" t="e">
        <f t="shared" si="200"/>
        <v>#DIV/0!</v>
      </c>
      <c r="M3275" s="2"/>
    </row>
    <row r="3276" spans="6:13" ht="12.75" hidden="1">
      <c r="F3276" s="71"/>
      <c r="G3276" s="71"/>
      <c r="H3276" s="5">
        <f t="shared" si="201"/>
        <v>0</v>
      </c>
      <c r="I3276" s="24" t="e">
        <f t="shared" si="200"/>
        <v>#DIV/0!</v>
      </c>
      <c r="M3276" s="2"/>
    </row>
    <row r="3277" spans="6:13" ht="12.75" hidden="1">
      <c r="F3277" s="71"/>
      <c r="G3277" s="71"/>
      <c r="H3277" s="5">
        <f t="shared" si="201"/>
        <v>0</v>
      </c>
      <c r="I3277" s="24" t="e">
        <f t="shared" si="200"/>
        <v>#DIV/0!</v>
      </c>
      <c r="M3277" s="2"/>
    </row>
    <row r="3278" spans="6:13" ht="12.75" hidden="1">
      <c r="F3278" s="71"/>
      <c r="G3278" s="71"/>
      <c r="H3278" s="5">
        <f t="shared" si="201"/>
        <v>0</v>
      </c>
      <c r="I3278" s="24" t="e">
        <f t="shared" si="200"/>
        <v>#DIV/0!</v>
      </c>
      <c r="M3278" s="2"/>
    </row>
    <row r="3279" spans="6:13" ht="12.75" hidden="1">
      <c r="F3279" s="71"/>
      <c r="G3279" s="71"/>
      <c r="H3279" s="5">
        <f t="shared" si="201"/>
        <v>0</v>
      </c>
      <c r="I3279" s="24" t="e">
        <f t="shared" si="200"/>
        <v>#DIV/0!</v>
      </c>
      <c r="M3279" s="2"/>
    </row>
    <row r="3280" spans="6:13" ht="12.75" hidden="1">
      <c r="F3280" s="71"/>
      <c r="G3280" s="71"/>
      <c r="H3280" s="5">
        <f t="shared" si="201"/>
        <v>0</v>
      </c>
      <c r="I3280" s="24" t="e">
        <f t="shared" si="200"/>
        <v>#DIV/0!</v>
      </c>
      <c r="M3280" s="2"/>
    </row>
    <row r="3281" spans="6:13" ht="12.75" hidden="1">
      <c r="F3281" s="71"/>
      <c r="G3281" s="71"/>
      <c r="H3281" s="5">
        <f t="shared" si="201"/>
        <v>0</v>
      </c>
      <c r="I3281" s="24" t="e">
        <f t="shared" si="200"/>
        <v>#DIV/0!</v>
      </c>
      <c r="M3281" s="2"/>
    </row>
    <row r="3282" spans="6:13" ht="12.75" hidden="1">
      <c r="F3282" s="71"/>
      <c r="G3282" s="71"/>
      <c r="H3282" s="5">
        <f t="shared" si="201"/>
        <v>0</v>
      </c>
      <c r="I3282" s="24" t="e">
        <f t="shared" si="200"/>
        <v>#DIV/0!</v>
      </c>
      <c r="M3282" s="2"/>
    </row>
    <row r="3283" spans="6:13" ht="12.75" hidden="1">
      <c r="F3283" s="71"/>
      <c r="G3283" s="71"/>
      <c r="H3283" s="5">
        <f t="shared" si="201"/>
        <v>0</v>
      </c>
      <c r="I3283" s="24" t="e">
        <f t="shared" si="200"/>
        <v>#DIV/0!</v>
      </c>
      <c r="M3283" s="2"/>
    </row>
    <row r="3284" spans="6:13" ht="12.75" hidden="1">
      <c r="F3284" s="71"/>
      <c r="G3284" s="71"/>
      <c r="H3284" s="5">
        <f t="shared" si="201"/>
        <v>0</v>
      </c>
      <c r="I3284" s="24" t="e">
        <f t="shared" si="200"/>
        <v>#DIV/0!</v>
      </c>
      <c r="M3284" s="2"/>
    </row>
    <row r="3285" spans="6:13" ht="12.75" hidden="1">
      <c r="F3285" s="71"/>
      <c r="G3285" s="71"/>
      <c r="H3285" s="5">
        <f t="shared" si="201"/>
        <v>0</v>
      </c>
      <c r="I3285" s="24" t="e">
        <f aca="true" t="shared" si="202" ref="I3285:I3316">+B3285/M3285</f>
        <v>#DIV/0!</v>
      </c>
      <c r="M3285" s="2"/>
    </row>
    <row r="3286" spans="6:13" ht="12.75" hidden="1">
      <c r="F3286" s="71"/>
      <c r="G3286" s="71"/>
      <c r="H3286" s="5">
        <f t="shared" si="201"/>
        <v>0</v>
      </c>
      <c r="I3286" s="24" t="e">
        <f t="shared" si="202"/>
        <v>#DIV/0!</v>
      </c>
      <c r="M3286" s="2"/>
    </row>
    <row r="3287" spans="6:13" ht="12.75" hidden="1">
      <c r="F3287" s="71"/>
      <c r="G3287" s="71"/>
      <c r="H3287" s="5">
        <f aca="true" t="shared" si="203" ref="H3287:H3318">H3286-B3287</f>
        <v>0</v>
      </c>
      <c r="I3287" s="24" t="e">
        <f t="shared" si="202"/>
        <v>#DIV/0!</v>
      </c>
      <c r="M3287" s="2"/>
    </row>
    <row r="3288" spans="6:13" ht="12.75" hidden="1">
      <c r="F3288" s="71"/>
      <c r="G3288" s="71"/>
      <c r="H3288" s="5">
        <f t="shared" si="203"/>
        <v>0</v>
      </c>
      <c r="I3288" s="24" t="e">
        <f t="shared" si="202"/>
        <v>#DIV/0!</v>
      </c>
      <c r="M3288" s="2"/>
    </row>
    <row r="3289" spans="6:13" ht="12.75" hidden="1">
      <c r="F3289" s="71"/>
      <c r="G3289" s="71"/>
      <c r="H3289" s="5">
        <f t="shared" si="203"/>
        <v>0</v>
      </c>
      <c r="I3289" s="24" t="e">
        <f t="shared" si="202"/>
        <v>#DIV/0!</v>
      </c>
      <c r="M3289" s="2"/>
    </row>
    <row r="3290" spans="6:13" ht="12.75" hidden="1">
      <c r="F3290" s="71"/>
      <c r="G3290" s="71"/>
      <c r="H3290" s="5">
        <f t="shared" si="203"/>
        <v>0</v>
      </c>
      <c r="I3290" s="24" t="e">
        <f t="shared" si="202"/>
        <v>#DIV/0!</v>
      </c>
      <c r="M3290" s="2"/>
    </row>
    <row r="3291" spans="6:13" ht="12.75" hidden="1">
      <c r="F3291" s="71"/>
      <c r="G3291" s="71"/>
      <c r="H3291" s="5">
        <f t="shared" si="203"/>
        <v>0</v>
      </c>
      <c r="I3291" s="24" t="e">
        <f t="shared" si="202"/>
        <v>#DIV/0!</v>
      </c>
      <c r="M3291" s="2"/>
    </row>
    <row r="3292" spans="6:13" ht="12.75" hidden="1">
      <c r="F3292" s="71"/>
      <c r="G3292" s="71"/>
      <c r="H3292" s="5">
        <f t="shared" si="203"/>
        <v>0</v>
      </c>
      <c r="I3292" s="24" t="e">
        <f t="shared" si="202"/>
        <v>#DIV/0!</v>
      </c>
      <c r="M3292" s="2"/>
    </row>
    <row r="3293" spans="6:13" ht="12.75" hidden="1">
      <c r="F3293" s="71"/>
      <c r="G3293" s="71"/>
      <c r="H3293" s="5">
        <f t="shared" si="203"/>
        <v>0</v>
      </c>
      <c r="I3293" s="24" t="e">
        <f t="shared" si="202"/>
        <v>#DIV/0!</v>
      </c>
      <c r="M3293" s="2"/>
    </row>
    <row r="3294" spans="6:13" ht="12.75" hidden="1">
      <c r="F3294" s="71"/>
      <c r="G3294" s="71"/>
      <c r="H3294" s="5">
        <f t="shared" si="203"/>
        <v>0</v>
      </c>
      <c r="I3294" s="24" t="e">
        <f t="shared" si="202"/>
        <v>#DIV/0!</v>
      </c>
      <c r="M3294" s="2"/>
    </row>
    <row r="3295" spans="6:13" ht="12.75" hidden="1">
      <c r="F3295" s="71"/>
      <c r="G3295" s="71"/>
      <c r="H3295" s="5">
        <f t="shared" si="203"/>
        <v>0</v>
      </c>
      <c r="I3295" s="24" t="e">
        <f t="shared" si="202"/>
        <v>#DIV/0!</v>
      </c>
      <c r="M3295" s="2"/>
    </row>
    <row r="3296" spans="6:13" ht="12.75" hidden="1">
      <c r="F3296" s="71"/>
      <c r="G3296" s="71"/>
      <c r="H3296" s="5">
        <f t="shared" si="203"/>
        <v>0</v>
      </c>
      <c r="I3296" s="24" t="e">
        <f t="shared" si="202"/>
        <v>#DIV/0!</v>
      </c>
      <c r="M3296" s="2"/>
    </row>
    <row r="3297" spans="6:13" ht="12.75" hidden="1">
      <c r="F3297" s="71"/>
      <c r="G3297" s="71"/>
      <c r="H3297" s="5">
        <f t="shared" si="203"/>
        <v>0</v>
      </c>
      <c r="I3297" s="24" t="e">
        <f t="shared" si="202"/>
        <v>#DIV/0!</v>
      </c>
      <c r="M3297" s="2"/>
    </row>
    <row r="3298" spans="6:13" ht="12.75" hidden="1">
      <c r="F3298" s="71"/>
      <c r="G3298" s="71"/>
      <c r="H3298" s="5">
        <f t="shared" si="203"/>
        <v>0</v>
      </c>
      <c r="I3298" s="24" t="e">
        <f t="shared" si="202"/>
        <v>#DIV/0!</v>
      </c>
      <c r="M3298" s="2"/>
    </row>
    <row r="3299" spans="6:13" ht="12.75" hidden="1">
      <c r="F3299" s="71"/>
      <c r="G3299" s="71"/>
      <c r="H3299" s="5">
        <f t="shared" si="203"/>
        <v>0</v>
      </c>
      <c r="I3299" s="24" t="e">
        <f t="shared" si="202"/>
        <v>#DIV/0!</v>
      </c>
      <c r="M3299" s="2"/>
    </row>
    <row r="3300" spans="6:13" ht="12.75" hidden="1">
      <c r="F3300" s="71"/>
      <c r="G3300" s="71"/>
      <c r="H3300" s="5">
        <f t="shared" si="203"/>
        <v>0</v>
      </c>
      <c r="I3300" s="24" t="e">
        <f t="shared" si="202"/>
        <v>#DIV/0!</v>
      </c>
      <c r="M3300" s="2"/>
    </row>
    <row r="3301" spans="6:13" ht="12.75" hidden="1">
      <c r="F3301" s="71"/>
      <c r="G3301" s="71"/>
      <c r="H3301" s="5">
        <f t="shared" si="203"/>
        <v>0</v>
      </c>
      <c r="I3301" s="24" t="e">
        <f t="shared" si="202"/>
        <v>#DIV/0!</v>
      </c>
      <c r="M3301" s="2"/>
    </row>
    <row r="3302" spans="6:13" ht="12.75" hidden="1">
      <c r="F3302" s="71"/>
      <c r="G3302" s="71"/>
      <c r="H3302" s="5">
        <f t="shared" si="203"/>
        <v>0</v>
      </c>
      <c r="I3302" s="24" t="e">
        <f t="shared" si="202"/>
        <v>#DIV/0!</v>
      </c>
      <c r="M3302" s="2"/>
    </row>
    <row r="3303" spans="6:13" ht="12.75" hidden="1">
      <c r="F3303" s="71"/>
      <c r="G3303" s="71"/>
      <c r="H3303" s="5">
        <f t="shared" si="203"/>
        <v>0</v>
      </c>
      <c r="I3303" s="24" t="e">
        <f t="shared" si="202"/>
        <v>#DIV/0!</v>
      </c>
      <c r="M3303" s="2"/>
    </row>
    <row r="3304" spans="6:13" ht="12.75" hidden="1">
      <c r="F3304" s="71"/>
      <c r="G3304" s="71"/>
      <c r="H3304" s="5">
        <f t="shared" si="203"/>
        <v>0</v>
      </c>
      <c r="I3304" s="24" t="e">
        <f t="shared" si="202"/>
        <v>#DIV/0!</v>
      </c>
      <c r="M3304" s="2"/>
    </row>
    <row r="3305" spans="6:13" ht="12.75" hidden="1">
      <c r="F3305" s="71"/>
      <c r="G3305" s="71"/>
      <c r="H3305" s="5">
        <f t="shared" si="203"/>
        <v>0</v>
      </c>
      <c r="I3305" s="24" t="e">
        <f t="shared" si="202"/>
        <v>#DIV/0!</v>
      </c>
      <c r="M3305" s="2"/>
    </row>
    <row r="3306" spans="6:13" ht="12.75" hidden="1">
      <c r="F3306" s="71"/>
      <c r="G3306" s="71"/>
      <c r="H3306" s="5">
        <f t="shared" si="203"/>
        <v>0</v>
      </c>
      <c r="I3306" s="24" t="e">
        <f t="shared" si="202"/>
        <v>#DIV/0!</v>
      </c>
      <c r="M3306" s="2"/>
    </row>
    <row r="3307" spans="6:13" ht="12.75" hidden="1">
      <c r="F3307" s="71"/>
      <c r="G3307" s="71"/>
      <c r="H3307" s="5">
        <f t="shared" si="203"/>
        <v>0</v>
      </c>
      <c r="I3307" s="24" t="e">
        <f t="shared" si="202"/>
        <v>#DIV/0!</v>
      </c>
      <c r="M3307" s="2"/>
    </row>
    <row r="3308" spans="6:13" ht="12.75" hidden="1">
      <c r="F3308" s="71"/>
      <c r="G3308" s="71"/>
      <c r="H3308" s="5">
        <f t="shared" si="203"/>
        <v>0</v>
      </c>
      <c r="I3308" s="24" t="e">
        <f t="shared" si="202"/>
        <v>#DIV/0!</v>
      </c>
      <c r="M3308" s="2"/>
    </row>
    <row r="3309" spans="6:13" ht="12.75" hidden="1">
      <c r="F3309" s="71"/>
      <c r="G3309" s="71"/>
      <c r="H3309" s="5">
        <f t="shared" si="203"/>
        <v>0</v>
      </c>
      <c r="I3309" s="24" t="e">
        <f t="shared" si="202"/>
        <v>#DIV/0!</v>
      </c>
      <c r="M3309" s="2"/>
    </row>
    <row r="3310" spans="6:13" ht="12.75" hidden="1">
      <c r="F3310" s="71"/>
      <c r="G3310" s="71"/>
      <c r="H3310" s="5">
        <f t="shared" si="203"/>
        <v>0</v>
      </c>
      <c r="I3310" s="24" t="e">
        <f t="shared" si="202"/>
        <v>#DIV/0!</v>
      </c>
      <c r="M3310" s="2"/>
    </row>
    <row r="3311" spans="6:13" ht="12.75" hidden="1">
      <c r="F3311" s="71"/>
      <c r="G3311" s="71"/>
      <c r="H3311" s="5">
        <f t="shared" si="203"/>
        <v>0</v>
      </c>
      <c r="I3311" s="24" t="e">
        <f t="shared" si="202"/>
        <v>#DIV/0!</v>
      </c>
      <c r="M3311" s="2"/>
    </row>
    <row r="3312" spans="6:13" ht="12.75" hidden="1">
      <c r="F3312" s="71"/>
      <c r="G3312" s="71"/>
      <c r="H3312" s="5">
        <f t="shared" si="203"/>
        <v>0</v>
      </c>
      <c r="I3312" s="24" t="e">
        <f t="shared" si="202"/>
        <v>#DIV/0!</v>
      </c>
      <c r="M3312" s="2"/>
    </row>
    <row r="3313" spans="6:13" ht="12.75" hidden="1">
      <c r="F3313" s="71"/>
      <c r="G3313" s="71"/>
      <c r="H3313" s="5">
        <f t="shared" si="203"/>
        <v>0</v>
      </c>
      <c r="I3313" s="24" t="e">
        <f t="shared" si="202"/>
        <v>#DIV/0!</v>
      </c>
      <c r="M3313" s="2"/>
    </row>
    <row r="3314" spans="6:13" ht="12.75" hidden="1">
      <c r="F3314" s="71"/>
      <c r="G3314" s="71"/>
      <c r="H3314" s="5">
        <f t="shared" si="203"/>
        <v>0</v>
      </c>
      <c r="I3314" s="24" t="e">
        <f t="shared" si="202"/>
        <v>#DIV/0!</v>
      </c>
      <c r="M3314" s="2"/>
    </row>
    <row r="3315" spans="6:13" ht="12.75" hidden="1">
      <c r="F3315" s="71"/>
      <c r="G3315" s="71"/>
      <c r="H3315" s="5">
        <f t="shared" si="203"/>
        <v>0</v>
      </c>
      <c r="I3315" s="24" t="e">
        <f t="shared" si="202"/>
        <v>#DIV/0!</v>
      </c>
      <c r="M3315" s="2"/>
    </row>
    <row r="3316" spans="6:13" ht="12.75" hidden="1">
      <c r="F3316" s="71"/>
      <c r="G3316" s="71"/>
      <c r="H3316" s="5">
        <f t="shared" si="203"/>
        <v>0</v>
      </c>
      <c r="I3316" s="24" t="e">
        <f t="shared" si="202"/>
        <v>#DIV/0!</v>
      </c>
      <c r="M3316" s="2"/>
    </row>
    <row r="3317" spans="6:13" ht="12.75" hidden="1">
      <c r="F3317" s="71"/>
      <c r="G3317" s="71"/>
      <c r="H3317" s="5">
        <f t="shared" si="203"/>
        <v>0</v>
      </c>
      <c r="I3317" s="24" t="e">
        <f aca="true" t="shared" si="204" ref="I3317:I3339">+B3317/M3317</f>
        <v>#DIV/0!</v>
      </c>
      <c r="M3317" s="2"/>
    </row>
    <row r="3318" spans="6:13" ht="12.75" hidden="1">
      <c r="F3318" s="71"/>
      <c r="G3318" s="71"/>
      <c r="H3318" s="5">
        <f t="shared" si="203"/>
        <v>0</v>
      </c>
      <c r="I3318" s="24" t="e">
        <f t="shared" si="204"/>
        <v>#DIV/0!</v>
      </c>
      <c r="M3318" s="2"/>
    </row>
    <row r="3319" spans="6:13" ht="12.75" hidden="1">
      <c r="F3319" s="71"/>
      <c r="G3319" s="71"/>
      <c r="H3319" s="5">
        <f aca="true" t="shared" si="205" ref="H3319:H3339">H3318-B3319</f>
        <v>0</v>
      </c>
      <c r="I3319" s="24" t="e">
        <f t="shared" si="204"/>
        <v>#DIV/0!</v>
      </c>
      <c r="M3319" s="2"/>
    </row>
    <row r="3320" spans="6:13" ht="12.75" hidden="1">
      <c r="F3320" s="71"/>
      <c r="G3320" s="71"/>
      <c r="H3320" s="5">
        <f t="shared" si="205"/>
        <v>0</v>
      </c>
      <c r="I3320" s="24" t="e">
        <f t="shared" si="204"/>
        <v>#DIV/0!</v>
      </c>
      <c r="M3320" s="2"/>
    </row>
    <row r="3321" spans="6:13" ht="12.75" hidden="1">
      <c r="F3321" s="71"/>
      <c r="G3321" s="71"/>
      <c r="H3321" s="5">
        <f t="shared" si="205"/>
        <v>0</v>
      </c>
      <c r="I3321" s="24" t="e">
        <f t="shared" si="204"/>
        <v>#DIV/0!</v>
      </c>
      <c r="M3321" s="2"/>
    </row>
    <row r="3322" spans="6:13" ht="12.75" hidden="1">
      <c r="F3322" s="71"/>
      <c r="G3322" s="71"/>
      <c r="H3322" s="5">
        <f t="shared" si="205"/>
        <v>0</v>
      </c>
      <c r="I3322" s="24" t="e">
        <f t="shared" si="204"/>
        <v>#DIV/0!</v>
      </c>
      <c r="M3322" s="2"/>
    </row>
    <row r="3323" spans="6:13" ht="12.75" hidden="1">
      <c r="F3323" s="71"/>
      <c r="G3323" s="71"/>
      <c r="H3323" s="5">
        <f t="shared" si="205"/>
        <v>0</v>
      </c>
      <c r="I3323" s="24" t="e">
        <f t="shared" si="204"/>
        <v>#DIV/0!</v>
      </c>
      <c r="M3323" s="2"/>
    </row>
    <row r="3324" spans="6:13" ht="12.75" hidden="1">
      <c r="F3324" s="71"/>
      <c r="G3324" s="71"/>
      <c r="H3324" s="5">
        <f t="shared" si="205"/>
        <v>0</v>
      </c>
      <c r="I3324" s="24" t="e">
        <f t="shared" si="204"/>
        <v>#DIV/0!</v>
      </c>
      <c r="M3324" s="2"/>
    </row>
    <row r="3325" spans="6:13" ht="12.75" hidden="1">
      <c r="F3325" s="71"/>
      <c r="G3325" s="71"/>
      <c r="H3325" s="5">
        <f t="shared" si="205"/>
        <v>0</v>
      </c>
      <c r="I3325" s="24" t="e">
        <f t="shared" si="204"/>
        <v>#DIV/0!</v>
      </c>
      <c r="M3325" s="2"/>
    </row>
    <row r="3326" spans="6:13" ht="12.75" hidden="1">
      <c r="F3326" s="71"/>
      <c r="G3326" s="71"/>
      <c r="H3326" s="5">
        <f t="shared" si="205"/>
        <v>0</v>
      </c>
      <c r="I3326" s="24" t="e">
        <f t="shared" si="204"/>
        <v>#DIV/0!</v>
      </c>
      <c r="M3326" s="2"/>
    </row>
    <row r="3327" spans="6:13" ht="12.75" hidden="1">
      <c r="F3327" s="71"/>
      <c r="G3327" s="71"/>
      <c r="H3327" s="5">
        <f t="shared" si="205"/>
        <v>0</v>
      </c>
      <c r="I3327" s="24" t="e">
        <f t="shared" si="204"/>
        <v>#DIV/0!</v>
      </c>
      <c r="M3327" s="2"/>
    </row>
    <row r="3328" spans="6:13" ht="12.75" hidden="1">
      <c r="F3328" s="71"/>
      <c r="G3328" s="71"/>
      <c r="H3328" s="5">
        <f t="shared" si="205"/>
        <v>0</v>
      </c>
      <c r="I3328" s="24" t="e">
        <f t="shared" si="204"/>
        <v>#DIV/0!</v>
      </c>
      <c r="M3328" s="2"/>
    </row>
    <row r="3329" spans="6:13" ht="12.75" hidden="1">
      <c r="F3329" s="71"/>
      <c r="G3329" s="71"/>
      <c r="H3329" s="5">
        <f t="shared" si="205"/>
        <v>0</v>
      </c>
      <c r="I3329" s="24" t="e">
        <f t="shared" si="204"/>
        <v>#DIV/0!</v>
      </c>
      <c r="M3329" s="2"/>
    </row>
    <row r="3330" spans="6:13" ht="12.75" hidden="1">
      <c r="F3330" s="71"/>
      <c r="G3330" s="71"/>
      <c r="H3330" s="5">
        <f t="shared" si="205"/>
        <v>0</v>
      </c>
      <c r="I3330" s="24" t="e">
        <f t="shared" si="204"/>
        <v>#DIV/0!</v>
      </c>
      <c r="M3330" s="2"/>
    </row>
    <row r="3331" spans="6:13" ht="12.75" hidden="1">
      <c r="F3331" s="71"/>
      <c r="G3331" s="71"/>
      <c r="H3331" s="5">
        <f t="shared" si="205"/>
        <v>0</v>
      </c>
      <c r="I3331" s="24" t="e">
        <f t="shared" si="204"/>
        <v>#DIV/0!</v>
      </c>
      <c r="M3331" s="2"/>
    </row>
    <row r="3332" spans="6:13" ht="12.75" hidden="1">
      <c r="F3332" s="71"/>
      <c r="G3332" s="71"/>
      <c r="H3332" s="5">
        <f t="shared" si="205"/>
        <v>0</v>
      </c>
      <c r="I3332" s="24" t="e">
        <f t="shared" si="204"/>
        <v>#DIV/0!</v>
      </c>
      <c r="M3332" s="2"/>
    </row>
    <row r="3333" spans="6:13" ht="12.75" hidden="1">
      <c r="F3333" s="71"/>
      <c r="G3333" s="71"/>
      <c r="H3333" s="5">
        <f t="shared" si="205"/>
        <v>0</v>
      </c>
      <c r="I3333" s="24" t="e">
        <f t="shared" si="204"/>
        <v>#DIV/0!</v>
      </c>
      <c r="M3333" s="2"/>
    </row>
    <row r="3334" spans="6:13" ht="12.75" hidden="1">
      <c r="F3334" s="71"/>
      <c r="G3334" s="71"/>
      <c r="H3334" s="5">
        <f t="shared" si="205"/>
        <v>0</v>
      </c>
      <c r="I3334" s="24" t="e">
        <f t="shared" si="204"/>
        <v>#DIV/0!</v>
      </c>
      <c r="M3334" s="2"/>
    </row>
    <row r="3335" spans="6:13" ht="12.75" hidden="1">
      <c r="F3335" s="71"/>
      <c r="G3335" s="71"/>
      <c r="H3335" s="5">
        <f t="shared" si="205"/>
        <v>0</v>
      </c>
      <c r="I3335" s="24" t="e">
        <f t="shared" si="204"/>
        <v>#DIV/0!</v>
      </c>
      <c r="M3335" s="2"/>
    </row>
    <row r="3336" spans="6:13" ht="12.75" hidden="1">
      <c r="F3336" s="71"/>
      <c r="G3336" s="71"/>
      <c r="H3336" s="5">
        <f t="shared" si="205"/>
        <v>0</v>
      </c>
      <c r="I3336" s="24" t="e">
        <f t="shared" si="204"/>
        <v>#DIV/0!</v>
      </c>
      <c r="M3336" s="2"/>
    </row>
    <row r="3337" spans="6:13" ht="12.75" hidden="1">
      <c r="F3337" s="71"/>
      <c r="G3337" s="71"/>
      <c r="H3337" s="5">
        <f t="shared" si="205"/>
        <v>0</v>
      </c>
      <c r="I3337" s="24" t="e">
        <f t="shared" si="204"/>
        <v>#DIV/0!</v>
      </c>
      <c r="M3337" s="2"/>
    </row>
    <row r="3338" spans="6:13" ht="12.75" hidden="1">
      <c r="F3338" s="71"/>
      <c r="G3338" s="71"/>
      <c r="H3338" s="5">
        <f t="shared" si="205"/>
        <v>0</v>
      </c>
      <c r="I3338" s="24" t="e">
        <f t="shared" si="204"/>
        <v>#DIV/0!</v>
      </c>
      <c r="M3338" s="2"/>
    </row>
    <row r="3339" spans="6:13" ht="12.75" hidden="1">
      <c r="F3339" s="71"/>
      <c r="G3339" s="71"/>
      <c r="H3339" s="5">
        <f t="shared" si="205"/>
        <v>0</v>
      </c>
      <c r="I3339" s="24" t="e">
        <f t="shared" si="204"/>
        <v>#DIV/0!</v>
      </c>
      <c r="M3339" s="2"/>
    </row>
    <row r="3340" spans="6:13" ht="12.75" hidden="1">
      <c r="F3340" s="71"/>
      <c r="G3340" s="71"/>
      <c r="M3340" s="2"/>
    </row>
    <row r="3341" spans="6:13" ht="12.75" hidden="1">
      <c r="F3341" s="71"/>
      <c r="G3341" s="71"/>
      <c r="M3341" s="2"/>
    </row>
    <row r="3342" spans="6:13" ht="12.75" hidden="1">
      <c r="F3342" s="71"/>
      <c r="G3342" s="71"/>
      <c r="M3342" s="2"/>
    </row>
    <row r="3343" spans="6:13" ht="12.75" hidden="1">
      <c r="F3343" s="71"/>
      <c r="G3343" s="71"/>
      <c r="M3343" s="2"/>
    </row>
    <row r="3344" spans="6:13" ht="12.75" hidden="1">
      <c r="F3344" s="71"/>
      <c r="G3344" s="71"/>
      <c r="M3344" s="2"/>
    </row>
    <row r="3345" spans="6:13" ht="12.75" hidden="1">
      <c r="F3345" s="71"/>
      <c r="G3345" s="71"/>
      <c r="M3345" s="2"/>
    </row>
    <row r="3346" spans="6:13" ht="12.75" hidden="1">
      <c r="F3346" s="71"/>
      <c r="G3346" s="71"/>
      <c r="M3346" s="2"/>
    </row>
    <row r="3347" spans="6:13" ht="12.75" hidden="1">
      <c r="F3347" s="71"/>
      <c r="G3347" s="71"/>
      <c r="M3347" s="2"/>
    </row>
    <row r="3348" spans="6:13" ht="12.75" hidden="1">
      <c r="F3348" s="71"/>
      <c r="G3348" s="71"/>
      <c r="M3348" s="2"/>
    </row>
    <row r="3349" spans="6:13" ht="12.75" hidden="1">
      <c r="F3349" s="71"/>
      <c r="G3349" s="71"/>
      <c r="M3349" s="2"/>
    </row>
    <row r="3350" spans="6:13" ht="12.75" hidden="1">
      <c r="F3350" s="71"/>
      <c r="G3350" s="71"/>
      <c r="M3350" s="2"/>
    </row>
    <row r="3351" spans="6:13" ht="12.75" hidden="1">
      <c r="F3351" s="71"/>
      <c r="G3351" s="71"/>
      <c r="M3351" s="2"/>
    </row>
    <row r="3352" spans="6:13" ht="12.75" hidden="1">
      <c r="F3352" s="71"/>
      <c r="G3352" s="71"/>
      <c r="M3352" s="2"/>
    </row>
    <row r="3353" spans="6:13" ht="12.75" hidden="1">
      <c r="F3353" s="71"/>
      <c r="G3353" s="71"/>
      <c r="M3353" s="2"/>
    </row>
    <row r="3354" spans="6:13" ht="12.75" hidden="1">
      <c r="F3354" s="71"/>
      <c r="G3354" s="71"/>
      <c r="M3354" s="2"/>
    </row>
    <row r="3355" spans="6:13" ht="12.75" hidden="1">
      <c r="F3355" s="71"/>
      <c r="G3355" s="71"/>
      <c r="M3355" s="2"/>
    </row>
    <row r="3356" spans="6:13" ht="12.75" hidden="1">
      <c r="F3356" s="71"/>
      <c r="G3356" s="71"/>
      <c r="M3356" s="2"/>
    </row>
    <row r="3357" spans="6:13" ht="12.75" hidden="1">
      <c r="F3357" s="71"/>
      <c r="G3357" s="71"/>
      <c r="M3357" s="2"/>
    </row>
    <row r="3358" spans="6:13" ht="12.75" hidden="1">
      <c r="F3358" s="71"/>
      <c r="G3358" s="71"/>
      <c r="M3358" s="2"/>
    </row>
    <row r="3359" spans="6:13" ht="12.75" hidden="1">
      <c r="F3359" s="71"/>
      <c r="G3359" s="71"/>
      <c r="M3359" s="2"/>
    </row>
    <row r="3360" spans="6:13" ht="12.75" hidden="1">
      <c r="F3360" s="71"/>
      <c r="G3360" s="71"/>
      <c r="M3360" s="2"/>
    </row>
    <row r="3361" spans="6:13" ht="12.75" hidden="1">
      <c r="F3361" s="71"/>
      <c r="G3361" s="71"/>
      <c r="M3361" s="2"/>
    </row>
    <row r="3362" spans="6:13" ht="12.75" hidden="1">
      <c r="F3362" s="71"/>
      <c r="G3362" s="71"/>
      <c r="M3362" s="2"/>
    </row>
    <row r="3363" spans="6:13" ht="12.75" hidden="1">
      <c r="F3363" s="71"/>
      <c r="G3363" s="71"/>
      <c r="M3363" s="2"/>
    </row>
    <row r="3364" spans="6:13" ht="12.75" hidden="1">
      <c r="F3364" s="71"/>
      <c r="G3364" s="71"/>
      <c r="M3364" s="2"/>
    </row>
    <row r="3365" spans="6:13" ht="12.75" hidden="1">
      <c r="F3365" s="71"/>
      <c r="G3365" s="71"/>
      <c r="M3365" s="2"/>
    </row>
    <row r="3366" spans="6:13" ht="12.75" hidden="1">
      <c r="F3366" s="71"/>
      <c r="G3366" s="71"/>
      <c r="M3366" s="2"/>
    </row>
    <row r="3367" spans="6:13" ht="12.75" hidden="1">
      <c r="F3367" s="71"/>
      <c r="G3367" s="71"/>
      <c r="M3367" s="2"/>
    </row>
    <row r="3368" spans="6:13" ht="12.75" hidden="1">
      <c r="F3368" s="71"/>
      <c r="G3368" s="71"/>
      <c r="M3368" s="2"/>
    </row>
    <row r="3369" spans="6:13" ht="12.75" hidden="1">
      <c r="F3369" s="71"/>
      <c r="G3369" s="71"/>
      <c r="M3369" s="2"/>
    </row>
    <row r="3370" spans="6:13" ht="12.75" hidden="1">
      <c r="F3370" s="71"/>
      <c r="G3370" s="71"/>
      <c r="M3370" s="2"/>
    </row>
    <row r="3371" spans="6:13" ht="12.75" hidden="1">
      <c r="F3371" s="71"/>
      <c r="G3371" s="71"/>
      <c r="M3371" s="2"/>
    </row>
    <row r="3372" spans="6:13" ht="12.75" hidden="1">
      <c r="F3372" s="71"/>
      <c r="G3372" s="71"/>
      <c r="M3372" s="2"/>
    </row>
    <row r="3373" spans="6:13" ht="12.75" hidden="1">
      <c r="F3373" s="71"/>
      <c r="G3373" s="71"/>
      <c r="M3373" s="2"/>
    </row>
    <row r="3374" spans="6:13" ht="12.75" hidden="1">
      <c r="F3374" s="71"/>
      <c r="G3374" s="71"/>
      <c r="M3374" s="2"/>
    </row>
    <row r="3375" spans="6:13" ht="12.75" hidden="1">
      <c r="F3375" s="71"/>
      <c r="G3375" s="71"/>
      <c r="M3375" s="2"/>
    </row>
    <row r="3376" spans="6:13" ht="12.75" hidden="1">
      <c r="F3376" s="71"/>
      <c r="G3376" s="71"/>
      <c r="M3376" s="2"/>
    </row>
    <row r="3377" spans="6:13" ht="12.75" hidden="1">
      <c r="F3377" s="71"/>
      <c r="G3377" s="71"/>
      <c r="M3377" s="2"/>
    </row>
    <row r="3378" spans="6:13" ht="12.75" hidden="1">
      <c r="F3378" s="71"/>
      <c r="G3378" s="71"/>
      <c r="M3378" s="2"/>
    </row>
    <row r="3379" spans="6:13" ht="12.75" hidden="1">
      <c r="F3379" s="71"/>
      <c r="G3379" s="71"/>
      <c r="M3379" s="2"/>
    </row>
    <row r="3380" spans="6:13" ht="12.75" hidden="1">
      <c r="F3380" s="71"/>
      <c r="G3380" s="71"/>
      <c r="M3380" s="2"/>
    </row>
    <row r="3381" spans="6:13" ht="12.75" hidden="1">
      <c r="F3381" s="71"/>
      <c r="G3381" s="71"/>
      <c r="M3381" s="2"/>
    </row>
    <row r="3382" spans="6:13" ht="12.75" hidden="1">
      <c r="F3382" s="71"/>
      <c r="G3382" s="71"/>
      <c r="M3382" s="2"/>
    </row>
    <row r="3383" spans="6:13" ht="12.75" hidden="1">
      <c r="F3383" s="71"/>
      <c r="G3383" s="71"/>
      <c r="M3383" s="2"/>
    </row>
    <row r="3384" spans="6:13" ht="12.75" hidden="1">
      <c r="F3384" s="71"/>
      <c r="G3384" s="71"/>
      <c r="M3384" s="2"/>
    </row>
    <row r="3385" spans="6:13" ht="12.75" hidden="1">
      <c r="F3385" s="71"/>
      <c r="G3385" s="71"/>
      <c r="M3385" s="2"/>
    </row>
    <row r="3386" spans="6:13" ht="12.75" hidden="1">
      <c r="F3386" s="71"/>
      <c r="G3386" s="71"/>
      <c r="M3386" s="2"/>
    </row>
    <row r="3387" spans="6:13" ht="12.75" hidden="1">
      <c r="F3387" s="71"/>
      <c r="G3387" s="71"/>
      <c r="M3387" s="2"/>
    </row>
    <row r="3388" spans="6:13" ht="12.75" hidden="1">
      <c r="F3388" s="71"/>
      <c r="G3388" s="71"/>
      <c r="M3388" s="2"/>
    </row>
    <row r="3389" spans="6:13" ht="12.75" hidden="1">
      <c r="F3389" s="71"/>
      <c r="G3389" s="71"/>
      <c r="M3389" s="2"/>
    </row>
    <row r="3390" spans="6:13" ht="12.75" hidden="1">
      <c r="F3390" s="71"/>
      <c r="G3390" s="71"/>
      <c r="M3390" s="2"/>
    </row>
    <row r="3391" spans="6:13" ht="12.75" hidden="1">
      <c r="F3391" s="71"/>
      <c r="G3391" s="71"/>
      <c r="M3391" s="2"/>
    </row>
    <row r="3392" spans="6:13" ht="12.75" hidden="1">
      <c r="F3392" s="71"/>
      <c r="G3392" s="71"/>
      <c r="M3392" s="2"/>
    </row>
    <row r="3393" spans="6:13" ht="12.75" hidden="1">
      <c r="F3393" s="71"/>
      <c r="G3393" s="71"/>
      <c r="M3393" s="2"/>
    </row>
    <row r="3394" spans="6:13" ht="12.75" hidden="1">
      <c r="F3394" s="71"/>
      <c r="G3394" s="71"/>
      <c r="M3394" s="2"/>
    </row>
    <row r="3395" spans="6:13" ht="12.75" hidden="1">
      <c r="F3395" s="71"/>
      <c r="G3395" s="71"/>
      <c r="M3395" s="2"/>
    </row>
    <row r="3396" spans="6:13" ht="12.75" hidden="1">
      <c r="F3396" s="71"/>
      <c r="G3396" s="71"/>
      <c r="M3396" s="2"/>
    </row>
    <row r="3397" spans="6:13" ht="12.75" hidden="1">
      <c r="F3397" s="71"/>
      <c r="G3397" s="71"/>
      <c r="M3397" s="2"/>
    </row>
    <row r="3398" spans="6:13" ht="12.75" hidden="1">
      <c r="F3398" s="71"/>
      <c r="G3398" s="71"/>
      <c r="M3398" s="2"/>
    </row>
    <row r="3399" spans="6:13" ht="12.75" hidden="1">
      <c r="F3399" s="71"/>
      <c r="G3399" s="71"/>
      <c r="M3399" s="2"/>
    </row>
    <row r="3400" spans="6:13" ht="12.75" hidden="1">
      <c r="F3400" s="71"/>
      <c r="G3400" s="71"/>
      <c r="M3400" s="2"/>
    </row>
    <row r="3401" spans="6:13" ht="12.75" hidden="1">
      <c r="F3401" s="71"/>
      <c r="G3401" s="71"/>
      <c r="M3401" s="2"/>
    </row>
    <row r="3402" spans="6:13" ht="12.75" hidden="1">
      <c r="F3402" s="71"/>
      <c r="G3402" s="71"/>
      <c r="M3402" s="2"/>
    </row>
    <row r="3403" spans="6:13" ht="12.75" hidden="1">
      <c r="F3403" s="71"/>
      <c r="G3403" s="71"/>
      <c r="M3403" s="2"/>
    </row>
    <row r="3404" spans="6:13" ht="12.75" hidden="1">
      <c r="F3404" s="71"/>
      <c r="G3404" s="71"/>
      <c r="M3404" s="2"/>
    </row>
    <row r="3405" spans="6:13" ht="12.75" hidden="1">
      <c r="F3405" s="71"/>
      <c r="G3405" s="71"/>
      <c r="M3405" s="2"/>
    </row>
    <row r="3406" spans="6:13" ht="12.75" hidden="1">
      <c r="F3406" s="71"/>
      <c r="G3406" s="71"/>
      <c r="M3406" s="2"/>
    </row>
    <row r="3407" spans="6:13" ht="12.75" hidden="1">
      <c r="F3407" s="71"/>
      <c r="G3407" s="71"/>
      <c r="M3407" s="2"/>
    </row>
    <row r="3408" spans="6:13" ht="12.75" hidden="1">
      <c r="F3408" s="71"/>
      <c r="G3408" s="71"/>
      <c r="M3408" s="2"/>
    </row>
    <row r="3409" spans="6:13" ht="12.75">
      <c r="F3409" s="71"/>
      <c r="G3409" s="71"/>
      <c r="M3409" s="2"/>
    </row>
    <row r="3410" spans="1:256" s="320" customFormat="1" ht="12.75">
      <c r="A3410" s="316"/>
      <c r="B3410" s="317">
        <v>-1921309</v>
      </c>
      <c r="C3410" s="316" t="s">
        <v>1216</v>
      </c>
      <c r="D3410" s="316" t="s">
        <v>1217</v>
      </c>
      <c r="E3410" s="316"/>
      <c r="F3410" s="318"/>
      <c r="G3410" s="318"/>
      <c r="H3410" s="317">
        <f>H3409-B3410</f>
        <v>1921309</v>
      </c>
      <c r="I3410" s="319">
        <f aca="true" t="shared" si="206" ref="I3410:I3423">+B3410/M3410</f>
        <v>-3842.618</v>
      </c>
      <c r="K3410" s="321">
        <v>500</v>
      </c>
      <c r="L3410" s="322"/>
      <c r="M3410" s="321">
        <v>500</v>
      </c>
      <c r="N3410" s="322"/>
      <c r="O3410" s="322"/>
      <c r="P3410" s="322"/>
      <c r="Q3410" s="322"/>
      <c r="R3410" s="322"/>
      <c r="S3410" s="322"/>
      <c r="T3410" s="322"/>
      <c r="U3410" s="322"/>
      <c r="V3410" s="322"/>
      <c r="W3410" s="322"/>
      <c r="X3410" s="322"/>
      <c r="Y3410" s="322"/>
      <c r="Z3410" s="322"/>
      <c r="AA3410" s="322"/>
      <c r="AB3410" s="322"/>
      <c r="AC3410" s="322"/>
      <c r="AD3410" s="322"/>
      <c r="AE3410" s="322"/>
      <c r="AF3410" s="322"/>
      <c r="AG3410" s="322"/>
      <c r="AH3410" s="322"/>
      <c r="AI3410" s="322"/>
      <c r="AJ3410" s="322"/>
      <c r="AK3410" s="322"/>
      <c r="AL3410" s="322"/>
      <c r="AM3410" s="322"/>
      <c r="AN3410" s="322"/>
      <c r="AO3410" s="322"/>
      <c r="AP3410" s="322"/>
      <c r="AQ3410" s="322"/>
      <c r="AR3410" s="322"/>
      <c r="AS3410" s="322"/>
      <c r="AT3410" s="322"/>
      <c r="AU3410" s="322"/>
      <c r="AV3410" s="322"/>
      <c r="AW3410" s="322"/>
      <c r="AX3410" s="322"/>
      <c r="AY3410" s="322"/>
      <c r="AZ3410" s="322"/>
      <c r="BA3410" s="322"/>
      <c r="BB3410" s="322"/>
      <c r="BC3410" s="322"/>
      <c r="BD3410" s="322"/>
      <c r="BE3410" s="322"/>
      <c r="BF3410" s="322"/>
      <c r="BG3410" s="322"/>
      <c r="BH3410" s="322"/>
      <c r="BI3410" s="322"/>
      <c r="BJ3410" s="322"/>
      <c r="BK3410" s="322"/>
      <c r="BL3410" s="322"/>
      <c r="BM3410" s="322"/>
      <c r="BN3410" s="322"/>
      <c r="BO3410" s="322"/>
      <c r="BP3410" s="322"/>
      <c r="BQ3410" s="322"/>
      <c r="BR3410" s="322"/>
      <c r="BS3410" s="322"/>
      <c r="BT3410" s="322"/>
      <c r="BU3410" s="322"/>
      <c r="BV3410" s="322"/>
      <c r="BW3410" s="322"/>
      <c r="BX3410" s="322"/>
      <c r="BY3410" s="322"/>
      <c r="BZ3410" s="322"/>
      <c r="CA3410" s="322"/>
      <c r="CB3410" s="322"/>
      <c r="CC3410" s="322"/>
      <c r="CD3410" s="322"/>
      <c r="CE3410" s="322"/>
      <c r="CF3410" s="322"/>
      <c r="CG3410" s="322"/>
      <c r="CH3410" s="322"/>
      <c r="CI3410" s="322"/>
      <c r="CJ3410" s="322"/>
      <c r="CK3410" s="322"/>
      <c r="CL3410" s="322"/>
      <c r="CM3410" s="322"/>
      <c r="CN3410" s="322"/>
      <c r="CO3410" s="322"/>
      <c r="CP3410" s="322"/>
      <c r="CQ3410" s="322"/>
      <c r="CR3410" s="322"/>
      <c r="CS3410" s="322"/>
      <c r="CT3410" s="322"/>
      <c r="CU3410" s="322"/>
      <c r="CV3410" s="322"/>
      <c r="CW3410" s="322"/>
      <c r="CX3410" s="322"/>
      <c r="CY3410" s="322"/>
      <c r="CZ3410" s="322"/>
      <c r="DA3410" s="322"/>
      <c r="DB3410" s="322"/>
      <c r="DC3410" s="322"/>
      <c r="DD3410" s="322"/>
      <c r="DE3410" s="322"/>
      <c r="DF3410" s="322"/>
      <c r="DG3410" s="322"/>
      <c r="DH3410" s="322"/>
      <c r="DI3410" s="322"/>
      <c r="DJ3410" s="322"/>
      <c r="DK3410" s="322"/>
      <c r="DL3410" s="322"/>
      <c r="DM3410" s="322"/>
      <c r="DN3410" s="322"/>
      <c r="DO3410" s="322"/>
      <c r="DP3410" s="322"/>
      <c r="DQ3410" s="322"/>
      <c r="DR3410" s="322"/>
      <c r="DS3410" s="322"/>
      <c r="DT3410" s="322"/>
      <c r="DU3410" s="322"/>
      <c r="DV3410" s="322"/>
      <c r="DW3410" s="322"/>
      <c r="DX3410" s="322"/>
      <c r="DY3410" s="322"/>
      <c r="DZ3410" s="322"/>
      <c r="EA3410" s="322"/>
      <c r="EB3410" s="322"/>
      <c r="EC3410" s="322"/>
      <c r="ED3410" s="322"/>
      <c r="EE3410" s="322"/>
      <c r="EF3410" s="322"/>
      <c r="EG3410" s="322"/>
      <c r="EH3410" s="322"/>
      <c r="EI3410" s="322"/>
      <c r="EJ3410" s="322"/>
      <c r="EK3410" s="322"/>
      <c r="EL3410" s="322"/>
      <c r="EM3410" s="322"/>
      <c r="EN3410" s="322"/>
      <c r="EO3410" s="322"/>
      <c r="EP3410" s="322"/>
      <c r="EQ3410" s="322"/>
      <c r="ER3410" s="322"/>
      <c r="ES3410" s="322"/>
      <c r="ET3410" s="322"/>
      <c r="EU3410" s="322"/>
      <c r="EV3410" s="322"/>
      <c r="EW3410" s="322"/>
      <c r="EX3410" s="322"/>
      <c r="EY3410" s="322"/>
      <c r="EZ3410" s="322"/>
      <c r="FA3410" s="322"/>
      <c r="FB3410" s="322"/>
      <c r="FC3410" s="322"/>
      <c r="FD3410" s="322"/>
      <c r="FE3410" s="322"/>
      <c r="FF3410" s="322"/>
      <c r="FG3410" s="322"/>
      <c r="FH3410" s="322"/>
      <c r="FI3410" s="322"/>
      <c r="FJ3410" s="322"/>
      <c r="FK3410" s="322"/>
      <c r="FL3410" s="322"/>
      <c r="FM3410" s="322"/>
      <c r="FN3410" s="322"/>
      <c r="FO3410" s="322"/>
      <c r="FP3410" s="322"/>
      <c r="FQ3410" s="322"/>
      <c r="FR3410" s="322"/>
      <c r="FS3410" s="322"/>
      <c r="FT3410" s="322"/>
      <c r="FU3410" s="322"/>
      <c r="FV3410" s="322"/>
      <c r="FW3410" s="322"/>
      <c r="FX3410" s="322"/>
      <c r="FY3410" s="322"/>
      <c r="FZ3410" s="322"/>
      <c r="GA3410" s="322"/>
      <c r="GB3410" s="322"/>
      <c r="GC3410" s="322"/>
      <c r="GD3410" s="322"/>
      <c r="GE3410" s="322"/>
      <c r="GF3410" s="322"/>
      <c r="GG3410" s="322"/>
      <c r="GH3410" s="322"/>
      <c r="GI3410" s="322"/>
      <c r="GJ3410" s="322"/>
      <c r="GK3410" s="322"/>
      <c r="GL3410" s="322"/>
      <c r="GM3410" s="322"/>
      <c r="GN3410" s="322"/>
      <c r="GO3410" s="322"/>
      <c r="GP3410" s="322"/>
      <c r="GQ3410" s="322"/>
      <c r="GR3410" s="322"/>
      <c r="GS3410" s="322"/>
      <c r="GT3410" s="322"/>
      <c r="GU3410" s="322"/>
      <c r="GV3410" s="322"/>
      <c r="GW3410" s="322"/>
      <c r="GX3410" s="322"/>
      <c r="GY3410" s="322"/>
      <c r="GZ3410" s="322"/>
      <c r="HA3410" s="322"/>
      <c r="HB3410" s="322"/>
      <c r="HC3410" s="322"/>
      <c r="HD3410" s="322"/>
      <c r="HE3410" s="322"/>
      <c r="HF3410" s="322"/>
      <c r="HG3410" s="322"/>
      <c r="HH3410" s="322"/>
      <c r="HI3410" s="322"/>
      <c r="HJ3410" s="322"/>
      <c r="HK3410" s="322"/>
      <c r="HL3410" s="322"/>
      <c r="HM3410" s="322"/>
      <c r="HN3410" s="322"/>
      <c r="HO3410" s="322"/>
      <c r="HP3410" s="322"/>
      <c r="HQ3410" s="322"/>
      <c r="HR3410" s="322"/>
      <c r="HS3410" s="322"/>
      <c r="HT3410" s="322"/>
      <c r="HU3410" s="322"/>
      <c r="HV3410" s="322"/>
      <c r="HW3410" s="322"/>
      <c r="HX3410" s="322"/>
      <c r="HY3410" s="322"/>
      <c r="HZ3410" s="322"/>
      <c r="IA3410" s="322"/>
      <c r="IB3410" s="322"/>
      <c r="IC3410" s="322"/>
      <c r="ID3410" s="322"/>
      <c r="IE3410" s="322"/>
      <c r="IF3410" s="322"/>
      <c r="IG3410" s="322"/>
      <c r="IH3410" s="322"/>
      <c r="II3410" s="322"/>
      <c r="IJ3410" s="322"/>
      <c r="IK3410" s="322"/>
      <c r="IL3410" s="322"/>
      <c r="IM3410" s="322"/>
      <c r="IN3410" s="322"/>
      <c r="IO3410" s="322"/>
      <c r="IP3410" s="322"/>
      <c r="IQ3410" s="322"/>
      <c r="IR3410" s="322"/>
      <c r="IS3410" s="322"/>
      <c r="IT3410" s="322"/>
      <c r="IU3410" s="322"/>
      <c r="IV3410" s="322"/>
    </row>
    <row r="3411" spans="1:256" s="320" customFormat="1" ht="12.75">
      <c r="A3411" s="316"/>
      <c r="B3411" s="317">
        <v>1216786</v>
      </c>
      <c r="C3411" s="316" t="s">
        <v>1216</v>
      </c>
      <c r="D3411" s="316" t="s">
        <v>1211</v>
      </c>
      <c r="E3411" s="316"/>
      <c r="F3411" s="318"/>
      <c r="G3411" s="318"/>
      <c r="H3411" s="317">
        <f>H3410-B3411</f>
        <v>704523</v>
      </c>
      <c r="I3411" s="319">
        <f t="shared" si="206"/>
        <v>2433.572</v>
      </c>
      <c r="K3411" s="321">
        <v>500</v>
      </c>
      <c r="L3411" s="322"/>
      <c r="M3411" s="321">
        <v>500</v>
      </c>
      <c r="N3411" s="322"/>
      <c r="O3411" s="322"/>
      <c r="P3411" s="322"/>
      <c r="Q3411" s="322"/>
      <c r="R3411" s="322"/>
      <c r="S3411" s="322"/>
      <c r="T3411" s="322"/>
      <c r="U3411" s="322"/>
      <c r="V3411" s="322"/>
      <c r="W3411" s="322"/>
      <c r="X3411" s="322"/>
      <c r="Y3411" s="322"/>
      <c r="Z3411" s="322"/>
      <c r="AA3411" s="322"/>
      <c r="AB3411" s="322"/>
      <c r="AC3411" s="322"/>
      <c r="AD3411" s="322"/>
      <c r="AE3411" s="322"/>
      <c r="AF3411" s="322"/>
      <c r="AG3411" s="322"/>
      <c r="AH3411" s="322"/>
      <c r="AI3411" s="322"/>
      <c r="AJ3411" s="322"/>
      <c r="AK3411" s="322"/>
      <c r="AL3411" s="322"/>
      <c r="AM3411" s="322"/>
      <c r="AN3411" s="322"/>
      <c r="AO3411" s="322"/>
      <c r="AP3411" s="322"/>
      <c r="AQ3411" s="322"/>
      <c r="AR3411" s="322"/>
      <c r="AS3411" s="322"/>
      <c r="AT3411" s="322"/>
      <c r="AU3411" s="322"/>
      <c r="AV3411" s="322"/>
      <c r="AW3411" s="322"/>
      <c r="AX3411" s="322"/>
      <c r="AY3411" s="322"/>
      <c r="AZ3411" s="322"/>
      <c r="BA3411" s="322"/>
      <c r="BB3411" s="322"/>
      <c r="BC3411" s="322"/>
      <c r="BD3411" s="322"/>
      <c r="BE3411" s="322"/>
      <c r="BF3411" s="322"/>
      <c r="BG3411" s="322"/>
      <c r="BH3411" s="322"/>
      <c r="BI3411" s="322"/>
      <c r="BJ3411" s="322"/>
      <c r="BK3411" s="322"/>
      <c r="BL3411" s="322"/>
      <c r="BM3411" s="322"/>
      <c r="BN3411" s="322"/>
      <c r="BO3411" s="322"/>
      <c r="BP3411" s="322"/>
      <c r="BQ3411" s="322"/>
      <c r="BR3411" s="322"/>
      <c r="BS3411" s="322"/>
      <c r="BT3411" s="322"/>
      <c r="BU3411" s="322"/>
      <c r="BV3411" s="322"/>
      <c r="BW3411" s="322"/>
      <c r="BX3411" s="322"/>
      <c r="BY3411" s="322"/>
      <c r="BZ3411" s="322"/>
      <c r="CA3411" s="322"/>
      <c r="CB3411" s="322"/>
      <c r="CC3411" s="322"/>
      <c r="CD3411" s="322"/>
      <c r="CE3411" s="322"/>
      <c r="CF3411" s="322"/>
      <c r="CG3411" s="322"/>
      <c r="CH3411" s="322"/>
      <c r="CI3411" s="322"/>
      <c r="CJ3411" s="322"/>
      <c r="CK3411" s="322"/>
      <c r="CL3411" s="322"/>
      <c r="CM3411" s="322"/>
      <c r="CN3411" s="322"/>
      <c r="CO3411" s="322"/>
      <c r="CP3411" s="322"/>
      <c r="CQ3411" s="322"/>
      <c r="CR3411" s="322"/>
      <c r="CS3411" s="322"/>
      <c r="CT3411" s="322"/>
      <c r="CU3411" s="322"/>
      <c r="CV3411" s="322"/>
      <c r="CW3411" s="322"/>
      <c r="CX3411" s="322"/>
      <c r="CY3411" s="322"/>
      <c r="CZ3411" s="322"/>
      <c r="DA3411" s="322"/>
      <c r="DB3411" s="322"/>
      <c r="DC3411" s="322"/>
      <c r="DD3411" s="322"/>
      <c r="DE3411" s="322"/>
      <c r="DF3411" s="322"/>
      <c r="DG3411" s="322"/>
      <c r="DH3411" s="322"/>
      <c r="DI3411" s="322"/>
      <c r="DJ3411" s="322"/>
      <c r="DK3411" s="322"/>
      <c r="DL3411" s="322"/>
      <c r="DM3411" s="322"/>
      <c r="DN3411" s="322"/>
      <c r="DO3411" s="322"/>
      <c r="DP3411" s="322"/>
      <c r="DQ3411" s="322"/>
      <c r="DR3411" s="322"/>
      <c r="DS3411" s="322"/>
      <c r="DT3411" s="322"/>
      <c r="DU3411" s="322"/>
      <c r="DV3411" s="322"/>
      <c r="DW3411" s="322"/>
      <c r="DX3411" s="322"/>
      <c r="DY3411" s="322"/>
      <c r="DZ3411" s="322"/>
      <c r="EA3411" s="322"/>
      <c r="EB3411" s="322"/>
      <c r="EC3411" s="322"/>
      <c r="ED3411" s="322"/>
      <c r="EE3411" s="322"/>
      <c r="EF3411" s="322"/>
      <c r="EG3411" s="322"/>
      <c r="EH3411" s="322"/>
      <c r="EI3411" s="322"/>
      <c r="EJ3411" s="322"/>
      <c r="EK3411" s="322"/>
      <c r="EL3411" s="322"/>
      <c r="EM3411" s="322"/>
      <c r="EN3411" s="322"/>
      <c r="EO3411" s="322"/>
      <c r="EP3411" s="322"/>
      <c r="EQ3411" s="322"/>
      <c r="ER3411" s="322"/>
      <c r="ES3411" s="322"/>
      <c r="ET3411" s="322"/>
      <c r="EU3411" s="322"/>
      <c r="EV3411" s="322"/>
      <c r="EW3411" s="322"/>
      <c r="EX3411" s="322"/>
      <c r="EY3411" s="322"/>
      <c r="EZ3411" s="322"/>
      <c r="FA3411" s="322"/>
      <c r="FB3411" s="322"/>
      <c r="FC3411" s="322"/>
      <c r="FD3411" s="322"/>
      <c r="FE3411" s="322"/>
      <c r="FF3411" s="322"/>
      <c r="FG3411" s="322"/>
      <c r="FH3411" s="322"/>
      <c r="FI3411" s="322"/>
      <c r="FJ3411" s="322"/>
      <c r="FK3411" s="322"/>
      <c r="FL3411" s="322"/>
      <c r="FM3411" s="322"/>
      <c r="FN3411" s="322"/>
      <c r="FO3411" s="322"/>
      <c r="FP3411" s="322"/>
      <c r="FQ3411" s="322"/>
      <c r="FR3411" s="322"/>
      <c r="FS3411" s="322"/>
      <c r="FT3411" s="322"/>
      <c r="FU3411" s="322"/>
      <c r="FV3411" s="322"/>
      <c r="FW3411" s="322"/>
      <c r="FX3411" s="322"/>
      <c r="FY3411" s="322"/>
      <c r="FZ3411" s="322"/>
      <c r="GA3411" s="322"/>
      <c r="GB3411" s="322"/>
      <c r="GC3411" s="322"/>
      <c r="GD3411" s="322"/>
      <c r="GE3411" s="322"/>
      <c r="GF3411" s="322"/>
      <c r="GG3411" s="322"/>
      <c r="GH3411" s="322"/>
      <c r="GI3411" s="322"/>
      <c r="GJ3411" s="322"/>
      <c r="GK3411" s="322"/>
      <c r="GL3411" s="322"/>
      <c r="GM3411" s="322"/>
      <c r="GN3411" s="322"/>
      <c r="GO3411" s="322"/>
      <c r="GP3411" s="322"/>
      <c r="GQ3411" s="322"/>
      <c r="GR3411" s="322"/>
      <c r="GS3411" s="322"/>
      <c r="GT3411" s="322"/>
      <c r="GU3411" s="322"/>
      <c r="GV3411" s="322"/>
      <c r="GW3411" s="322"/>
      <c r="GX3411" s="322"/>
      <c r="GY3411" s="322"/>
      <c r="GZ3411" s="322"/>
      <c r="HA3411" s="322"/>
      <c r="HB3411" s="322"/>
      <c r="HC3411" s="322"/>
      <c r="HD3411" s="322"/>
      <c r="HE3411" s="322"/>
      <c r="HF3411" s="322"/>
      <c r="HG3411" s="322"/>
      <c r="HH3411" s="322"/>
      <c r="HI3411" s="322"/>
      <c r="HJ3411" s="322"/>
      <c r="HK3411" s="322"/>
      <c r="HL3411" s="322"/>
      <c r="HM3411" s="322"/>
      <c r="HN3411" s="322"/>
      <c r="HO3411" s="322"/>
      <c r="HP3411" s="322"/>
      <c r="HQ3411" s="322"/>
      <c r="HR3411" s="322"/>
      <c r="HS3411" s="322"/>
      <c r="HT3411" s="322"/>
      <c r="HU3411" s="322"/>
      <c r="HV3411" s="322"/>
      <c r="HW3411" s="322"/>
      <c r="HX3411" s="322"/>
      <c r="HY3411" s="322"/>
      <c r="HZ3411" s="322"/>
      <c r="IA3411" s="322"/>
      <c r="IB3411" s="322"/>
      <c r="IC3411" s="322"/>
      <c r="ID3411" s="322"/>
      <c r="IE3411" s="322"/>
      <c r="IF3411" s="322"/>
      <c r="IG3411" s="322"/>
      <c r="IH3411" s="322"/>
      <c r="II3411" s="322"/>
      <c r="IJ3411" s="322"/>
      <c r="IK3411" s="322"/>
      <c r="IL3411" s="322"/>
      <c r="IM3411" s="322"/>
      <c r="IN3411" s="322"/>
      <c r="IO3411" s="322"/>
      <c r="IP3411" s="322"/>
      <c r="IQ3411" s="322"/>
      <c r="IR3411" s="322"/>
      <c r="IS3411" s="322"/>
      <c r="IT3411" s="322"/>
      <c r="IU3411" s="322"/>
      <c r="IV3411" s="322"/>
    </row>
    <row r="3412" spans="1:256" s="320" customFormat="1" ht="12.75">
      <c r="A3412" s="316"/>
      <c r="B3412" s="317">
        <v>201237</v>
      </c>
      <c r="C3412" s="316" t="s">
        <v>1216</v>
      </c>
      <c r="D3412" s="316" t="s">
        <v>1202</v>
      </c>
      <c r="E3412" s="316"/>
      <c r="F3412" s="318"/>
      <c r="G3412" s="318"/>
      <c r="H3412" s="317">
        <f>H3411-B3412</f>
        <v>503286</v>
      </c>
      <c r="I3412" s="319">
        <f t="shared" si="206"/>
        <v>406.53939393939396</v>
      </c>
      <c r="K3412" s="321">
        <v>495</v>
      </c>
      <c r="L3412" s="322"/>
      <c r="M3412" s="321">
        <v>495</v>
      </c>
      <c r="N3412" s="322"/>
      <c r="O3412" s="322"/>
      <c r="P3412" s="322"/>
      <c r="Q3412" s="322"/>
      <c r="R3412" s="322"/>
      <c r="S3412" s="322"/>
      <c r="T3412" s="322"/>
      <c r="U3412" s="322"/>
      <c r="V3412" s="322"/>
      <c r="W3412" s="322"/>
      <c r="X3412" s="322"/>
      <c r="Y3412" s="322"/>
      <c r="Z3412" s="322"/>
      <c r="AA3412" s="322"/>
      <c r="AB3412" s="322"/>
      <c r="AC3412" s="322"/>
      <c r="AD3412" s="322"/>
      <c r="AE3412" s="322"/>
      <c r="AF3412" s="322"/>
      <c r="AG3412" s="322"/>
      <c r="AH3412" s="322"/>
      <c r="AI3412" s="322"/>
      <c r="AJ3412" s="322"/>
      <c r="AK3412" s="322"/>
      <c r="AL3412" s="322"/>
      <c r="AM3412" s="322"/>
      <c r="AN3412" s="322"/>
      <c r="AO3412" s="322"/>
      <c r="AP3412" s="322"/>
      <c r="AQ3412" s="322"/>
      <c r="AR3412" s="322"/>
      <c r="AS3412" s="322"/>
      <c r="AT3412" s="322"/>
      <c r="AU3412" s="322"/>
      <c r="AV3412" s="322"/>
      <c r="AW3412" s="322"/>
      <c r="AX3412" s="322"/>
      <c r="AY3412" s="322"/>
      <c r="AZ3412" s="322"/>
      <c r="BA3412" s="322"/>
      <c r="BB3412" s="322"/>
      <c r="BC3412" s="322"/>
      <c r="BD3412" s="322"/>
      <c r="BE3412" s="322"/>
      <c r="BF3412" s="322"/>
      <c r="BG3412" s="322"/>
      <c r="BH3412" s="322"/>
      <c r="BI3412" s="322"/>
      <c r="BJ3412" s="322"/>
      <c r="BK3412" s="322"/>
      <c r="BL3412" s="322"/>
      <c r="BM3412" s="322"/>
      <c r="BN3412" s="322"/>
      <c r="BO3412" s="322"/>
      <c r="BP3412" s="322"/>
      <c r="BQ3412" s="322"/>
      <c r="BR3412" s="322"/>
      <c r="BS3412" s="322"/>
      <c r="BT3412" s="322"/>
      <c r="BU3412" s="322"/>
      <c r="BV3412" s="322"/>
      <c r="BW3412" s="322"/>
      <c r="BX3412" s="322"/>
      <c r="BY3412" s="322"/>
      <c r="BZ3412" s="322"/>
      <c r="CA3412" s="322"/>
      <c r="CB3412" s="322"/>
      <c r="CC3412" s="322"/>
      <c r="CD3412" s="322"/>
      <c r="CE3412" s="322"/>
      <c r="CF3412" s="322"/>
      <c r="CG3412" s="322"/>
      <c r="CH3412" s="322"/>
      <c r="CI3412" s="322"/>
      <c r="CJ3412" s="322"/>
      <c r="CK3412" s="322"/>
      <c r="CL3412" s="322"/>
      <c r="CM3412" s="322"/>
      <c r="CN3412" s="322"/>
      <c r="CO3412" s="322"/>
      <c r="CP3412" s="322"/>
      <c r="CQ3412" s="322"/>
      <c r="CR3412" s="322"/>
      <c r="CS3412" s="322"/>
      <c r="CT3412" s="322"/>
      <c r="CU3412" s="322"/>
      <c r="CV3412" s="322"/>
      <c r="CW3412" s="322"/>
      <c r="CX3412" s="322"/>
      <c r="CY3412" s="322"/>
      <c r="CZ3412" s="322"/>
      <c r="DA3412" s="322"/>
      <c r="DB3412" s="322"/>
      <c r="DC3412" s="322"/>
      <c r="DD3412" s="322"/>
      <c r="DE3412" s="322"/>
      <c r="DF3412" s="322"/>
      <c r="DG3412" s="322"/>
      <c r="DH3412" s="322"/>
      <c r="DI3412" s="322"/>
      <c r="DJ3412" s="322"/>
      <c r="DK3412" s="322"/>
      <c r="DL3412" s="322"/>
      <c r="DM3412" s="322"/>
      <c r="DN3412" s="322"/>
      <c r="DO3412" s="322"/>
      <c r="DP3412" s="322"/>
      <c r="DQ3412" s="322"/>
      <c r="DR3412" s="322"/>
      <c r="DS3412" s="322"/>
      <c r="DT3412" s="322"/>
      <c r="DU3412" s="322"/>
      <c r="DV3412" s="322"/>
      <c r="DW3412" s="322"/>
      <c r="DX3412" s="322"/>
      <c r="DY3412" s="322"/>
      <c r="DZ3412" s="322"/>
      <c r="EA3412" s="322"/>
      <c r="EB3412" s="322"/>
      <c r="EC3412" s="322"/>
      <c r="ED3412" s="322"/>
      <c r="EE3412" s="322"/>
      <c r="EF3412" s="322"/>
      <c r="EG3412" s="322"/>
      <c r="EH3412" s="322"/>
      <c r="EI3412" s="322"/>
      <c r="EJ3412" s="322"/>
      <c r="EK3412" s="322"/>
      <c r="EL3412" s="322"/>
      <c r="EM3412" s="322"/>
      <c r="EN3412" s="322"/>
      <c r="EO3412" s="322"/>
      <c r="EP3412" s="322"/>
      <c r="EQ3412" s="322"/>
      <c r="ER3412" s="322"/>
      <c r="ES3412" s="322"/>
      <c r="ET3412" s="322"/>
      <c r="EU3412" s="322"/>
      <c r="EV3412" s="322"/>
      <c r="EW3412" s="322"/>
      <c r="EX3412" s="322"/>
      <c r="EY3412" s="322"/>
      <c r="EZ3412" s="322"/>
      <c r="FA3412" s="322"/>
      <c r="FB3412" s="322"/>
      <c r="FC3412" s="322"/>
      <c r="FD3412" s="322"/>
      <c r="FE3412" s="322"/>
      <c r="FF3412" s="322"/>
      <c r="FG3412" s="322"/>
      <c r="FH3412" s="322"/>
      <c r="FI3412" s="322"/>
      <c r="FJ3412" s="322"/>
      <c r="FK3412" s="322"/>
      <c r="FL3412" s="322"/>
      <c r="FM3412" s="322"/>
      <c r="FN3412" s="322"/>
      <c r="FO3412" s="322"/>
      <c r="FP3412" s="322"/>
      <c r="FQ3412" s="322"/>
      <c r="FR3412" s="322"/>
      <c r="FS3412" s="322"/>
      <c r="FT3412" s="322"/>
      <c r="FU3412" s="322"/>
      <c r="FV3412" s="322"/>
      <c r="FW3412" s="322"/>
      <c r="FX3412" s="322"/>
      <c r="FY3412" s="322"/>
      <c r="FZ3412" s="322"/>
      <c r="GA3412" s="322"/>
      <c r="GB3412" s="322"/>
      <c r="GC3412" s="322"/>
      <c r="GD3412" s="322"/>
      <c r="GE3412" s="322"/>
      <c r="GF3412" s="322"/>
      <c r="GG3412" s="322"/>
      <c r="GH3412" s="322"/>
      <c r="GI3412" s="322"/>
      <c r="GJ3412" s="322"/>
      <c r="GK3412" s="322"/>
      <c r="GL3412" s="322"/>
      <c r="GM3412" s="322"/>
      <c r="GN3412" s="322"/>
      <c r="GO3412" s="322"/>
      <c r="GP3412" s="322"/>
      <c r="GQ3412" s="322"/>
      <c r="GR3412" s="322"/>
      <c r="GS3412" s="322"/>
      <c r="GT3412" s="322"/>
      <c r="GU3412" s="322"/>
      <c r="GV3412" s="322"/>
      <c r="GW3412" s="322"/>
      <c r="GX3412" s="322"/>
      <c r="GY3412" s="322"/>
      <c r="GZ3412" s="322"/>
      <c r="HA3412" s="322"/>
      <c r="HB3412" s="322"/>
      <c r="HC3412" s="322"/>
      <c r="HD3412" s="322"/>
      <c r="HE3412" s="322"/>
      <c r="HF3412" s="322"/>
      <c r="HG3412" s="322"/>
      <c r="HH3412" s="322"/>
      <c r="HI3412" s="322"/>
      <c r="HJ3412" s="322"/>
      <c r="HK3412" s="322"/>
      <c r="HL3412" s="322"/>
      <c r="HM3412" s="322"/>
      <c r="HN3412" s="322"/>
      <c r="HO3412" s="322"/>
      <c r="HP3412" s="322"/>
      <c r="HQ3412" s="322"/>
      <c r="HR3412" s="322"/>
      <c r="HS3412" s="322"/>
      <c r="HT3412" s="322"/>
      <c r="HU3412" s="322"/>
      <c r="HV3412" s="322"/>
      <c r="HW3412" s="322"/>
      <c r="HX3412" s="322"/>
      <c r="HY3412" s="322"/>
      <c r="HZ3412" s="322"/>
      <c r="IA3412" s="322"/>
      <c r="IB3412" s="322"/>
      <c r="IC3412" s="322"/>
      <c r="ID3412" s="322"/>
      <c r="IE3412" s="322"/>
      <c r="IF3412" s="322"/>
      <c r="IG3412" s="322"/>
      <c r="IH3412" s="322"/>
      <c r="II3412" s="322"/>
      <c r="IJ3412" s="322"/>
      <c r="IK3412" s="322"/>
      <c r="IL3412" s="322"/>
      <c r="IM3412" s="322"/>
      <c r="IN3412" s="322"/>
      <c r="IO3412" s="322"/>
      <c r="IP3412" s="322"/>
      <c r="IQ3412" s="322"/>
      <c r="IR3412" s="322"/>
      <c r="IS3412" s="322"/>
      <c r="IT3412" s="322"/>
      <c r="IU3412" s="322"/>
      <c r="IV3412" s="322"/>
    </row>
    <row r="3413" spans="1:256" s="320" customFormat="1" ht="12.75">
      <c r="A3413" s="316"/>
      <c r="B3413" s="317">
        <v>537531</v>
      </c>
      <c r="C3413" s="316" t="s">
        <v>1216</v>
      </c>
      <c r="D3413" s="316" t="s">
        <v>1203</v>
      </c>
      <c r="E3413" s="316"/>
      <c r="F3413" s="318"/>
      <c r="G3413" s="318"/>
      <c r="H3413" s="317">
        <f>H3412-B3413</f>
        <v>-34245</v>
      </c>
      <c r="I3413" s="319">
        <f t="shared" si="206"/>
        <v>1085.9212121212122</v>
      </c>
      <c r="K3413" s="321">
        <v>495</v>
      </c>
      <c r="L3413" s="322"/>
      <c r="M3413" s="321">
        <v>495</v>
      </c>
      <c r="N3413" s="322"/>
      <c r="O3413" s="322"/>
      <c r="P3413" s="322"/>
      <c r="Q3413" s="322"/>
      <c r="R3413" s="322"/>
      <c r="S3413" s="322"/>
      <c r="T3413" s="322"/>
      <c r="U3413" s="322"/>
      <c r="V3413" s="322"/>
      <c r="W3413" s="322"/>
      <c r="X3413" s="322"/>
      <c r="Y3413" s="322"/>
      <c r="Z3413" s="322"/>
      <c r="AA3413" s="322"/>
      <c r="AB3413" s="322"/>
      <c r="AC3413" s="322"/>
      <c r="AD3413" s="322"/>
      <c r="AE3413" s="322"/>
      <c r="AF3413" s="322"/>
      <c r="AG3413" s="322"/>
      <c r="AH3413" s="322"/>
      <c r="AI3413" s="322"/>
      <c r="AJ3413" s="322"/>
      <c r="AK3413" s="322"/>
      <c r="AL3413" s="322"/>
      <c r="AM3413" s="322"/>
      <c r="AN3413" s="322"/>
      <c r="AO3413" s="322"/>
      <c r="AP3413" s="322"/>
      <c r="AQ3413" s="322"/>
      <c r="AR3413" s="322"/>
      <c r="AS3413" s="322"/>
      <c r="AT3413" s="322"/>
      <c r="AU3413" s="322"/>
      <c r="AV3413" s="322"/>
      <c r="AW3413" s="322"/>
      <c r="AX3413" s="322"/>
      <c r="AY3413" s="322"/>
      <c r="AZ3413" s="322"/>
      <c r="BA3413" s="322"/>
      <c r="BB3413" s="322"/>
      <c r="BC3413" s="322"/>
      <c r="BD3413" s="322"/>
      <c r="BE3413" s="322"/>
      <c r="BF3413" s="322"/>
      <c r="BG3413" s="322"/>
      <c r="BH3413" s="322"/>
      <c r="BI3413" s="322"/>
      <c r="BJ3413" s="322"/>
      <c r="BK3413" s="322"/>
      <c r="BL3413" s="322"/>
      <c r="BM3413" s="322"/>
      <c r="BN3413" s="322"/>
      <c r="BO3413" s="322"/>
      <c r="BP3413" s="322"/>
      <c r="BQ3413" s="322"/>
      <c r="BR3413" s="322"/>
      <c r="BS3413" s="322"/>
      <c r="BT3413" s="322"/>
      <c r="BU3413" s="322"/>
      <c r="BV3413" s="322"/>
      <c r="BW3413" s="322"/>
      <c r="BX3413" s="322"/>
      <c r="BY3413" s="322"/>
      <c r="BZ3413" s="322"/>
      <c r="CA3413" s="322"/>
      <c r="CB3413" s="322"/>
      <c r="CC3413" s="322"/>
      <c r="CD3413" s="322"/>
      <c r="CE3413" s="322"/>
      <c r="CF3413" s="322"/>
      <c r="CG3413" s="322"/>
      <c r="CH3413" s="322"/>
      <c r="CI3413" s="322"/>
      <c r="CJ3413" s="322"/>
      <c r="CK3413" s="322"/>
      <c r="CL3413" s="322"/>
      <c r="CM3413" s="322"/>
      <c r="CN3413" s="322"/>
      <c r="CO3413" s="322"/>
      <c r="CP3413" s="322"/>
      <c r="CQ3413" s="322"/>
      <c r="CR3413" s="322"/>
      <c r="CS3413" s="322"/>
      <c r="CT3413" s="322"/>
      <c r="CU3413" s="322"/>
      <c r="CV3413" s="322"/>
      <c r="CW3413" s="322"/>
      <c r="CX3413" s="322"/>
      <c r="CY3413" s="322"/>
      <c r="CZ3413" s="322"/>
      <c r="DA3413" s="322"/>
      <c r="DB3413" s="322"/>
      <c r="DC3413" s="322"/>
      <c r="DD3413" s="322"/>
      <c r="DE3413" s="322"/>
      <c r="DF3413" s="322"/>
      <c r="DG3413" s="322"/>
      <c r="DH3413" s="322"/>
      <c r="DI3413" s="322"/>
      <c r="DJ3413" s="322"/>
      <c r="DK3413" s="322"/>
      <c r="DL3413" s="322"/>
      <c r="DM3413" s="322"/>
      <c r="DN3413" s="322"/>
      <c r="DO3413" s="322"/>
      <c r="DP3413" s="322"/>
      <c r="DQ3413" s="322"/>
      <c r="DR3413" s="322"/>
      <c r="DS3413" s="322"/>
      <c r="DT3413" s="322"/>
      <c r="DU3413" s="322"/>
      <c r="DV3413" s="322"/>
      <c r="DW3413" s="322"/>
      <c r="DX3413" s="322"/>
      <c r="DY3413" s="322"/>
      <c r="DZ3413" s="322"/>
      <c r="EA3413" s="322"/>
      <c r="EB3413" s="322"/>
      <c r="EC3413" s="322"/>
      <c r="ED3413" s="322"/>
      <c r="EE3413" s="322"/>
      <c r="EF3413" s="322"/>
      <c r="EG3413" s="322"/>
      <c r="EH3413" s="322"/>
      <c r="EI3413" s="322"/>
      <c r="EJ3413" s="322"/>
      <c r="EK3413" s="322"/>
      <c r="EL3413" s="322"/>
      <c r="EM3413" s="322"/>
      <c r="EN3413" s="322"/>
      <c r="EO3413" s="322"/>
      <c r="EP3413" s="322"/>
      <c r="EQ3413" s="322"/>
      <c r="ER3413" s="322"/>
      <c r="ES3413" s="322"/>
      <c r="ET3413" s="322"/>
      <c r="EU3413" s="322"/>
      <c r="EV3413" s="322"/>
      <c r="EW3413" s="322"/>
      <c r="EX3413" s="322"/>
      <c r="EY3413" s="322"/>
      <c r="EZ3413" s="322"/>
      <c r="FA3413" s="322"/>
      <c r="FB3413" s="322"/>
      <c r="FC3413" s="322"/>
      <c r="FD3413" s="322"/>
      <c r="FE3413" s="322"/>
      <c r="FF3413" s="322"/>
      <c r="FG3413" s="322"/>
      <c r="FH3413" s="322"/>
      <c r="FI3413" s="322"/>
      <c r="FJ3413" s="322"/>
      <c r="FK3413" s="322"/>
      <c r="FL3413" s="322"/>
      <c r="FM3413" s="322"/>
      <c r="FN3413" s="322"/>
      <c r="FO3413" s="322"/>
      <c r="FP3413" s="322"/>
      <c r="FQ3413" s="322"/>
      <c r="FR3413" s="322"/>
      <c r="FS3413" s="322"/>
      <c r="FT3413" s="322"/>
      <c r="FU3413" s="322"/>
      <c r="FV3413" s="322"/>
      <c r="FW3413" s="322"/>
      <c r="FX3413" s="322"/>
      <c r="FY3413" s="322"/>
      <c r="FZ3413" s="322"/>
      <c r="GA3413" s="322"/>
      <c r="GB3413" s="322"/>
      <c r="GC3413" s="322"/>
      <c r="GD3413" s="322"/>
      <c r="GE3413" s="322"/>
      <c r="GF3413" s="322"/>
      <c r="GG3413" s="322"/>
      <c r="GH3413" s="322"/>
      <c r="GI3413" s="322"/>
      <c r="GJ3413" s="322"/>
      <c r="GK3413" s="322"/>
      <c r="GL3413" s="322"/>
      <c r="GM3413" s="322"/>
      <c r="GN3413" s="322"/>
      <c r="GO3413" s="322"/>
      <c r="GP3413" s="322"/>
      <c r="GQ3413" s="322"/>
      <c r="GR3413" s="322"/>
      <c r="GS3413" s="322"/>
      <c r="GT3413" s="322"/>
      <c r="GU3413" s="322"/>
      <c r="GV3413" s="322"/>
      <c r="GW3413" s="322"/>
      <c r="GX3413" s="322"/>
      <c r="GY3413" s="322"/>
      <c r="GZ3413" s="322"/>
      <c r="HA3413" s="322"/>
      <c r="HB3413" s="322"/>
      <c r="HC3413" s="322"/>
      <c r="HD3413" s="322"/>
      <c r="HE3413" s="322"/>
      <c r="HF3413" s="322"/>
      <c r="HG3413" s="322"/>
      <c r="HH3413" s="322"/>
      <c r="HI3413" s="322"/>
      <c r="HJ3413" s="322"/>
      <c r="HK3413" s="322"/>
      <c r="HL3413" s="322"/>
      <c r="HM3413" s="322"/>
      <c r="HN3413" s="322"/>
      <c r="HO3413" s="322"/>
      <c r="HP3413" s="322"/>
      <c r="HQ3413" s="322"/>
      <c r="HR3413" s="322"/>
      <c r="HS3413" s="322"/>
      <c r="HT3413" s="322"/>
      <c r="HU3413" s="322"/>
      <c r="HV3413" s="322"/>
      <c r="HW3413" s="322"/>
      <c r="HX3413" s="322"/>
      <c r="HY3413" s="322"/>
      <c r="HZ3413" s="322"/>
      <c r="IA3413" s="322"/>
      <c r="IB3413" s="322"/>
      <c r="IC3413" s="322"/>
      <c r="ID3413" s="322"/>
      <c r="IE3413" s="322"/>
      <c r="IF3413" s="322"/>
      <c r="IG3413" s="322"/>
      <c r="IH3413" s="322"/>
      <c r="II3413" s="322"/>
      <c r="IJ3413" s="322"/>
      <c r="IK3413" s="322"/>
      <c r="IL3413" s="322"/>
      <c r="IM3413" s="322"/>
      <c r="IN3413" s="322"/>
      <c r="IO3413" s="322"/>
      <c r="IP3413" s="322"/>
      <c r="IQ3413" s="322"/>
      <c r="IR3413" s="322"/>
      <c r="IS3413" s="322"/>
      <c r="IT3413" s="322"/>
      <c r="IU3413" s="322"/>
      <c r="IV3413" s="322"/>
    </row>
    <row r="3414" spans="1:256" s="320" customFormat="1" ht="12.75">
      <c r="A3414" s="316"/>
      <c r="B3414" s="317">
        <v>105500</v>
      </c>
      <c r="C3414" s="316" t="s">
        <v>1216</v>
      </c>
      <c r="D3414" s="316" t="s">
        <v>1204</v>
      </c>
      <c r="E3414" s="316"/>
      <c r="F3414" s="318"/>
      <c r="G3414" s="318"/>
      <c r="H3414" s="317">
        <f>H3413-B3414</f>
        <v>-139745</v>
      </c>
      <c r="I3414" s="319">
        <f t="shared" si="206"/>
        <v>211</v>
      </c>
      <c r="K3414" s="321">
        <v>500</v>
      </c>
      <c r="L3414" s="322"/>
      <c r="M3414" s="321">
        <v>500</v>
      </c>
      <c r="N3414" s="322"/>
      <c r="O3414" s="322"/>
      <c r="P3414" s="322"/>
      <c r="Q3414" s="322"/>
      <c r="R3414" s="322"/>
      <c r="S3414" s="322"/>
      <c r="T3414" s="322"/>
      <c r="U3414" s="322"/>
      <c r="V3414" s="322"/>
      <c r="W3414" s="322"/>
      <c r="X3414" s="322"/>
      <c r="Y3414" s="322"/>
      <c r="Z3414" s="322"/>
      <c r="AA3414" s="322"/>
      <c r="AB3414" s="322"/>
      <c r="AC3414" s="322"/>
      <c r="AD3414" s="322"/>
      <c r="AE3414" s="322"/>
      <c r="AF3414" s="322"/>
      <c r="AG3414" s="322"/>
      <c r="AH3414" s="322"/>
      <c r="AI3414" s="322"/>
      <c r="AJ3414" s="322"/>
      <c r="AK3414" s="322"/>
      <c r="AL3414" s="322"/>
      <c r="AM3414" s="322"/>
      <c r="AN3414" s="322"/>
      <c r="AO3414" s="322"/>
      <c r="AP3414" s="322"/>
      <c r="AQ3414" s="322"/>
      <c r="AR3414" s="322"/>
      <c r="AS3414" s="322"/>
      <c r="AT3414" s="322"/>
      <c r="AU3414" s="322"/>
      <c r="AV3414" s="322"/>
      <c r="AW3414" s="322"/>
      <c r="AX3414" s="322"/>
      <c r="AY3414" s="322"/>
      <c r="AZ3414" s="322"/>
      <c r="BA3414" s="322"/>
      <c r="BB3414" s="322"/>
      <c r="BC3414" s="322"/>
      <c r="BD3414" s="322"/>
      <c r="BE3414" s="322"/>
      <c r="BF3414" s="322"/>
      <c r="BG3414" s="322"/>
      <c r="BH3414" s="322"/>
      <c r="BI3414" s="322"/>
      <c r="BJ3414" s="322"/>
      <c r="BK3414" s="322"/>
      <c r="BL3414" s="322"/>
      <c r="BM3414" s="322"/>
      <c r="BN3414" s="322"/>
      <c r="BO3414" s="322"/>
      <c r="BP3414" s="322"/>
      <c r="BQ3414" s="322"/>
      <c r="BR3414" s="322"/>
      <c r="BS3414" s="322"/>
      <c r="BT3414" s="322"/>
      <c r="BU3414" s="322"/>
      <c r="BV3414" s="322"/>
      <c r="BW3414" s="322"/>
      <c r="BX3414" s="322"/>
      <c r="BY3414" s="322"/>
      <c r="BZ3414" s="322"/>
      <c r="CA3414" s="322"/>
      <c r="CB3414" s="322"/>
      <c r="CC3414" s="322"/>
      <c r="CD3414" s="322"/>
      <c r="CE3414" s="322"/>
      <c r="CF3414" s="322"/>
      <c r="CG3414" s="322"/>
      <c r="CH3414" s="322"/>
      <c r="CI3414" s="322"/>
      <c r="CJ3414" s="322"/>
      <c r="CK3414" s="322"/>
      <c r="CL3414" s="322"/>
      <c r="CM3414" s="322"/>
      <c r="CN3414" s="322"/>
      <c r="CO3414" s="322"/>
      <c r="CP3414" s="322"/>
      <c r="CQ3414" s="322"/>
      <c r="CR3414" s="322"/>
      <c r="CS3414" s="322"/>
      <c r="CT3414" s="322"/>
      <c r="CU3414" s="322"/>
      <c r="CV3414" s="322"/>
      <c r="CW3414" s="322"/>
      <c r="CX3414" s="322"/>
      <c r="CY3414" s="322"/>
      <c r="CZ3414" s="322"/>
      <c r="DA3414" s="322"/>
      <c r="DB3414" s="322"/>
      <c r="DC3414" s="322"/>
      <c r="DD3414" s="322"/>
      <c r="DE3414" s="322"/>
      <c r="DF3414" s="322"/>
      <c r="DG3414" s="322"/>
      <c r="DH3414" s="322"/>
      <c r="DI3414" s="322"/>
      <c r="DJ3414" s="322"/>
      <c r="DK3414" s="322"/>
      <c r="DL3414" s="322"/>
      <c r="DM3414" s="322"/>
      <c r="DN3414" s="322"/>
      <c r="DO3414" s="322"/>
      <c r="DP3414" s="322"/>
      <c r="DQ3414" s="322"/>
      <c r="DR3414" s="322"/>
      <c r="DS3414" s="322"/>
      <c r="DT3414" s="322"/>
      <c r="DU3414" s="322"/>
      <c r="DV3414" s="322"/>
      <c r="DW3414" s="322"/>
      <c r="DX3414" s="322"/>
      <c r="DY3414" s="322"/>
      <c r="DZ3414" s="322"/>
      <c r="EA3414" s="322"/>
      <c r="EB3414" s="322"/>
      <c r="EC3414" s="322"/>
      <c r="ED3414" s="322"/>
      <c r="EE3414" s="322"/>
      <c r="EF3414" s="322"/>
      <c r="EG3414" s="322"/>
      <c r="EH3414" s="322"/>
      <c r="EI3414" s="322"/>
      <c r="EJ3414" s="322"/>
      <c r="EK3414" s="322"/>
      <c r="EL3414" s="322"/>
      <c r="EM3414" s="322"/>
      <c r="EN3414" s="322"/>
      <c r="EO3414" s="322"/>
      <c r="EP3414" s="322"/>
      <c r="EQ3414" s="322"/>
      <c r="ER3414" s="322"/>
      <c r="ES3414" s="322"/>
      <c r="ET3414" s="322"/>
      <c r="EU3414" s="322"/>
      <c r="EV3414" s="322"/>
      <c r="EW3414" s="322"/>
      <c r="EX3414" s="322"/>
      <c r="EY3414" s="322"/>
      <c r="EZ3414" s="322"/>
      <c r="FA3414" s="322"/>
      <c r="FB3414" s="322"/>
      <c r="FC3414" s="322"/>
      <c r="FD3414" s="322"/>
      <c r="FE3414" s="322"/>
      <c r="FF3414" s="322"/>
      <c r="FG3414" s="322"/>
      <c r="FH3414" s="322"/>
      <c r="FI3414" s="322"/>
      <c r="FJ3414" s="322"/>
      <c r="FK3414" s="322"/>
      <c r="FL3414" s="322"/>
      <c r="FM3414" s="322"/>
      <c r="FN3414" s="322"/>
      <c r="FO3414" s="322"/>
      <c r="FP3414" s="322"/>
      <c r="FQ3414" s="322"/>
      <c r="FR3414" s="322"/>
      <c r="FS3414" s="322"/>
      <c r="FT3414" s="322"/>
      <c r="FU3414" s="322"/>
      <c r="FV3414" s="322"/>
      <c r="FW3414" s="322"/>
      <c r="FX3414" s="322"/>
      <c r="FY3414" s="322"/>
      <c r="FZ3414" s="322"/>
      <c r="GA3414" s="322"/>
      <c r="GB3414" s="322"/>
      <c r="GC3414" s="322"/>
      <c r="GD3414" s="322"/>
      <c r="GE3414" s="322"/>
      <c r="GF3414" s="322"/>
      <c r="GG3414" s="322"/>
      <c r="GH3414" s="322"/>
      <c r="GI3414" s="322"/>
      <c r="GJ3414" s="322"/>
      <c r="GK3414" s="322"/>
      <c r="GL3414" s="322"/>
      <c r="GM3414" s="322"/>
      <c r="GN3414" s="322"/>
      <c r="GO3414" s="322"/>
      <c r="GP3414" s="322"/>
      <c r="GQ3414" s="322"/>
      <c r="GR3414" s="322"/>
      <c r="GS3414" s="322"/>
      <c r="GT3414" s="322"/>
      <c r="GU3414" s="322"/>
      <c r="GV3414" s="322"/>
      <c r="GW3414" s="322"/>
      <c r="GX3414" s="322"/>
      <c r="GY3414" s="322"/>
      <c r="GZ3414" s="322"/>
      <c r="HA3414" s="322"/>
      <c r="HB3414" s="322"/>
      <c r="HC3414" s="322"/>
      <c r="HD3414" s="322"/>
      <c r="HE3414" s="322"/>
      <c r="HF3414" s="322"/>
      <c r="HG3414" s="322"/>
      <c r="HH3414" s="322"/>
      <c r="HI3414" s="322"/>
      <c r="HJ3414" s="322"/>
      <c r="HK3414" s="322"/>
      <c r="HL3414" s="322"/>
      <c r="HM3414" s="322"/>
      <c r="HN3414" s="322"/>
      <c r="HO3414" s="322"/>
      <c r="HP3414" s="322"/>
      <c r="HQ3414" s="322"/>
      <c r="HR3414" s="322"/>
      <c r="HS3414" s="322"/>
      <c r="HT3414" s="322"/>
      <c r="HU3414" s="322"/>
      <c r="HV3414" s="322"/>
      <c r="HW3414" s="322"/>
      <c r="HX3414" s="322"/>
      <c r="HY3414" s="322"/>
      <c r="HZ3414" s="322"/>
      <c r="IA3414" s="322"/>
      <c r="IB3414" s="322"/>
      <c r="IC3414" s="322"/>
      <c r="ID3414" s="322"/>
      <c r="IE3414" s="322"/>
      <c r="IF3414" s="322"/>
      <c r="IG3414" s="322"/>
      <c r="IH3414" s="322"/>
      <c r="II3414" s="322"/>
      <c r="IJ3414" s="322"/>
      <c r="IK3414" s="322"/>
      <c r="IL3414" s="322"/>
      <c r="IM3414" s="322"/>
      <c r="IN3414" s="322"/>
      <c r="IO3414" s="322"/>
      <c r="IP3414" s="322"/>
      <c r="IQ3414" s="322"/>
      <c r="IR3414" s="322"/>
      <c r="IS3414" s="322"/>
      <c r="IT3414" s="322"/>
      <c r="IU3414" s="322"/>
      <c r="IV3414" s="322"/>
    </row>
    <row r="3415" spans="1:256" s="320" customFormat="1" ht="12.75">
      <c r="A3415" s="316"/>
      <c r="B3415" s="317">
        <v>0</v>
      </c>
      <c r="C3415" s="316" t="s">
        <v>1216</v>
      </c>
      <c r="D3415" s="316" t="s">
        <v>1205</v>
      </c>
      <c r="E3415" s="316"/>
      <c r="F3415" s="318"/>
      <c r="G3415" s="318"/>
      <c r="H3415" s="317">
        <f>H3413-B3415</f>
        <v>-34245</v>
      </c>
      <c r="I3415" s="319">
        <f t="shared" si="206"/>
        <v>0</v>
      </c>
      <c r="K3415" s="321">
        <v>525</v>
      </c>
      <c r="L3415" s="322"/>
      <c r="M3415" s="321">
        <v>525</v>
      </c>
      <c r="N3415" s="322"/>
      <c r="O3415" s="322"/>
      <c r="P3415" s="322"/>
      <c r="Q3415" s="322"/>
      <c r="R3415" s="322"/>
      <c r="S3415" s="322"/>
      <c r="T3415" s="322"/>
      <c r="U3415" s="322"/>
      <c r="V3415" s="322"/>
      <c r="W3415" s="322"/>
      <c r="X3415" s="322"/>
      <c r="Y3415" s="322"/>
      <c r="Z3415" s="322"/>
      <c r="AA3415" s="322"/>
      <c r="AB3415" s="322"/>
      <c r="AC3415" s="322"/>
      <c r="AD3415" s="322"/>
      <c r="AE3415" s="322"/>
      <c r="AF3415" s="322"/>
      <c r="AG3415" s="322"/>
      <c r="AH3415" s="322"/>
      <c r="AI3415" s="322"/>
      <c r="AJ3415" s="322"/>
      <c r="AK3415" s="322"/>
      <c r="AL3415" s="322"/>
      <c r="AM3415" s="322"/>
      <c r="AN3415" s="322"/>
      <c r="AO3415" s="322"/>
      <c r="AP3415" s="322"/>
      <c r="AQ3415" s="322"/>
      <c r="AR3415" s="322"/>
      <c r="AS3415" s="322"/>
      <c r="AT3415" s="322"/>
      <c r="AU3415" s="322"/>
      <c r="AV3415" s="322"/>
      <c r="AW3415" s="322"/>
      <c r="AX3415" s="322"/>
      <c r="AY3415" s="322"/>
      <c r="AZ3415" s="322"/>
      <c r="BA3415" s="322"/>
      <c r="BB3415" s="322"/>
      <c r="BC3415" s="322"/>
      <c r="BD3415" s="322"/>
      <c r="BE3415" s="322"/>
      <c r="BF3415" s="322"/>
      <c r="BG3415" s="322"/>
      <c r="BH3415" s="322"/>
      <c r="BI3415" s="322"/>
      <c r="BJ3415" s="322"/>
      <c r="BK3415" s="322"/>
      <c r="BL3415" s="322"/>
      <c r="BM3415" s="322"/>
      <c r="BN3415" s="322"/>
      <c r="BO3415" s="322"/>
      <c r="BP3415" s="322"/>
      <c r="BQ3415" s="322"/>
      <c r="BR3415" s="322"/>
      <c r="BS3415" s="322"/>
      <c r="BT3415" s="322"/>
      <c r="BU3415" s="322"/>
      <c r="BV3415" s="322"/>
      <c r="BW3415" s="322"/>
      <c r="BX3415" s="322"/>
      <c r="BY3415" s="322"/>
      <c r="BZ3415" s="322"/>
      <c r="CA3415" s="322"/>
      <c r="CB3415" s="322"/>
      <c r="CC3415" s="322"/>
      <c r="CD3415" s="322"/>
      <c r="CE3415" s="322"/>
      <c r="CF3415" s="322"/>
      <c r="CG3415" s="322"/>
      <c r="CH3415" s="322"/>
      <c r="CI3415" s="322"/>
      <c r="CJ3415" s="322"/>
      <c r="CK3415" s="322"/>
      <c r="CL3415" s="322"/>
      <c r="CM3415" s="322"/>
      <c r="CN3415" s="322"/>
      <c r="CO3415" s="322"/>
      <c r="CP3415" s="322"/>
      <c r="CQ3415" s="322"/>
      <c r="CR3415" s="322"/>
      <c r="CS3415" s="322"/>
      <c r="CT3415" s="322"/>
      <c r="CU3415" s="322"/>
      <c r="CV3415" s="322"/>
      <c r="CW3415" s="322"/>
      <c r="CX3415" s="322"/>
      <c r="CY3415" s="322"/>
      <c r="CZ3415" s="322"/>
      <c r="DA3415" s="322"/>
      <c r="DB3415" s="322"/>
      <c r="DC3415" s="322"/>
      <c r="DD3415" s="322"/>
      <c r="DE3415" s="322"/>
      <c r="DF3415" s="322"/>
      <c r="DG3415" s="322"/>
      <c r="DH3415" s="322"/>
      <c r="DI3415" s="322"/>
      <c r="DJ3415" s="322"/>
      <c r="DK3415" s="322"/>
      <c r="DL3415" s="322"/>
      <c r="DM3415" s="322"/>
      <c r="DN3415" s="322"/>
      <c r="DO3415" s="322"/>
      <c r="DP3415" s="322"/>
      <c r="DQ3415" s="322"/>
      <c r="DR3415" s="322"/>
      <c r="DS3415" s="322"/>
      <c r="DT3415" s="322"/>
      <c r="DU3415" s="322"/>
      <c r="DV3415" s="322"/>
      <c r="DW3415" s="322"/>
      <c r="DX3415" s="322"/>
      <c r="DY3415" s="322"/>
      <c r="DZ3415" s="322"/>
      <c r="EA3415" s="322"/>
      <c r="EB3415" s="322"/>
      <c r="EC3415" s="322"/>
      <c r="ED3415" s="322"/>
      <c r="EE3415" s="322"/>
      <c r="EF3415" s="322"/>
      <c r="EG3415" s="322"/>
      <c r="EH3415" s="322"/>
      <c r="EI3415" s="322"/>
      <c r="EJ3415" s="322"/>
      <c r="EK3415" s="322"/>
      <c r="EL3415" s="322"/>
      <c r="EM3415" s="322"/>
      <c r="EN3415" s="322"/>
      <c r="EO3415" s="322"/>
      <c r="EP3415" s="322"/>
      <c r="EQ3415" s="322"/>
      <c r="ER3415" s="322"/>
      <c r="ES3415" s="322"/>
      <c r="ET3415" s="322"/>
      <c r="EU3415" s="322"/>
      <c r="EV3415" s="322"/>
      <c r="EW3415" s="322"/>
      <c r="EX3415" s="322"/>
      <c r="EY3415" s="322"/>
      <c r="EZ3415" s="322"/>
      <c r="FA3415" s="322"/>
      <c r="FB3415" s="322"/>
      <c r="FC3415" s="322"/>
      <c r="FD3415" s="322"/>
      <c r="FE3415" s="322"/>
      <c r="FF3415" s="322"/>
      <c r="FG3415" s="322"/>
      <c r="FH3415" s="322"/>
      <c r="FI3415" s="322"/>
      <c r="FJ3415" s="322"/>
      <c r="FK3415" s="322"/>
      <c r="FL3415" s="322"/>
      <c r="FM3415" s="322"/>
      <c r="FN3415" s="322"/>
      <c r="FO3415" s="322"/>
      <c r="FP3415" s="322"/>
      <c r="FQ3415" s="322"/>
      <c r="FR3415" s="322"/>
      <c r="FS3415" s="322"/>
      <c r="FT3415" s="322"/>
      <c r="FU3415" s="322"/>
      <c r="FV3415" s="322"/>
      <c r="FW3415" s="322"/>
      <c r="FX3415" s="322"/>
      <c r="FY3415" s="322"/>
      <c r="FZ3415" s="322"/>
      <c r="GA3415" s="322"/>
      <c r="GB3415" s="322"/>
      <c r="GC3415" s="322"/>
      <c r="GD3415" s="322"/>
      <c r="GE3415" s="322"/>
      <c r="GF3415" s="322"/>
      <c r="GG3415" s="322"/>
      <c r="GH3415" s="322"/>
      <c r="GI3415" s="322"/>
      <c r="GJ3415" s="322"/>
      <c r="GK3415" s="322"/>
      <c r="GL3415" s="322"/>
      <c r="GM3415" s="322"/>
      <c r="GN3415" s="322"/>
      <c r="GO3415" s="322"/>
      <c r="GP3415" s="322"/>
      <c r="GQ3415" s="322"/>
      <c r="GR3415" s="322"/>
      <c r="GS3415" s="322"/>
      <c r="GT3415" s="322"/>
      <c r="GU3415" s="322"/>
      <c r="GV3415" s="322"/>
      <c r="GW3415" s="322"/>
      <c r="GX3415" s="322"/>
      <c r="GY3415" s="322"/>
      <c r="GZ3415" s="322"/>
      <c r="HA3415" s="322"/>
      <c r="HB3415" s="322"/>
      <c r="HC3415" s="322"/>
      <c r="HD3415" s="322"/>
      <c r="HE3415" s="322"/>
      <c r="HF3415" s="322"/>
      <c r="HG3415" s="322"/>
      <c r="HH3415" s="322"/>
      <c r="HI3415" s="322"/>
      <c r="HJ3415" s="322"/>
      <c r="HK3415" s="322"/>
      <c r="HL3415" s="322"/>
      <c r="HM3415" s="322"/>
      <c r="HN3415" s="322"/>
      <c r="HO3415" s="322"/>
      <c r="HP3415" s="322"/>
      <c r="HQ3415" s="322"/>
      <c r="HR3415" s="322"/>
      <c r="HS3415" s="322"/>
      <c r="HT3415" s="322"/>
      <c r="HU3415" s="322"/>
      <c r="HV3415" s="322"/>
      <c r="HW3415" s="322"/>
      <c r="HX3415" s="322"/>
      <c r="HY3415" s="322"/>
      <c r="HZ3415" s="322"/>
      <c r="IA3415" s="322"/>
      <c r="IB3415" s="322"/>
      <c r="IC3415" s="322"/>
      <c r="ID3415" s="322"/>
      <c r="IE3415" s="322"/>
      <c r="IF3415" s="322"/>
      <c r="IG3415" s="322"/>
      <c r="IH3415" s="322"/>
      <c r="II3415" s="322"/>
      <c r="IJ3415" s="322"/>
      <c r="IK3415" s="322"/>
      <c r="IL3415" s="322"/>
      <c r="IM3415" s="322"/>
      <c r="IN3415" s="322"/>
      <c r="IO3415" s="322"/>
      <c r="IP3415" s="322"/>
      <c r="IQ3415" s="322"/>
      <c r="IR3415" s="322"/>
      <c r="IS3415" s="322"/>
      <c r="IT3415" s="322"/>
      <c r="IU3415" s="322"/>
      <c r="IV3415" s="322"/>
    </row>
    <row r="3416" spans="1:256" s="320" customFormat="1" ht="12.75">
      <c r="A3416" s="316"/>
      <c r="B3416" s="317">
        <v>-3007693</v>
      </c>
      <c r="C3416" s="316" t="s">
        <v>1216</v>
      </c>
      <c r="D3416" s="316" t="s">
        <v>1218</v>
      </c>
      <c r="E3416" s="316"/>
      <c r="F3416" s="318"/>
      <c r="G3416" s="318"/>
      <c r="H3416" s="317">
        <f>H3414-B3416</f>
        <v>2867948</v>
      </c>
      <c r="I3416" s="319">
        <f t="shared" si="206"/>
        <v>-5728.939047619047</v>
      </c>
      <c r="K3416" s="321">
        <v>525</v>
      </c>
      <c r="L3416" s="322"/>
      <c r="M3416" s="321">
        <v>525</v>
      </c>
      <c r="N3416" s="322"/>
      <c r="O3416" s="322"/>
      <c r="P3416" s="322"/>
      <c r="Q3416" s="322"/>
      <c r="R3416" s="322"/>
      <c r="S3416" s="322"/>
      <c r="T3416" s="322"/>
      <c r="U3416" s="322"/>
      <c r="V3416" s="322"/>
      <c r="W3416" s="322"/>
      <c r="X3416" s="322"/>
      <c r="Y3416" s="322"/>
      <c r="Z3416" s="322"/>
      <c r="AA3416" s="322"/>
      <c r="AB3416" s="322"/>
      <c r="AC3416" s="322"/>
      <c r="AD3416" s="322"/>
      <c r="AE3416" s="322"/>
      <c r="AF3416" s="322"/>
      <c r="AG3416" s="322"/>
      <c r="AH3416" s="322"/>
      <c r="AI3416" s="322"/>
      <c r="AJ3416" s="322"/>
      <c r="AK3416" s="322"/>
      <c r="AL3416" s="322"/>
      <c r="AM3416" s="322"/>
      <c r="AN3416" s="322"/>
      <c r="AO3416" s="322"/>
      <c r="AP3416" s="322"/>
      <c r="AQ3416" s="322"/>
      <c r="AR3416" s="322"/>
      <c r="AS3416" s="322"/>
      <c r="AT3416" s="322"/>
      <c r="AU3416" s="322"/>
      <c r="AV3416" s="322"/>
      <c r="AW3416" s="322"/>
      <c r="AX3416" s="322"/>
      <c r="AY3416" s="322"/>
      <c r="AZ3416" s="322"/>
      <c r="BA3416" s="322"/>
      <c r="BB3416" s="322"/>
      <c r="BC3416" s="322"/>
      <c r="BD3416" s="322"/>
      <c r="BE3416" s="322"/>
      <c r="BF3416" s="322"/>
      <c r="BG3416" s="322"/>
      <c r="BH3416" s="322"/>
      <c r="BI3416" s="322"/>
      <c r="BJ3416" s="322"/>
      <c r="BK3416" s="322"/>
      <c r="BL3416" s="322"/>
      <c r="BM3416" s="322"/>
      <c r="BN3416" s="322"/>
      <c r="BO3416" s="322"/>
      <c r="BP3416" s="322"/>
      <c r="BQ3416" s="322"/>
      <c r="BR3416" s="322"/>
      <c r="BS3416" s="322"/>
      <c r="BT3416" s="322"/>
      <c r="BU3416" s="322"/>
      <c r="BV3416" s="322"/>
      <c r="BW3416" s="322"/>
      <c r="BX3416" s="322"/>
      <c r="BY3416" s="322"/>
      <c r="BZ3416" s="322"/>
      <c r="CA3416" s="322"/>
      <c r="CB3416" s="322"/>
      <c r="CC3416" s="322"/>
      <c r="CD3416" s="322"/>
      <c r="CE3416" s="322"/>
      <c r="CF3416" s="322"/>
      <c r="CG3416" s="322"/>
      <c r="CH3416" s="322"/>
      <c r="CI3416" s="322"/>
      <c r="CJ3416" s="322"/>
      <c r="CK3416" s="322"/>
      <c r="CL3416" s="322"/>
      <c r="CM3416" s="322"/>
      <c r="CN3416" s="322"/>
      <c r="CO3416" s="322"/>
      <c r="CP3416" s="322"/>
      <c r="CQ3416" s="322"/>
      <c r="CR3416" s="322"/>
      <c r="CS3416" s="322"/>
      <c r="CT3416" s="322"/>
      <c r="CU3416" s="322"/>
      <c r="CV3416" s="322"/>
      <c r="CW3416" s="322"/>
      <c r="CX3416" s="322"/>
      <c r="CY3416" s="322"/>
      <c r="CZ3416" s="322"/>
      <c r="DA3416" s="322"/>
      <c r="DB3416" s="322"/>
      <c r="DC3416" s="322"/>
      <c r="DD3416" s="322"/>
      <c r="DE3416" s="322"/>
      <c r="DF3416" s="322"/>
      <c r="DG3416" s="322"/>
      <c r="DH3416" s="322"/>
      <c r="DI3416" s="322"/>
      <c r="DJ3416" s="322"/>
      <c r="DK3416" s="322"/>
      <c r="DL3416" s="322"/>
      <c r="DM3416" s="322"/>
      <c r="DN3416" s="322"/>
      <c r="DO3416" s="322"/>
      <c r="DP3416" s="322"/>
      <c r="DQ3416" s="322"/>
      <c r="DR3416" s="322"/>
      <c r="DS3416" s="322"/>
      <c r="DT3416" s="322"/>
      <c r="DU3416" s="322"/>
      <c r="DV3416" s="322"/>
      <c r="DW3416" s="322"/>
      <c r="DX3416" s="322"/>
      <c r="DY3416" s="322"/>
      <c r="DZ3416" s="322"/>
      <c r="EA3416" s="322"/>
      <c r="EB3416" s="322"/>
      <c r="EC3416" s="322"/>
      <c r="ED3416" s="322"/>
      <c r="EE3416" s="322"/>
      <c r="EF3416" s="322"/>
      <c r="EG3416" s="322"/>
      <c r="EH3416" s="322"/>
      <c r="EI3416" s="322"/>
      <c r="EJ3416" s="322"/>
      <c r="EK3416" s="322"/>
      <c r="EL3416" s="322"/>
      <c r="EM3416" s="322"/>
      <c r="EN3416" s="322"/>
      <c r="EO3416" s="322"/>
      <c r="EP3416" s="322"/>
      <c r="EQ3416" s="322"/>
      <c r="ER3416" s="322"/>
      <c r="ES3416" s="322"/>
      <c r="ET3416" s="322"/>
      <c r="EU3416" s="322"/>
      <c r="EV3416" s="322"/>
      <c r="EW3416" s="322"/>
      <c r="EX3416" s="322"/>
      <c r="EY3416" s="322"/>
      <c r="EZ3416" s="322"/>
      <c r="FA3416" s="322"/>
      <c r="FB3416" s="322"/>
      <c r="FC3416" s="322"/>
      <c r="FD3416" s="322"/>
      <c r="FE3416" s="322"/>
      <c r="FF3416" s="322"/>
      <c r="FG3416" s="322"/>
      <c r="FH3416" s="322"/>
      <c r="FI3416" s="322"/>
      <c r="FJ3416" s="322"/>
      <c r="FK3416" s="322"/>
      <c r="FL3416" s="322"/>
      <c r="FM3416" s="322"/>
      <c r="FN3416" s="322"/>
      <c r="FO3416" s="322"/>
      <c r="FP3416" s="322"/>
      <c r="FQ3416" s="322"/>
      <c r="FR3416" s="322"/>
      <c r="FS3416" s="322"/>
      <c r="FT3416" s="322"/>
      <c r="FU3416" s="322"/>
      <c r="FV3416" s="322"/>
      <c r="FW3416" s="322"/>
      <c r="FX3416" s="322"/>
      <c r="FY3416" s="322"/>
      <c r="FZ3416" s="322"/>
      <c r="GA3416" s="322"/>
      <c r="GB3416" s="322"/>
      <c r="GC3416" s="322"/>
      <c r="GD3416" s="322"/>
      <c r="GE3416" s="322"/>
      <c r="GF3416" s="322"/>
      <c r="GG3416" s="322"/>
      <c r="GH3416" s="322"/>
      <c r="GI3416" s="322"/>
      <c r="GJ3416" s="322"/>
      <c r="GK3416" s="322"/>
      <c r="GL3416" s="322"/>
      <c r="GM3416" s="322"/>
      <c r="GN3416" s="322"/>
      <c r="GO3416" s="322"/>
      <c r="GP3416" s="322"/>
      <c r="GQ3416" s="322"/>
      <c r="GR3416" s="322"/>
      <c r="GS3416" s="322"/>
      <c r="GT3416" s="322"/>
      <c r="GU3416" s="322"/>
      <c r="GV3416" s="322"/>
      <c r="GW3416" s="322"/>
      <c r="GX3416" s="322"/>
      <c r="GY3416" s="322"/>
      <c r="GZ3416" s="322"/>
      <c r="HA3416" s="322"/>
      <c r="HB3416" s="322"/>
      <c r="HC3416" s="322"/>
      <c r="HD3416" s="322"/>
      <c r="HE3416" s="322"/>
      <c r="HF3416" s="322"/>
      <c r="HG3416" s="322"/>
      <c r="HH3416" s="322"/>
      <c r="HI3416" s="322"/>
      <c r="HJ3416" s="322"/>
      <c r="HK3416" s="322"/>
      <c r="HL3416" s="322"/>
      <c r="HM3416" s="322"/>
      <c r="HN3416" s="322"/>
      <c r="HO3416" s="322"/>
      <c r="HP3416" s="322"/>
      <c r="HQ3416" s="322"/>
      <c r="HR3416" s="322"/>
      <c r="HS3416" s="322"/>
      <c r="HT3416" s="322"/>
      <c r="HU3416" s="322"/>
      <c r="HV3416" s="322"/>
      <c r="HW3416" s="322"/>
      <c r="HX3416" s="322"/>
      <c r="HY3416" s="322"/>
      <c r="HZ3416" s="322"/>
      <c r="IA3416" s="322"/>
      <c r="IB3416" s="322"/>
      <c r="IC3416" s="322"/>
      <c r="ID3416" s="322"/>
      <c r="IE3416" s="322"/>
      <c r="IF3416" s="322"/>
      <c r="IG3416" s="322"/>
      <c r="IH3416" s="322"/>
      <c r="II3416" s="322"/>
      <c r="IJ3416" s="322"/>
      <c r="IK3416" s="322"/>
      <c r="IL3416" s="322"/>
      <c r="IM3416" s="322"/>
      <c r="IN3416" s="322"/>
      <c r="IO3416" s="322"/>
      <c r="IP3416" s="322"/>
      <c r="IQ3416" s="322"/>
      <c r="IR3416" s="322"/>
      <c r="IS3416" s="322"/>
      <c r="IT3416" s="322"/>
      <c r="IU3416" s="322"/>
      <c r="IV3416" s="322"/>
    </row>
    <row r="3417" spans="1:256" s="320" customFormat="1" ht="12.75">
      <c r="A3417" s="316"/>
      <c r="B3417" s="317">
        <v>0</v>
      </c>
      <c r="C3417" s="316" t="s">
        <v>1216</v>
      </c>
      <c r="D3417" s="316" t="s">
        <v>1206</v>
      </c>
      <c r="E3417" s="316"/>
      <c r="F3417" s="318"/>
      <c r="G3417" s="318"/>
      <c r="H3417" s="317">
        <f>H3415-B3417</f>
        <v>-34245</v>
      </c>
      <c r="I3417" s="319">
        <f t="shared" si="206"/>
        <v>0</v>
      </c>
      <c r="K3417" s="321">
        <v>525</v>
      </c>
      <c r="L3417" s="322"/>
      <c r="M3417" s="321">
        <v>525</v>
      </c>
      <c r="N3417" s="322"/>
      <c r="O3417" s="322"/>
      <c r="P3417" s="322"/>
      <c r="Q3417" s="322"/>
      <c r="R3417" s="322"/>
      <c r="S3417" s="322"/>
      <c r="T3417" s="322"/>
      <c r="U3417" s="322"/>
      <c r="V3417" s="322"/>
      <c r="W3417" s="322"/>
      <c r="X3417" s="322"/>
      <c r="Y3417" s="322"/>
      <c r="Z3417" s="322"/>
      <c r="AA3417" s="322"/>
      <c r="AB3417" s="322"/>
      <c r="AC3417" s="322"/>
      <c r="AD3417" s="322"/>
      <c r="AE3417" s="322"/>
      <c r="AF3417" s="322"/>
      <c r="AG3417" s="322"/>
      <c r="AH3417" s="322"/>
      <c r="AI3417" s="322"/>
      <c r="AJ3417" s="322"/>
      <c r="AK3417" s="322"/>
      <c r="AL3417" s="322"/>
      <c r="AM3417" s="322"/>
      <c r="AN3417" s="322"/>
      <c r="AO3417" s="322"/>
      <c r="AP3417" s="322"/>
      <c r="AQ3417" s="322"/>
      <c r="AR3417" s="322"/>
      <c r="AS3417" s="322"/>
      <c r="AT3417" s="322"/>
      <c r="AU3417" s="322"/>
      <c r="AV3417" s="322"/>
      <c r="AW3417" s="322"/>
      <c r="AX3417" s="322"/>
      <c r="AY3417" s="322"/>
      <c r="AZ3417" s="322"/>
      <c r="BA3417" s="322"/>
      <c r="BB3417" s="322"/>
      <c r="BC3417" s="322"/>
      <c r="BD3417" s="322"/>
      <c r="BE3417" s="322"/>
      <c r="BF3417" s="322"/>
      <c r="BG3417" s="322"/>
      <c r="BH3417" s="322"/>
      <c r="BI3417" s="322"/>
      <c r="BJ3417" s="322"/>
      <c r="BK3417" s="322"/>
      <c r="BL3417" s="322"/>
      <c r="BM3417" s="322"/>
      <c r="BN3417" s="322"/>
      <c r="BO3417" s="322"/>
      <c r="BP3417" s="322"/>
      <c r="BQ3417" s="322"/>
      <c r="BR3417" s="322"/>
      <c r="BS3417" s="322"/>
      <c r="BT3417" s="322"/>
      <c r="BU3417" s="322"/>
      <c r="BV3417" s="322"/>
      <c r="BW3417" s="322"/>
      <c r="BX3417" s="322"/>
      <c r="BY3417" s="322"/>
      <c r="BZ3417" s="322"/>
      <c r="CA3417" s="322"/>
      <c r="CB3417" s="322"/>
      <c r="CC3417" s="322"/>
      <c r="CD3417" s="322"/>
      <c r="CE3417" s="322"/>
      <c r="CF3417" s="322"/>
      <c r="CG3417" s="322"/>
      <c r="CH3417" s="322"/>
      <c r="CI3417" s="322"/>
      <c r="CJ3417" s="322"/>
      <c r="CK3417" s="322"/>
      <c r="CL3417" s="322"/>
      <c r="CM3417" s="322"/>
      <c r="CN3417" s="322"/>
      <c r="CO3417" s="322"/>
      <c r="CP3417" s="322"/>
      <c r="CQ3417" s="322"/>
      <c r="CR3417" s="322"/>
      <c r="CS3417" s="322"/>
      <c r="CT3417" s="322"/>
      <c r="CU3417" s="322"/>
      <c r="CV3417" s="322"/>
      <c r="CW3417" s="322"/>
      <c r="CX3417" s="322"/>
      <c r="CY3417" s="322"/>
      <c r="CZ3417" s="322"/>
      <c r="DA3417" s="322"/>
      <c r="DB3417" s="322"/>
      <c r="DC3417" s="322"/>
      <c r="DD3417" s="322"/>
      <c r="DE3417" s="322"/>
      <c r="DF3417" s="322"/>
      <c r="DG3417" s="322"/>
      <c r="DH3417" s="322"/>
      <c r="DI3417" s="322"/>
      <c r="DJ3417" s="322"/>
      <c r="DK3417" s="322"/>
      <c r="DL3417" s="322"/>
      <c r="DM3417" s="322"/>
      <c r="DN3417" s="322"/>
      <c r="DO3417" s="322"/>
      <c r="DP3417" s="322"/>
      <c r="DQ3417" s="322"/>
      <c r="DR3417" s="322"/>
      <c r="DS3417" s="322"/>
      <c r="DT3417" s="322"/>
      <c r="DU3417" s="322"/>
      <c r="DV3417" s="322"/>
      <c r="DW3417" s="322"/>
      <c r="DX3417" s="322"/>
      <c r="DY3417" s="322"/>
      <c r="DZ3417" s="322"/>
      <c r="EA3417" s="322"/>
      <c r="EB3417" s="322"/>
      <c r="EC3417" s="322"/>
      <c r="ED3417" s="322"/>
      <c r="EE3417" s="322"/>
      <c r="EF3417" s="322"/>
      <c r="EG3417" s="322"/>
      <c r="EH3417" s="322"/>
      <c r="EI3417" s="322"/>
      <c r="EJ3417" s="322"/>
      <c r="EK3417" s="322"/>
      <c r="EL3417" s="322"/>
      <c r="EM3417" s="322"/>
      <c r="EN3417" s="322"/>
      <c r="EO3417" s="322"/>
      <c r="EP3417" s="322"/>
      <c r="EQ3417" s="322"/>
      <c r="ER3417" s="322"/>
      <c r="ES3417" s="322"/>
      <c r="ET3417" s="322"/>
      <c r="EU3417" s="322"/>
      <c r="EV3417" s="322"/>
      <c r="EW3417" s="322"/>
      <c r="EX3417" s="322"/>
      <c r="EY3417" s="322"/>
      <c r="EZ3417" s="322"/>
      <c r="FA3417" s="322"/>
      <c r="FB3417" s="322"/>
      <c r="FC3417" s="322"/>
      <c r="FD3417" s="322"/>
      <c r="FE3417" s="322"/>
      <c r="FF3417" s="322"/>
      <c r="FG3417" s="322"/>
      <c r="FH3417" s="322"/>
      <c r="FI3417" s="322"/>
      <c r="FJ3417" s="322"/>
      <c r="FK3417" s="322"/>
      <c r="FL3417" s="322"/>
      <c r="FM3417" s="322"/>
      <c r="FN3417" s="322"/>
      <c r="FO3417" s="322"/>
      <c r="FP3417" s="322"/>
      <c r="FQ3417" s="322"/>
      <c r="FR3417" s="322"/>
      <c r="FS3417" s="322"/>
      <c r="FT3417" s="322"/>
      <c r="FU3417" s="322"/>
      <c r="FV3417" s="322"/>
      <c r="FW3417" s="322"/>
      <c r="FX3417" s="322"/>
      <c r="FY3417" s="322"/>
      <c r="FZ3417" s="322"/>
      <c r="GA3417" s="322"/>
      <c r="GB3417" s="322"/>
      <c r="GC3417" s="322"/>
      <c r="GD3417" s="322"/>
      <c r="GE3417" s="322"/>
      <c r="GF3417" s="322"/>
      <c r="GG3417" s="322"/>
      <c r="GH3417" s="322"/>
      <c r="GI3417" s="322"/>
      <c r="GJ3417" s="322"/>
      <c r="GK3417" s="322"/>
      <c r="GL3417" s="322"/>
      <c r="GM3417" s="322"/>
      <c r="GN3417" s="322"/>
      <c r="GO3417" s="322"/>
      <c r="GP3417" s="322"/>
      <c r="GQ3417" s="322"/>
      <c r="GR3417" s="322"/>
      <c r="GS3417" s="322"/>
      <c r="GT3417" s="322"/>
      <c r="GU3417" s="322"/>
      <c r="GV3417" s="322"/>
      <c r="GW3417" s="322"/>
      <c r="GX3417" s="322"/>
      <c r="GY3417" s="322"/>
      <c r="GZ3417" s="322"/>
      <c r="HA3417" s="322"/>
      <c r="HB3417" s="322"/>
      <c r="HC3417" s="322"/>
      <c r="HD3417" s="322"/>
      <c r="HE3417" s="322"/>
      <c r="HF3417" s="322"/>
      <c r="HG3417" s="322"/>
      <c r="HH3417" s="322"/>
      <c r="HI3417" s="322"/>
      <c r="HJ3417" s="322"/>
      <c r="HK3417" s="322"/>
      <c r="HL3417" s="322"/>
      <c r="HM3417" s="322"/>
      <c r="HN3417" s="322"/>
      <c r="HO3417" s="322"/>
      <c r="HP3417" s="322"/>
      <c r="HQ3417" s="322"/>
      <c r="HR3417" s="322"/>
      <c r="HS3417" s="322"/>
      <c r="HT3417" s="322"/>
      <c r="HU3417" s="322"/>
      <c r="HV3417" s="322"/>
      <c r="HW3417" s="322"/>
      <c r="HX3417" s="322"/>
      <c r="HY3417" s="322"/>
      <c r="HZ3417" s="322"/>
      <c r="IA3417" s="322"/>
      <c r="IB3417" s="322"/>
      <c r="IC3417" s="322"/>
      <c r="ID3417" s="322"/>
      <c r="IE3417" s="322"/>
      <c r="IF3417" s="322"/>
      <c r="IG3417" s="322"/>
      <c r="IH3417" s="322"/>
      <c r="II3417" s="322"/>
      <c r="IJ3417" s="322"/>
      <c r="IK3417" s="322"/>
      <c r="IL3417" s="322"/>
      <c r="IM3417" s="322"/>
      <c r="IN3417" s="322"/>
      <c r="IO3417" s="322"/>
      <c r="IP3417" s="322"/>
      <c r="IQ3417" s="322"/>
      <c r="IR3417" s="322"/>
      <c r="IS3417" s="322"/>
      <c r="IT3417" s="322"/>
      <c r="IU3417" s="322"/>
      <c r="IV3417" s="322"/>
    </row>
    <row r="3418" spans="1:256" s="320" customFormat="1" ht="12.75">
      <c r="A3418" s="316"/>
      <c r="B3418" s="317">
        <v>-3091887</v>
      </c>
      <c r="C3418" s="316" t="s">
        <v>1216</v>
      </c>
      <c r="D3418" s="316" t="s">
        <v>1215</v>
      </c>
      <c r="E3418" s="316"/>
      <c r="F3418" s="318"/>
      <c r="G3418" s="318"/>
      <c r="H3418" s="317">
        <f>H3416-B3418</f>
        <v>5959835</v>
      </c>
      <c r="I3418" s="319">
        <f t="shared" si="206"/>
        <v>-5779.228037383177</v>
      </c>
      <c r="K3418" s="321">
        <v>535</v>
      </c>
      <c r="L3418" s="322"/>
      <c r="M3418" s="321">
        <v>535</v>
      </c>
      <c r="N3418" s="322"/>
      <c r="O3418" s="322"/>
      <c r="P3418" s="322"/>
      <c r="Q3418" s="322"/>
      <c r="R3418" s="322"/>
      <c r="S3418" s="322"/>
      <c r="T3418" s="322"/>
      <c r="U3418" s="322"/>
      <c r="V3418" s="322"/>
      <c r="W3418" s="322"/>
      <c r="X3418" s="322"/>
      <c r="Y3418" s="322"/>
      <c r="Z3418" s="322"/>
      <c r="AA3418" s="322"/>
      <c r="AB3418" s="322"/>
      <c r="AC3418" s="322"/>
      <c r="AD3418" s="322"/>
      <c r="AE3418" s="322"/>
      <c r="AF3418" s="322"/>
      <c r="AG3418" s="322"/>
      <c r="AH3418" s="322"/>
      <c r="AI3418" s="322"/>
      <c r="AJ3418" s="322"/>
      <c r="AK3418" s="322"/>
      <c r="AL3418" s="322"/>
      <c r="AM3418" s="322"/>
      <c r="AN3418" s="322"/>
      <c r="AO3418" s="322"/>
      <c r="AP3418" s="322"/>
      <c r="AQ3418" s="322"/>
      <c r="AR3418" s="322"/>
      <c r="AS3418" s="322"/>
      <c r="AT3418" s="322"/>
      <c r="AU3418" s="322"/>
      <c r="AV3418" s="322"/>
      <c r="AW3418" s="322"/>
      <c r="AX3418" s="322"/>
      <c r="AY3418" s="322"/>
      <c r="AZ3418" s="322"/>
      <c r="BA3418" s="322"/>
      <c r="BB3418" s="322"/>
      <c r="BC3418" s="322"/>
      <c r="BD3418" s="322"/>
      <c r="BE3418" s="322"/>
      <c r="BF3418" s="322"/>
      <c r="BG3418" s="322"/>
      <c r="BH3418" s="322"/>
      <c r="BI3418" s="322"/>
      <c r="BJ3418" s="322"/>
      <c r="BK3418" s="322"/>
      <c r="BL3418" s="322"/>
      <c r="BM3418" s="322"/>
      <c r="BN3418" s="322"/>
      <c r="BO3418" s="322"/>
      <c r="BP3418" s="322"/>
      <c r="BQ3418" s="322"/>
      <c r="BR3418" s="322"/>
      <c r="BS3418" s="322"/>
      <c r="BT3418" s="322"/>
      <c r="BU3418" s="322"/>
      <c r="BV3418" s="322"/>
      <c r="BW3418" s="322"/>
      <c r="BX3418" s="322"/>
      <c r="BY3418" s="322"/>
      <c r="BZ3418" s="322"/>
      <c r="CA3418" s="322"/>
      <c r="CB3418" s="322"/>
      <c r="CC3418" s="322"/>
      <c r="CD3418" s="322"/>
      <c r="CE3418" s="322"/>
      <c r="CF3418" s="322"/>
      <c r="CG3418" s="322"/>
      <c r="CH3418" s="322"/>
      <c r="CI3418" s="322"/>
      <c r="CJ3418" s="322"/>
      <c r="CK3418" s="322"/>
      <c r="CL3418" s="322"/>
      <c r="CM3418" s="322"/>
      <c r="CN3418" s="322"/>
      <c r="CO3418" s="322"/>
      <c r="CP3418" s="322"/>
      <c r="CQ3418" s="322"/>
      <c r="CR3418" s="322"/>
      <c r="CS3418" s="322"/>
      <c r="CT3418" s="322"/>
      <c r="CU3418" s="322"/>
      <c r="CV3418" s="322"/>
      <c r="CW3418" s="322"/>
      <c r="CX3418" s="322"/>
      <c r="CY3418" s="322"/>
      <c r="CZ3418" s="322"/>
      <c r="DA3418" s="322"/>
      <c r="DB3418" s="322"/>
      <c r="DC3418" s="322"/>
      <c r="DD3418" s="322"/>
      <c r="DE3418" s="322"/>
      <c r="DF3418" s="322"/>
      <c r="DG3418" s="322"/>
      <c r="DH3418" s="322"/>
      <c r="DI3418" s="322"/>
      <c r="DJ3418" s="322"/>
      <c r="DK3418" s="322"/>
      <c r="DL3418" s="322"/>
      <c r="DM3418" s="322"/>
      <c r="DN3418" s="322"/>
      <c r="DO3418" s="322"/>
      <c r="DP3418" s="322"/>
      <c r="DQ3418" s="322"/>
      <c r="DR3418" s="322"/>
      <c r="DS3418" s="322"/>
      <c r="DT3418" s="322"/>
      <c r="DU3418" s="322"/>
      <c r="DV3418" s="322"/>
      <c r="DW3418" s="322"/>
      <c r="DX3418" s="322"/>
      <c r="DY3418" s="322"/>
      <c r="DZ3418" s="322"/>
      <c r="EA3418" s="322"/>
      <c r="EB3418" s="322"/>
      <c r="EC3418" s="322"/>
      <c r="ED3418" s="322"/>
      <c r="EE3418" s="322"/>
      <c r="EF3418" s="322"/>
      <c r="EG3418" s="322"/>
      <c r="EH3418" s="322"/>
      <c r="EI3418" s="322"/>
      <c r="EJ3418" s="322"/>
      <c r="EK3418" s="322"/>
      <c r="EL3418" s="322"/>
      <c r="EM3418" s="322"/>
      <c r="EN3418" s="322"/>
      <c r="EO3418" s="322"/>
      <c r="EP3418" s="322"/>
      <c r="EQ3418" s="322"/>
      <c r="ER3418" s="322"/>
      <c r="ES3418" s="322"/>
      <c r="ET3418" s="322"/>
      <c r="EU3418" s="322"/>
      <c r="EV3418" s="322"/>
      <c r="EW3418" s="322"/>
      <c r="EX3418" s="322"/>
      <c r="EY3418" s="322"/>
      <c r="EZ3418" s="322"/>
      <c r="FA3418" s="322"/>
      <c r="FB3418" s="322"/>
      <c r="FC3418" s="322"/>
      <c r="FD3418" s="322"/>
      <c r="FE3418" s="322"/>
      <c r="FF3418" s="322"/>
      <c r="FG3418" s="322"/>
      <c r="FH3418" s="322"/>
      <c r="FI3418" s="322"/>
      <c r="FJ3418" s="322"/>
      <c r="FK3418" s="322"/>
      <c r="FL3418" s="322"/>
      <c r="FM3418" s="322"/>
      <c r="FN3418" s="322"/>
      <c r="FO3418" s="322"/>
      <c r="FP3418" s="322"/>
      <c r="FQ3418" s="322"/>
      <c r="FR3418" s="322"/>
      <c r="FS3418" s="322"/>
      <c r="FT3418" s="322"/>
      <c r="FU3418" s="322"/>
      <c r="FV3418" s="322"/>
      <c r="FW3418" s="322"/>
      <c r="FX3418" s="322"/>
      <c r="FY3418" s="322"/>
      <c r="FZ3418" s="322"/>
      <c r="GA3418" s="322"/>
      <c r="GB3418" s="322"/>
      <c r="GC3418" s="322"/>
      <c r="GD3418" s="322"/>
      <c r="GE3418" s="322"/>
      <c r="GF3418" s="322"/>
      <c r="GG3418" s="322"/>
      <c r="GH3418" s="322"/>
      <c r="GI3418" s="322"/>
      <c r="GJ3418" s="322"/>
      <c r="GK3418" s="322"/>
      <c r="GL3418" s="322"/>
      <c r="GM3418" s="322"/>
      <c r="GN3418" s="322"/>
      <c r="GO3418" s="322"/>
      <c r="GP3418" s="322"/>
      <c r="GQ3418" s="322"/>
      <c r="GR3418" s="322"/>
      <c r="GS3418" s="322"/>
      <c r="GT3418" s="322"/>
      <c r="GU3418" s="322"/>
      <c r="GV3418" s="322"/>
      <c r="GW3418" s="322"/>
      <c r="GX3418" s="322"/>
      <c r="GY3418" s="322"/>
      <c r="GZ3418" s="322"/>
      <c r="HA3418" s="322"/>
      <c r="HB3418" s="322"/>
      <c r="HC3418" s="322"/>
      <c r="HD3418" s="322"/>
      <c r="HE3418" s="322"/>
      <c r="HF3418" s="322"/>
      <c r="HG3418" s="322"/>
      <c r="HH3418" s="322"/>
      <c r="HI3418" s="322"/>
      <c r="HJ3418" s="322"/>
      <c r="HK3418" s="322"/>
      <c r="HL3418" s="322"/>
      <c r="HM3418" s="322"/>
      <c r="HN3418" s="322"/>
      <c r="HO3418" s="322"/>
      <c r="HP3418" s="322"/>
      <c r="HQ3418" s="322"/>
      <c r="HR3418" s="322"/>
      <c r="HS3418" s="322"/>
      <c r="HT3418" s="322"/>
      <c r="HU3418" s="322"/>
      <c r="HV3418" s="322"/>
      <c r="HW3418" s="322"/>
      <c r="HX3418" s="322"/>
      <c r="HY3418" s="322"/>
      <c r="HZ3418" s="322"/>
      <c r="IA3418" s="322"/>
      <c r="IB3418" s="322"/>
      <c r="IC3418" s="322"/>
      <c r="ID3418" s="322"/>
      <c r="IE3418" s="322"/>
      <c r="IF3418" s="322"/>
      <c r="IG3418" s="322"/>
      <c r="IH3418" s="322"/>
      <c r="II3418" s="322"/>
      <c r="IJ3418" s="322"/>
      <c r="IK3418" s="322"/>
      <c r="IL3418" s="322"/>
      <c r="IM3418" s="322"/>
      <c r="IN3418" s="322"/>
      <c r="IO3418" s="322"/>
      <c r="IP3418" s="322"/>
      <c r="IQ3418" s="322"/>
      <c r="IR3418" s="322"/>
      <c r="IS3418" s="322"/>
      <c r="IT3418" s="322"/>
      <c r="IU3418" s="322"/>
      <c r="IV3418" s="322"/>
    </row>
    <row r="3419" spans="1:256" s="320" customFormat="1" ht="12.75">
      <c r="A3419" s="316"/>
      <c r="B3419" s="317">
        <v>1087326</v>
      </c>
      <c r="C3419" s="316" t="s">
        <v>1216</v>
      </c>
      <c r="D3419" s="316" t="s">
        <v>1207</v>
      </c>
      <c r="E3419" s="316"/>
      <c r="F3419" s="318"/>
      <c r="G3419" s="318"/>
      <c r="H3419" s="317">
        <f>H3416-B3419</f>
        <v>1780622</v>
      </c>
      <c r="I3419" s="319">
        <f t="shared" si="206"/>
        <v>2032.385046728972</v>
      </c>
      <c r="K3419" s="321">
        <v>535</v>
      </c>
      <c r="L3419" s="322"/>
      <c r="M3419" s="321">
        <v>535</v>
      </c>
      <c r="N3419" s="322"/>
      <c r="O3419" s="322"/>
      <c r="P3419" s="322"/>
      <c r="Q3419" s="322"/>
      <c r="R3419" s="322"/>
      <c r="S3419" s="322"/>
      <c r="T3419" s="322"/>
      <c r="U3419" s="322"/>
      <c r="V3419" s="322"/>
      <c r="W3419" s="322"/>
      <c r="X3419" s="322"/>
      <c r="Y3419" s="322"/>
      <c r="Z3419" s="322"/>
      <c r="AA3419" s="322"/>
      <c r="AB3419" s="322"/>
      <c r="AC3419" s="322"/>
      <c r="AD3419" s="322"/>
      <c r="AE3419" s="322"/>
      <c r="AF3419" s="322"/>
      <c r="AG3419" s="322"/>
      <c r="AH3419" s="322"/>
      <c r="AI3419" s="322"/>
      <c r="AJ3419" s="322"/>
      <c r="AK3419" s="322"/>
      <c r="AL3419" s="322"/>
      <c r="AM3419" s="322"/>
      <c r="AN3419" s="322"/>
      <c r="AO3419" s="322"/>
      <c r="AP3419" s="322"/>
      <c r="AQ3419" s="322"/>
      <c r="AR3419" s="322"/>
      <c r="AS3419" s="322"/>
      <c r="AT3419" s="322"/>
      <c r="AU3419" s="322"/>
      <c r="AV3419" s="322"/>
      <c r="AW3419" s="322"/>
      <c r="AX3419" s="322"/>
      <c r="AY3419" s="322"/>
      <c r="AZ3419" s="322"/>
      <c r="BA3419" s="322"/>
      <c r="BB3419" s="322"/>
      <c r="BC3419" s="322"/>
      <c r="BD3419" s="322"/>
      <c r="BE3419" s="322"/>
      <c r="BF3419" s="322"/>
      <c r="BG3419" s="322"/>
      <c r="BH3419" s="322"/>
      <c r="BI3419" s="322"/>
      <c r="BJ3419" s="322"/>
      <c r="BK3419" s="322"/>
      <c r="BL3419" s="322"/>
      <c r="BM3419" s="322"/>
      <c r="BN3419" s="322"/>
      <c r="BO3419" s="322"/>
      <c r="BP3419" s="322"/>
      <c r="BQ3419" s="322"/>
      <c r="BR3419" s="322"/>
      <c r="BS3419" s="322"/>
      <c r="BT3419" s="322"/>
      <c r="BU3419" s="322"/>
      <c r="BV3419" s="322"/>
      <c r="BW3419" s="322"/>
      <c r="BX3419" s="322"/>
      <c r="BY3419" s="322"/>
      <c r="BZ3419" s="322"/>
      <c r="CA3419" s="322"/>
      <c r="CB3419" s="322"/>
      <c r="CC3419" s="322"/>
      <c r="CD3419" s="322"/>
      <c r="CE3419" s="322"/>
      <c r="CF3419" s="322"/>
      <c r="CG3419" s="322"/>
      <c r="CH3419" s="322"/>
      <c r="CI3419" s="322"/>
      <c r="CJ3419" s="322"/>
      <c r="CK3419" s="322"/>
      <c r="CL3419" s="322"/>
      <c r="CM3419" s="322"/>
      <c r="CN3419" s="322"/>
      <c r="CO3419" s="322"/>
      <c r="CP3419" s="322"/>
      <c r="CQ3419" s="322"/>
      <c r="CR3419" s="322"/>
      <c r="CS3419" s="322"/>
      <c r="CT3419" s="322"/>
      <c r="CU3419" s="322"/>
      <c r="CV3419" s="322"/>
      <c r="CW3419" s="322"/>
      <c r="CX3419" s="322"/>
      <c r="CY3419" s="322"/>
      <c r="CZ3419" s="322"/>
      <c r="DA3419" s="322"/>
      <c r="DB3419" s="322"/>
      <c r="DC3419" s="322"/>
      <c r="DD3419" s="322"/>
      <c r="DE3419" s="322"/>
      <c r="DF3419" s="322"/>
      <c r="DG3419" s="322"/>
      <c r="DH3419" s="322"/>
      <c r="DI3419" s="322"/>
      <c r="DJ3419" s="322"/>
      <c r="DK3419" s="322"/>
      <c r="DL3419" s="322"/>
      <c r="DM3419" s="322"/>
      <c r="DN3419" s="322"/>
      <c r="DO3419" s="322"/>
      <c r="DP3419" s="322"/>
      <c r="DQ3419" s="322"/>
      <c r="DR3419" s="322"/>
      <c r="DS3419" s="322"/>
      <c r="DT3419" s="322"/>
      <c r="DU3419" s="322"/>
      <c r="DV3419" s="322"/>
      <c r="DW3419" s="322"/>
      <c r="DX3419" s="322"/>
      <c r="DY3419" s="322"/>
      <c r="DZ3419" s="322"/>
      <c r="EA3419" s="322"/>
      <c r="EB3419" s="322"/>
      <c r="EC3419" s="322"/>
      <c r="ED3419" s="322"/>
      <c r="EE3419" s="322"/>
      <c r="EF3419" s="322"/>
      <c r="EG3419" s="322"/>
      <c r="EH3419" s="322"/>
      <c r="EI3419" s="322"/>
      <c r="EJ3419" s="322"/>
      <c r="EK3419" s="322"/>
      <c r="EL3419" s="322"/>
      <c r="EM3419" s="322"/>
      <c r="EN3419" s="322"/>
      <c r="EO3419" s="322"/>
      <c r="EP3419" s="322"/>
      <c r="EQ3419" s="322"/>
      <c r="ER3419" s="322"/>
      <c r="ES3419" s="322"/>
      <c r="ET3419" s="322"/>
      <c r="EU3419" s="322"/>
      <c r="EV3419" s="322"/>
      <c r="EW3419" s="322"/>
      <c r="EX3419" s="322"/>
      <c r="EY3419" s="322"/>
      <c r="EZ3419" s="322"/>
      <c r="FA3419" s="322"/>
      <c r="FB3419" s="322"/>
      <c r="FC3419" s="322"/>
      <c r="FD3419" s="322"/>
      <c r="FE3419" s="322"/>
      <c r="FF3419" s="322"/>
      <c r="FG3419" s="322"/>
      <c r="FH3419" s="322"/>
      <c r="FI3419" s="322"/>
      <c r="FJ3419" s="322"/>
      <c r="FK3419" s="322"/>
      <c r="FL3419" s="322"/>
      <c r="FM3419" s="322"/>
      <c r="FN3419" s="322"/>
      <c r="FO3419" s="322"/>
      <c r="FP3419" s="322"/>
      <c r="FQ3419" s="322"/>
      <c r="FR3419" s="322"/>
      <c r="FS3419" s="322"/>
      <c r="FT3419" s="322"/>
      <c r="FU3419" s="322"/>
      <c r="FV3419" s="322"/>
      <c r="FW3419" s="322"/>
      <c r="FX3419" s="322"/>
      <c r="FY3419" s="322"/>
      <c r="FZ3419" s="322"/>
      <c r="GA3419" s="322"/>
      <c r="GB3419" s="322"/>
      <c r="GC3419" s="322"/>
      <c r="GD3419" s="322"/>
      <c r="GE3419" s="322"/>
      <c r="GF3419" s="322"/>
      <c r="GG3419" s="322"/>
      <c r="GH3419" s="322"/>
      <c r="GI3419" s="322"/>
      <c r="GJ3419" s="322"/>
      <c r="GK3419" s="322"/>
      <c r="GL3419" s="322"/>
      <c r="GM3419" s="322"/>
      <c r="GN3419" s="322"/>
      <c r="GO3419" s="322"/>
      <c r="GP3419" s="322"/>
      <c r="GQ3419" s="322"/>
      <c r="GR3419" s="322"/>
      <c r="GS3419" s="322"/>
      <c r="GT3419" s="322"/>
      <c r="GU3419" s="322"/>
      <c r="GV3419" s="322"/>
      <c r="GW3419" s="322"/>
      <c r="GX3419" s="322"/>
      <c r="GY3419" s="322"/>
      <c r="GZ3419" s="322"/>
      <c r="HA3419" s="322"/>
      <c r="HB3419" s="322"/>
      <c r="HC3419" s="322"/>
      <c r="HD3419" s="322"/>
      <c r="HE3419" s="322"/>
      <c r="HF3419" s="322"/>
      <c r="HG3419" s="322"/>
      <c r="HH3419" s="322"/>
      <c r="HI3419" s="322"/>
      <c r="HJ3419" s="322"/>
      <c r="HK3419" s="322"/>
      <c r="HL3419" s="322"/>
      <c r="HM3419" s="322"/>
      <c r="HN3419" s="322"/>
      <c r="HO3419" s="322"/>
      <c r="HP3419" s="322"/>
      <c r="HQ3419" s="322"/>
      <c r="HR3419" s="322"/>
      <c r="HS3419" s="322"/>
      <c r="HT3419" s="322"/>
      <c r="HU3419" s="322"/>
      <c r="HV3419" s="322"/>
      <c r="HW3419" s="322"/>
      <c r="HX3419" s="322"/>
      <c r="HY3419" s="322"/>
      <c r="HZ3419" s="322"/>
      <c r="IA3419" s="322"/>
      <c r="IB3419" s="322"/>
      <c r="IC3419" s="322"/>
      <c r="ID3419" s="322"/>
      <c r="IE3419" s="322"/>
      <c r="IF3419" s="322"/>
      <c r="IG3419" s="322"/>
      <c r="IH3419" s="322"/>
      <c r="II3419" s="322"/>
      <c r="IJ3419" s="322"/>
      <c r="IK3419" s="322"/>
      <c r="IL3419" s="322"/>
      <c r="IM3419" s="322"/>
      <c r="IN3419" s="322"/>
      <c r="IO3419" s="322"/>
      <c r="IP3419" s="322"/>
      <c r="IQ3419" s="322"/>
      <c r="IR3419" s="322"/>
      <c r="IS3419" s="322"/>
      <c r="IT3419" s="322"/>
      <c r="IU3419" s="322"/>
      <c r="IV3419" s="322"/>
    </row>
    <row r="3420" spans="1:256" s="320" customFormat="1" ht="12.75">
      <c r="A3420" s="316"/>
      <c r="B3420" s="317">
        <v>1765080</v>
      </c>
      <c r="C3420" s="316" t="s">
        <v>1216</v>
      </c>
      <c r="D3420" s="316" t="s">
        <v>1208</v>
      </c>
      <c r="E3420" s="316"/>
      <c r="F3420" s="318"/>
      <c r="G3420" s="318"/>
      <c r="H3420" s="317">
        <f>H3417-B3420</f>
        <v>-1799325</v>
      </c>
      <c r="I3420" s="319">
        <f t="shared" si="206"/>
        <v>3330.3396226415093</v>
      </c>
      <c r="K3420" s="321">
        <v>530</v>
      </c>
      <c r="L3420" s="322"/>
      <c r="M3420" s="321">
        <v>530</v>
      </c>
      <c r="N3420" s="322"/>
      <c r="O3420" s="322"/>
      <c r="P3420" s="322"/>
      <c r="Q3420" s="322"/>
      <c r="R3420" s="322"/>
      <c r="S3420" s="322"/>
      <c r="T3420" s="322"/>
      <c r="U3420" s="322"/>
      <c r="V3420" s="322"/>
      <c r="W3420" s="322"/>
      <c r="X3420" s="322"/>
      <c r="Y3420" s="322"/>
      <c r="Z3420" s="322"/>
      <c r="AA3420" s="322"/>
      <c r="AB3420" s="322"/>
      <c r="AC3420" s="322"/>
      <c r="AD3420" s="322"/>
      <c r="AE3420" s="322"/>
      <c r="AF3420" s="322"/>
      <c r="AG3420" s="322"/>
      <c r="AH3420" s="322"/>
      <c r="AI3420" s="322"/>
      <c r="AJ3420" s="322"/>
      <c r="AK3420" s="322"/>
      <c r="AL3420" s="322"/>
      <c r="AM3420" s="322"/>
      <c r="AN3420" s="322"/>
      <c r="AO3420" s="322"/>
      <c r="AP3420" s="322"/>
      <c r="AQ3420" s="322"/>
      <c r="AR3420" s="322"/>
      <c r="AS3420" s="322"/>
      <c r="AT3420" s="322"/>
      <c r="AU3420" s="322"/>
      <c r="AV3420" s="322"/>
      <c r="AW3420" s="322"/>
      <c r="AX3420" s="322"/>
      <c r="AY3420" s="322"/>
      <c r="AZ3420" s="322"/>
      <c r="BA3420" s="322"/>
      <c r="BB3420" s="322"/>
      <c r="BC3420" s="322"/>
      <c r="BD3420" s="322"/>
      <c r="BE3420" s="322"/>
      <c r="BF3420" s="322"/>
      <c r="BG3420" s="322"/>
      <c r="BH3420" s="322"/>
      <c r="BI3420" s="322"/>
      <c r="BJ3420" s="322"/>
      <c r="BK3420" s="322"/>
      <c r="BL3420" s="322"/>
      <c r="BM3420" s="322"/>
      <c r="BN3420" s="322"/>
      <c r="BO3420" s="322"/>
      <c r="BP3420" s="322"/>
      <c r="BQ3420" s="322"/>
      <c r="BR3420" s="322"/>
      <c r="BS3420" s="322"/>
      <c r="BT3420" s="322"/>
      <c r="BU3420" s="322"/>
      <c r="BV3420" s="322"/>
      <c r="BW3420" s="322"/>
      <c r="BX3420" s="322"/>
      <c r="BY3420" s="322"/>
      <c r="BZ3420" s="322"/>
      <c r="CA3420" s="322"/>
      <c r="CB3420" s="322"/>
      <c r="CC3420" s="322"/>
      <c r="CD3420" s="322"/>
      <c r="CE3420" s="322"/>
      <c r="CF3420" s="322"/>
      <c r="CG3420" s="322"/>
      <c r="CH3420" s="322"/>
      <c r="CI3420" s="322"/>
      <c r="CJ3420" s="322"/>
      <c r="CK3420" s="322"/>
      <c r="CL3420" s="322"/>
      <c r="CM3420" s="322"/>
      <c r="CN3420" s="322"/>
      <c r="CO3420" s="322"/>
      <c r="CP3420" s="322"/>
      <c r="CQ3420" s="322"/>
      <c r="CR3420" s="322"/>
      <c r="CS3420" s="322"/>
      <c r="CT3420" s="322"/>
      <c r="CU3420" s="322"/>
      <c r="CV3420" s="322"/>
      <c r="CW3420" s="322"/>
      <c r="CX3420" s="322"/>
      <c r="CY3420" s="322"/>
      <c r="CZ3420" s="322"/>
      <c r="DA3420" s="322"/>
      <c r="DB3420" s="322"/>
      <c r="DC3420" s="322"/>
      <c r="DD3420" s="322"/>
      <c r="DE3420" s="322"/>
      <c r="DF3420" s="322"/>
      <c r="DG3420" s="322"/>
      <c r="DH3420" s="322"/>
      <c r="DI3420" s="322"/>
      <c r="DJ3420" s="322"/>
      <c r="DK3420" s="322"/>
      <c r="DL3420" s="322"/>
      <c r="DM3420" s="322"/>
      <c r="DN3420" s="322"/>
      <c r="DO3420" s="322"/>
      <c r="DP3420" s="322"/>
      <c r="DQ3420" s="322"/>
      <c r="DR3420" s="322"/>
      <c r="DS3420" s="322"/>
      <c r="DT3420" s="322"/>
      <c r="DU3420" s="322"/>
      <c r="DV3420" s="322"/>
      <c r="DW3420" s="322"/>
      <c r="DX3420" s="322"/>
      <c r="DY3420" s="322"/>
      <c r="DZ3420" s="322"/>
      <c r="EA3420" s="322"/>
      <c r="EB3420" s="322"/>
      <c r="EC3420" s="322"/>
      <c r="ED3420" s="322"/>
      <c r="EE3420" s="322"/>
      <c r="EF3420" s="322"/>
      <c r="EG3420" s="322"/>
      <c r="EH3420" s="322"/>
      <c r="EI3420" s="322"/>
      <c r="EJ3420" s="322"/>
      <c r="EK3420" s="322"/>
      <c r="EL3420" s="322"/>
      <c r="EM3420" s="322"/>
      <c r="EN3420" s="322"/>
      <c r="EO3420" s="322"/>
      <c r="EP3420" s="322"/>
      <c r="EQ3420" s="322"/>
      <c r="ER3420" s="322"/>
      <c r="ES3420" s="322"/>
      <c r="ET3420" s="322"/>
      <c r="EU3420" s="322"/>
      <c r="EV3420" s="322"/>
      <c r="EW3420" s="322"/>
      <c r="EX3420" s="322"/>
      <c r="EY3420" s="322"/>
      <c r="EZ3420" s="322"/>
      <c r="FA3420" s="322"/>
      <c r="FB3420" s="322"/>
      <c r="FC3420" s="322"/>
      <c r="FD3420" s="322"/>
      <c r="FE3420" s="322"/>
      <c r="FF3420" s="322"/>
      <c r="FG3420" s="322"/>
      <c r="FH3420" s="322"/>
      <c r="FI3420" s="322"/>
      <c r="FJ3420" s="322"/>
      <c r="FK3420" s="322"/>
      <c r="FL3420" s="322"/>
      <c r="FM3420" s="322"/>
      <c r="FN3420" s="322"/>
      <c r="FO3420" s="322"/>
      <c r="FP3420" s="322"/>
      <c r="FQ3420" s="322"/>
      <c r="FR3420" s="322"/>
      <c r="FS3420" s="322"/>
      <c r="FT3420" s="322"/>
      <c r="FU3420" s="322"/>
      <c r="FV3420" s="322"/>
      <c r="FW3420" s="322"/>
      <c r="FX3420" s="322"/>
      <c r="FY3420" s="322"/>
      <c r="FZ3420" s="322"/>
      <c r="GA3420" s="322"/>
      <c r="GB3420" s="322"/>
      <c r="GC3420" s="322"/>
      <c r="GD3420" s="322"/>
      <c r="GE3420" s="322"/>
      <c r="GF3420" s="322"/>
      <c r="GG3420" s="322"/>
      <c r="GH3420" s="322"/>
      <c r="GI3420" s="322"/>
      <c r="GJ3420" s="322"/>
      <c r="GK3420" s="322"/>
      <c r="GL3420" s="322"/>
      <c r="GM3420" s="322"/>
      <c r="GN3420" s="322"/>
      <c r="GO3420" s="322"/>
      <c r="GP3420" s="322"/>
      <c r="GQ3420" s="322"/>
      <c r="GR3420" s="322"/>
      <c r="GS3420" s="322"/>
      <c r="GT3420" s="322"/>
      <c r="GU3420" s="322"/>
      <c r="GV3420" s="322"/>
      <c r="GW3420" s="322"/>
      <c r="GX3420" s="322"/>
      <c r="GY3420" s="322"/>
      <c r="GZ3420" s="322"/>
      <c r="HA3420" s="322"/>
      <c r="HB3420" s="322"/>
      <c r="HC3420" s="322"/>
      <c r="HD3420" s="322"/>
      <c r="HE3420" s="322"/>
      <c r="HF3420" s="322"/>
      <c r="HG3420" s="322"/>
      <c r="HH3420" s="322"/>
      <c r="HI3420" s="322"/>
      <c r="HJ3420" s="322"/>
      <c r="HK3420" s="322"/>
      <c r="HL3420" s="322"/>
      <c r="HM3420" s="322"/>
      <c r="HN3420" s="322"/>
      <c r="HO3420" s="322"/>
      <c r="HP3420" s="322"/>
      <c r="HQ3420" s="322"/>
      <c r="HR3420" s="322"/>
      <c r="HS3420" s="322"/>
      <c r="HT3420" s="322"/>
      <c r="HU3420" s="322"/>
      <c r="HV3420" s="322"/>
      <c r="HW3420" s="322"/>
      <c r="HX3420" s="322"/>
      <c r="HY3420" s="322"/>
      <c r="HZ3420" s="322"/>
      <c r="IA3420" s="322"/>
      <c r="IB3420" s="322"/>
      <c r="IC3420" s="322"/>
      <c r="ID3420" s="322"/>
      <c r="IE3420" s="322"/>
      <c r="IF3420" s="322"/>
      <c r="IG3420" s="322"/>
      <c r="IH3420" s="322"/>
      <c r="II3420" s="322"/>
      <c r="IJ3420" s="322"/>
      <c r="IK3420" s="322"/>
      <c r="IL3420" s="322"/>
      <c r="IM3420" s="322"/>
      <c r="IN3420" s="322"/>
      <c r="IO3420" s="322"/>
      <c r="IP3420" s="322"/>
      <c r="IQ3420" s="322"/>
      <c r="IR3420" s="322"/>
      <c r="IS3420" s="322"/>
      <c r="IT3420" s="322"/>
      <c r="IU3420" s="322"/>
      <c r="IV3420" s="322"/>
    </row>
    <row r="3421" spans="1:256" s="320" customFormat="1" ht="12.75">
      <c r="A3421" s="316"/>
      <c r="B3421" s="317">
        <v>0</v>
      </c>
      <c r="C3421" s="316" t="s">
        <v>1216</v>
      </c>
      <c r="D3421" s="316" t="s">
        <v>1209</v>
      </c>
      <c r="E3421" s="316"/>
      <c r="F3421" s="318"/>
      <c r="G3421" s="318"/>
      <c r="H3421" s="317">
        <f>H3418-B3421</f>
        <v>5959835</v>
      </c>
      <c r="I3421" s="319">
        <f t="shared" si="206"/>
        <v>0</v>
      </c>
      <c r="K3421" s="321">
        <v>520</v>
      </c>
      <c r="L3421" s="322"/>
      <c r="M3421" s="321">
        <v>520</v>
      </c>
      <c r="N3421" s="322"/>
      <c r="O3421" s="322"/>
      <c r="P3421" s="322"/>
      <c r="Q3421" s="322"/>
      <c r="R3421" s="322"/>
      <c r="S3421" s="322"/>
      <c r="T3421" s="322"/>
      <c r="U3421" s="322"/>
      <c r="V3421" s="322"/>
      <c r="W3421" s="322"/>
      <c r="X3421" s="322"/>
      <c r="Y3421" s="322"/>
      <c r="Z3421" s="322"/>
      <c r="AA3421" s="322"/>
      <c r="AB3421" s="322"/>
      <c r="AC3421" s="322"/>
      <c r="AD3421" s="322"/>
      <c r="AE3421" s="322"/>
      <c r="AF3421" s="322"/>
      <c r="AG3421" s="322"/>
      <c r="AH3421" s="322"/>
      <c r="AI3421" s="322"/>
      <c r="AJ3421" s="322"/>
      <c r="AK3421" s="322"/>
      <c r="AL3421" s="322"/>
      <c r="AM3421" s="322"/>
      <c r="AN3421" s="322"/>
      <c r="AO3421" s="322"/>
      <c r="AP3421" s="322"/>
      <c r="AQ3421" s="322"/>
      <c r="AR3421" s="322"/>
      <c r="AS3421" s="322"/>
      <c r="AT3421" s="322"/>
      <c r="AU3421" s="322"/>
      <c r="AV3421" s="322"/>
      <c r="AW3421" s="322"/>
      <c r="AX3421" s="322"/>
      <c r="AY3421" s="322"/>
      <c r="AZ3421" s="322"/>
      <c r="BA3421" s="322"/>
      <c r="BB3421" s="322"/>
      <c r="BC3421" s="322"/>
      <c r="BD3421" s="322"/>
      <c r="BE3421" s="322"/>
      <c r="BF3421" s="322"/>
      <c r="BG3421" s="322"/>
      <c r="BH3421" s="322"/>
      <c r="BI3421" s="322"/>
      <c r="BJ3421" s="322"/>
      <c r="BK3421" s="322"/>
      <c r="BL3421" s="322"/>
      <c r="BM3421" s="322"/>
      <c r="BN3421" s="322"/>
      <c r="BO3421" s="322"/>
      <c r="BP3421" s="322"/>
      <c r="BQ3421" s="322"/>
      <c r="BR3421" s="322"/>
      <c r="BS3421" s="322"/>
      <c r="BT3421" s="322"/>
      <c r="BU3421" s="322"/>
      <c r="BV3421" s="322"/>
      <c r="BW3421" s="322"/>
      <c r="BX3421" s="322"/>
      <c r="BY3421" s="322"/>
      <c r="BZ3421" s="322"/>
      <c r="CA3421" s="322"/>
      <c r="CB3421" s="322"/>
      <c r="CC3421" s="322"/>
      <c r="CD3421" s="322"/>
      <c r="CE3421" s="322"/>
      <c r="CF3421" s="322"/>
      <c r="CG3421" s="322"/>
      <c r="CH3421" s="322"/>
      <c r="CI3421" s="322"/>
      <c r="CJ3421" s="322"/>
      <c r="CK3421" s="322"/>
      <c r="CL3421" s="322"/>
      <c r="CM3421" s="322"/>
      <c r="CN3421" s="322"/>
      <c r="CO3421" s="322"/>
      <c r="CP3421" s="322"/>
      <c r="CQ3421" s="322"/>
      <c r="CR3421" s="322"/>
      <c r="CS3421" s="322"/>
      <c r="CT3421" s="322"/>
      <c r="CU3421" s="322"/>
      <c r="CV3421" s="322"/>
      <c r="CW3421" s="322"/>
      <c r="CX3421" s="322"/>
      <c r="CY3421" s="322"/>
      <c r="CZ3421" s="322"/>
      <c r="DA3421" s="322"/>
      <c r="DB3421" s="322"/>
      <c r="DC3421" s="322"/>
      <c r="DD3421" s="322"/>
      <c r="DE3421" s="322"/>
      <c r="DF3421" s="322"/>
      <c r="DG3421" s="322"/>
      <c r="DH3421" s="322"/>
      <c r="DI3421" s="322"/>
      <c r="DJ3421" s="322"/>
      <c r="DK3421" s="322"/>
      <c r="DL3421" s="322"/>
      <c r="DM3421" s="322"/>
      <c r="DN3421" s="322"/>
      <c r="DO3421" s="322"/>
      <c r="DP3421" s="322"/>
      <c r="DQ3421" s="322"/>
      <c r="DR3421" s="322"/>
      <c r="DS3421" s="322"/>
      <c r="DT3421" s="322"/>
      <c r="DU3421" s="322"/>
      <c r="DV3421" s="322"/>
      <c r="DW3421" s="322"/>
      <c r="DX3421" s="322"/>
      <c r="DY3421" s="322"/>
      <c r="DZ3421" s="322"/>
      <c r="EA3421" s="322"/>
      <c r="EB3421" s="322"/>
      <c r="EC3421" s="322"/>
      <c r="ED3421" s="322"/>
      <c r="EE3421" s="322"/>
      <c r="EF3421" s="322"/>
      <c r="EG3421" s="322"/>
      <c r="EH3421" s="322"/>
      <c r="EI3421" s="322"/>
      <c r="EJ3421" s="322"/>
      <c r="EK3421" s="322"/>
      <c r="EL3421" s="322"/>
      <c r="EM3421" s="322"/>
      <c r="EN3421" s="322"/>
      <c r="EO3421" s="322"/>
      <c r="EP3421" s="322"/>
      <c r="EQ3421" s="322"/>
      <c r="ER3421" s="322"/>
      <c r="ES3421" s="322"/>
      <c r="ET3421" s="322"/>
      <c r="EU3421" s="322"/>
      <c r="EV3421" s="322"/>
      <c r="EW3421" s="322"/>
      <c r="EX3421" s="322"/>
      <c r="EY3421" s="322"/>
      <c r="EZ3421" s="322"/>
      <c r="FA3421" s="322"/>
      <c r="FB3421" s="322"/>
      <c r="FC3421" s="322"/>
      <c r="FD3421" s="322"/>
      <c r="FE3421" s="322"/>
      <c r="FF3421" s="322"/>
      <c r="FG3421" s="322"/>
      <c r="FH3421" s="322"/>
      <c r="FI3421" s="322"/>
      <c r="FJ3421" s="322"/>
      <c r="FK3421" s="322"/>
      <c r="FL3421" s="322"/>
      <c r="FM3421" s="322"/>
      <c r="FN3421" s="322"/>
      <c r="FO3421" s="322"/>
      <c r="FP3421" s="322"/>
      <c r="FQ3421" s="322"/>
      <c r="FR3421" s="322"/>
      <c r="FS3421" s="322"/>
      <c r="FT3421" s="322"/>
      <c r="FU3421" s="322"/>
      <c r="FV3421" s="322"/>
      <c r="FW3421" s="322"/>
      <c r="FX3421" s="322"/>
      <c r="FY3421" s="322"/>
      <c r="FZ3421" s="322"/>
      <c r="GA3421" s="322"/>
      <c r="GB3421" s="322"/>
      <c r="GC3421" s="322"/>
      <c r="GD3421" s="322"/>
      <c r="GE3421" s="322"/>
      <c r="GF3421" s="322"/>
      <c r="GG3421" s="322"/>
      <c r="GH3421" s="322"/>
      <c r="GI3421" s="322"/>
      <c r="GJ3421" s="322"/>
      <c r="GK3421" s="322"/>
      <c r="GL3421" s="322"/>
      <c r="GM3421" s="322"/>
      <c r="GN3421" s="322"/>
      <c r="GO3421" s="322"/>
      <c r="GP3421" s="322"/>
      <c r="GQ3421" s="322"/>
      <c r="GR3421" s="322"/>
      <c r="GS3421" s="322"/>
      <c r="GT3421" s="322"/>
      <c r="GU3421" s="322"/>
      <c r="GV3421" s="322"/>
      <c r="GW3421" s="322"/>
      <c r="GX3421" s="322"/>
      <c r="GY3421" s="322"/>
      <c r="GZ3421" s="322"/>
      <c r="HA3421" s="322"/>
      <c r="HB3421" s="322"/>
      <c r="HC3421" s="322"/>
      <c r="HD3421" s="322"/>
      <c r="HE3421" s="322"/>
      <c r="HF3421" s="322"/>
      <c r="HG3421" s="322"/>
      <c r="HH3421" s="322"/>
      <c r="HI3421" s="322"/>
      <c r="HJ3421" s="322"/>
      <c r="HK3421" s="322"/>
      <c r="HL3421" s="322"/>
      <c r="HM3421" s="322"/>
      <c r="HN3421" s="322"/>
      <c r="HO3421" s="322"/>
      <c r="HP3421" s="322"/>
      <c r="HQ3421" s="322"/>
      <c r="HR3421" s="322"/>
      <c r="HS3421" s="322"/>
      <c r="HT3421" s="322"/>
      <c r="HU3421" s="322"/>
      <c r="HV3421" s="322"/>
      <c r="HW3421" s="322"/>
      <c r="HX3421" s="322"/>
      <c r="HY3421" s="322"/>
      <c r="HZ3421" s="322"/>
      <c r="IA3421" s="322"/>
      <c r="IB3421" s="322"/>
      <c r="IC3421" s="322"/>
      <c r="ID3421" s="322"/>
      <c r="IE3421" s="322"/>
      <c r="IF3421" s="322"/>
      <c r="IG3421" s="322"/>
      <c r="IH3421" s="322"/>
      <c r="II3421" s="322"/>
      <c r="IJ3421" s="322"/>
      <c r="IK3421" s="322"/>
      <c r="IL3421" s="322"/>
      <c r="IM3421" s="322"/>
      <c r="IN3421" s="322"/>
      <c r="IO3421" s="322"/>
      <c r="IP3421" s="322"/>
      <c r="IQ3421" s="322"/>
      <c r="IR3421" s="322"/>
      <c r="IS3421" s="322"/>
      <c r="IT3421" s="322"/>
      <c r="IU3421" s="322"/>
      <c r="IV3421" s="322"/>
    </row>
    <row r="3422" spans="1:256" s="320" customFormat="1" ht="12.75">
      <c r="A3422" s="316"/>
      <c r="B3422" s="317">
        <f>+B2319</f>
        <v>1280543</v>
      </c>
      <c r="C3422" s="316" t="s">
        <v>1216</v>
      </c>
      <c r="D3422" s="316" t="s">
        <v>1221</v>
      </c>
      <c r="E3422" s="316"/>
      <c r="F3422" s="318"/>
      <c r="G3422" s="318"/>
      <c r="H3422" s="317">
        <f>H3419-B3422</f>
        <v>500079</v>
      </c>
      <c r="I3422" s="319">
        <f t="shared" si="206"/>
        <v>2535.728712871287</v>
      </c>
      <c r="K3422" s="321">
        <v>505</v>
      </c>
      <c r="L3422" s="322"/>
      <c r="M3422" s="321">
        <v>505</v>
      </c>
      <c r="N3422" s="322"/>
      <c r="O3422" s="322"/>
      <c r="P3422" s="322"/>
      <c r="Q3422" s="322"/>
      <c r="R3422" s="322"/>
      <c r="S3422" s="322"/>
      <c r="T3422" s="322"/>
      <c r="U3422" s="322"/>
      <c r="V3422" s="322"/>
      <c r="W3422" s="322"/>
      <c r="X3422" s="322"/>
      <c r="Y3422" s="322"/>
      <c r="Z3422" s="322"/>
      <c r="AA3422" s="322"/>
      <c r="AB3422" s="322"/>
      <c r="AC3422" s="322"/>
      <c r="AD3422" s="322"/>
      <c r="AE3422" s="322"/>
      <c r="AF3422" s="322"/>
      <c r="AG3422" s="322"/>
      <c r="AH3422" s="322"/>
      <c r="AI3422" s="322"/>
      <c r="AJ3422" s="322"/>
      <c r="AK3422" s="322"/>
      <c r="AL3422" s="322"/>
      <c r="AM3422" s="322"/>
      <c r="AN3422" s="322"/>
      <c r="AO3422" s="322"/>
      <c r="AP3422" s="322"/>
      <c r="AQ3422" s="322"/>
      <c r="AR3422" s="322"/>
      <c r="AS3422" s="322"/>
      <c r="AT3422" s="322"/>
      <c r="AU3422" s="322"/>
      <c r="AV3422" s="322"/>
      <c r="AW3422" s="322"/>
      <c r="AX3422" s="322"/>
      <c r="AY3422" s="322"/>
      <c r="AZ3422" s="322"/>
      <c r="BA3422" s="322"/>
      <c r="BB3422" s="322"/>
      <c r="BC3422" s="322"/>
      <c r="BD3422" s="322"/>
      <c r="BE3422" s="322"/>
      <c r="BF3422" s="322"/>
      <c r="BG3422" s="322"/>
      <c r="BH3422" s="322"/>
      <c r="BI3422" s="322"/>
      <c r="BJ3422" s="322"/>
      <c r="BK3422" s="322"/>
      <c r="BL3422" s="322"/>
      <c r="BM3422" s="322"/>
      <c r="BN3422" s="322"/>
      <c r="BO3422" s="322"/>
      <c r="BP3422" s="322"/>
      <c r="BQ3422" s="322"/>
      <c r="BR3422" s="322"/>
      <c r="BS3422" s="322"/>
      <c r="BT3422" s="322"/>
      <c r="BU3422" s="322"/>
      <c r="BV3422" s="322"/>
      <c r="BW3422" s="322"/>
      <c r="BX3422" s="322"/>
      <c r="BY3422" s="322"/>
      <c r="BZ3422" s="322"/>
      <c r="CA3422" s="322"/>
      <c r="CB3422" s="322"/>
      <c r="CC3422" s="322"/>
      <c r="CD3422" s="322"/>
      <c r="CE3422" s="322"/>
      <c r="CF3422" s="322"/>
      <c r="CG3422" s="322"/>
      <c r="CH3422" s="322"/>
      <c r="CI3422" s="322"/>
      <c r="CJ3422" s="322"/>
      <c r="CK3422" s="322"/>
      <c r="CL3422" s="322"/>
      <c r="CM3422" s="322"/>
      <c r="CN3422" s="322"/>
      <c r="CO3422" s="322"/>
      <c r="CP3422" s="322"/>
      <c r="CQ3422" s="322"/>
      <c r="CR3422" s="322"/>
      <c r="CS3422" s="322"/>
      <c r="CT3422" s="322"/>
      <c r="CU3422" s="322"/>
      <c r="CV3422" s="322"/>
      <c r="CW3422" s="322"/>
      <c r="CX3422" s="322"/>
      <c r="CY3422" s="322"/>
      <c r="CZ3422" s="322"/>
      <c r="DA3422" s="322"/>
      <c r="DB3422" s="322"/>
      <c r="DC3422" s="322"/>
      <c r="DD3422" s="322"/>
      <c r="DE3422" s="322"/>
      <c r="DF3422" s="322"/>
      <c r="DG3422" s="322"/>
      <c r="DH3422" s="322"/>
      <c r="DI3422" s="322"/>
      <c r="DJ3422" s="322"/>
      <c r="DK3422" s="322"/>
      <c r="DL3422" s="322"/>
      <c r="DM3422" s="322"/>
      <c r="DN3422" s="322"/>
      <c r="DO3422" s="322"/>
      <c r="DP3422" s="322"/>
      <c r="DQ3422" s="322"/>
      <c r="DR3422" s="322"/>
      <c r="DS3422" s="322"/>
      <c r="DT3422" s="322"/>
      <c r="DU3422" s="322"/>
      <c r="DV3422" s="322"/>
      <c r="DW3422" s="322"/>
      <c r="DX3422" s="322"/>
      <c r="DY3422" s="322"/>
      <c r="DZ3422" s="322"/>
      <c r="EA3422" s="322"/>
      <c r="EB3422" s="322"/>
      <c r="EC3422" s="322"/>
      <c r="ED3422" s="322"/>
      <c r="EE3422" s="322"/>
      <c r="EF3422" s="322"/>
      <c r="EG3422" s="322"/>
      <c r="EH3422" s="322"/>
      <c r="EI3422" s="322"/>
      <c r="EJ3422" s="322"/>
      <c r="EK3422" s="322"/>
      <c r="EL3422" s="322"/>
      <c r="EM3422" s="322"/>
      <c r="EN3422" s="322"/>
      <c r="EO3422" s="322"/>
      <c r="EP3422" s="322"/>
      <c r="EQ3422" s="322"/>
      <c r="ER3422" s="322"/>
      <c r="ES3422" s="322"/>
      <c r="ET3422" s="322"/>
      <c r="EU3422" s="322"/>
      <c r="EV3422" s="322"/>
      <c r="EW3422" s="322"/>
      <c r="EX3422" s="322"/>
      <c r="EY3422" s="322"/>
      <c r="EZ3422" s="322"/>
      <c r="FA3422" s="322"/>
      <c r="FB3422" s="322"/>
      <c r="FC3422" s="322"/>
      <c r="FD3422" s="322"/>
      <c r="FE3422" s="322"/>
      <c r="FF3422" s="322"/>
      <c r="FG3422" s="322"/>
      <c r="FH3422" s="322"/>
      <c r="FI3422" s="322"/>
      <c r="FJ3422" s="322"/>
      <c r="FK3422" s="322"/>
      <c r="FL3422" s="322"/>
      <c r="FM3422" s="322"/>
      <c r="FN3422" s="322"/>
      <c r="FO3422" s="322"/>
      <c r="FP3422" s="322"/>
      <c r="FQ3422" s="322"/>
      <c r="FR3422" s="322"/>
      <c r="FS3422" s="322"/>
      <c r="FT3422" s="322"/>
      <c r="FU3422" s="322"/>
      <c r="FV3422" s="322"/>
      <c r="FW3422" s="322"/>
      <c r="FX3422" s="322"/>
      <c r="FY3422" s="322"/>
      <c r="FZ3422" s="322"/>
      <c r="GA3422" s="322"/>
      <c r="GB3422" s="322"/>
      <c r="GC3422" s="322"/>
      <c r="GD3422" s="322"/>
      <c r="GE3422" s="322"/>
      <c r="GF3422" s="322"/>
      <c r="GG3422" s="322"/>
      <c r="GH3422" s="322"/>
      <c r="GI3422" s="322"/>
      <c r="GJ3422" s="322"/>
      <c r="GK3422" s="322"/>
      <c r="GL3422" s="322"/>
      <c r="GM3422" s="322"/>
      <c r="GN3422" s="322"/>
      <c r="GO3422" s="322"/>
      <c r="GP3422" s="322"/>
      <c r="GQ3422" s="322"/>
      <c r="GR3422" s="322"/>
      <c r="GS3422" s="322"/>
      <c r="GT3422" s="322"/>
      <c r="GU3422" s="322"/>
      <c r="GV3422" s="322"/>
      <c r="GW3422" s="322"/>
      <c r="GX3422" s="322"/>
      <c r="GY3422" s="322"/>
      <c r="GZ3422" s="322"/>
      <c r="HA3422" s="322"/>
      <c r="HB3422" s="322"/>
      <c r="HC3422" s="322"/>
      <c r="HD3422" s="322"/>
      <c r="HE3422" s="322"/>
      <c r="HF3422" s="322"/>
      <c r="HG3422" s="322"/>
      <c r="HH3422" s="322"/>
      <c r="HI3422" s="322"/>
      <c r="HJ3422" s="322"/>
      <c r="HK3422" s="322"/>
      <c r="HL3422" s="322"/>
      <c r="HM3422" s="322"/>
      <c r="HN3422" s="322"/>
      <c r="HO3422" s="322"/>
      <c r="HP3422" s="322"/>
      <c r="HQ3422" s="322"/>
      <c r="HR3422" s="322"/>
      <c r="HS3422" s="322"/>
      <c r="HT3422" s="322"/>
      <c r="HU3422" s="322"/>
      <c r="HV3422" s="322"/>
      <c r="HW3422" s="322"/>
      <c r="HX3422" s="322"/>
      <c r="HY3422" s="322"/>
      <c r="HZ3422" s="322"/>
      <c r="IA3422" s="322"/>
      <c r="IB3422" s="322"/>
      <c r="IC3422" s="322"/>
      <c r="ID3422" s="322"/>
      <c r="IE3422" s="322"/>
      <c r="IF3422" s="322"/>
      <c r="IG3422" s="322"/>
      <c r="IH3422" s="322"/>
      <c r="II3422" s="322"/>
      <c r="IJ3422" s="322"/>
      <c r="IK3422" s="322"/>
      <c r="IL3422" s="322"/>
      <c r="IM3422" s="322"/>
      <c r="IN3422" s="322"/>
      <c r="IO3422" s="322"/>
      <c r="IP3422" s="322"/>
      <c r="IQ3422" s="322"/>
      <c r="IR3422" s="322"/>
      <c r="IS3422" s="322"/>
      <c r="IT3422" s="322"/>
      <c r="IU3422" s="322"/>
      <c r="IV3422" s="322"/>
    </row>
    <row r="3423" spans="1:256" s="320" customFormat="1" ht="12.75">
      <c r="A3423" s="323"/>
      <c r="B3423" s="324">
        <f>SUM(B3410:B3422)</f>
        <v>-1826886</v>
      </c>
      <c r="C3423" s="323" t="s">
        <v>1216</v>
      </c>
      <c r="D3423" s="323" t="s">
        <v>1226</v>
      </c>
      <c r="E3423" s="323"/>
      <c r="F3423" s="325"/>
      <c r="G3423" s="326"/>
      <c r="H3423" s="324">
        <f>H3411-B3423</f>
        <v>2531409</v>
      </c>
      <c r="I3423" s="327">
        <f t="shared" si="206"/>
        <v>-3617.5960396039604</v>
      </c>
      <c r="J3423" s="292"/>
      <c r="K3423" s="292">
        <v>505</v>
      </c>
      <c r="L3423" s="292"/>
      <c r="M3423" s="292">
        <v>505</v>
      </c>
      <c r="N3423" s="322"/>
      <c r="O3423" s="322"/>
      <c r="P3423" s="322"/>
      <c r="Q3423" s="322"/>
      <c r="R3423" s="322"/>
      <c r="S3423" s="322"/>
      <c r="T3423" s="322"/>
      <c r="U3423" s="322"/>
      <c r="V3423" s="322"/>
      <c r="W3423" s="322"/>
      <c r="X3423" s="322"/>
      <c r="Y3423" s="322"/>
      <c r="Z3423" s="322"/>
      <c r="AA3423" s="322"/>
      <c r="AB3423" s="322"/>
      <c r="AC3423" s="322"/>
      <c r="AD3423" s="322"/>
      <c r="AE3423" s="322"/>
      <c r="AF3423" s="322"/>
      <c r="AG3423" s="322"/>
      <c r="AH3423" s="322"/>
      <c r="AI3423" s="322"/>
      <c r="AJ3423" s="322"/>
      <c r="AK3423" s="322"/>
      <c r="AL3423" s="322"/>
      <c r="AM3423" s="322"/>
      <c r="AN3423" s="322"/>
      <c r="AO3423" s="322"/>
      <c r="AP3423" s="322"/>
      <c r="AQ3423" s="322"/>
      <c r="AR3423" s="322"/>
      <c r="AS3423" s="322"/>
      <c r="AT3423" s="322"/>
      <c r="AU3423" s="322"/>
      <c r="AV3423" s="322"/>
      <c r="AW3423" s="322"/>
      <c r="AX3423" s="322"/>
      <c r="AY3423" s="322"/>
      <c r="AZ3423" s="322"/>
      <c r="BA3423" s="322"/>
      <c r="BB3423" s="322"/>
      <c r="BC3423" s="322"/>
      <c r="BD3423" s="322"/>
      <c r="BE3423" s="322"/>
      <c r="BF3423" s="322"/>
      <c r="BG3423" s="322"/>
      <c r="BH3423" s="322"/>
      <c r="BI3423" s="322"/>
      <c r="BJ3423" s="322"/>
      <c r="BK3423" s="322"/>
      <c r="BL3423" s="322"/>
      <c r="BM3423" s="322"/>
      <c r="BN3423" s="322"/>
      <c r="BO3423" s="322"/>
      <c r="BP3423" s="322"/>
      <c r="BQ3423" s="322"/>
      <c r="BR3423" s="322"/>
      <c r="BS3423" s="322"/>
      <c r="BT3423" s="322"/>
      <c r="BU3423" s="322"/>
      <c r="BV3423" s="322"/>
      <c r="BW3423" s="322"/>
      <c r="BX3423" s="322"/>
      <c r="BY3423" s="322"/>
      <c r="BZ3423" s="322"/>
      <c r="CA3423" s="322"/>
      <c r="CB3423" s="322"/>
      <c r="CC3423" s="322"/>
      <c r="CD3423" s="322"/>
      <c r="CE3423" s="322"/>
      <c r="CF3423" s="322"/>
      <c r="CG3423" s="322"/>
      <c r="CH3423" s="322"/>
      <c r="CI3423" s="322"/>
      <c r="CJ3423" s="322"/>
      <c r="CK3423" s="322"/>
      <c r="CL3423" s="322"/>
      <c r="CM3423" s="322"/>
      <c r="CN3423" s="322"/>
      <c r="CO3423" s="322"/>
      <c r="CP3423" s="322"/>
      <c r="CQ3423" s="322"/>
      <c r="CR3423" s="322"/>
      <c r="CS3423" s="322"/>
      <c r="CT3423" s="322"/>
      <c r="CU3423" s="322"/>
      <c r="CV3423" s="322"/>
      <c r="CW3423" s="322"/>
      <c r="CX3423" s="322"/>
      <c r="CY3423" s="322"/>
      <c r="CZ3423" s="322"/>
      <c r="DA3423" s="322"/>
      <c r="DB3423" s="322"/>
      <c r="DC3423" s="322"/>
      <c r="DD3423" s="322"/>
      <c r="DE3423" s="322"/>
      <c r="DF3423" s="322"/>
      <c r="DG3423" s="322"/>
      <c r="DH3423" s="322"/>
      <c r="DI3423" s="322"/>
      <c r="DJ3423" s="322"/>
      <c r="DK3423" s="322"/>
      <c r="DL3423" s="322"/>
      <c r="DM3423" s="322"/>
      <c r="DN3423" s="322"/>
      <c r="DO3423" s="322"/>
      <c r="DP3423" s="322"/>
      <c r="DQ3423" s="322"/>
      <c r="DR3423" s="322"/>
      <c r="DS3423" s="322"/>
      <c r="DT3423" s="322"/>
      <c r="DU3423" s="322"/>
      <c r="DV3423" s="322"/>
      <c r="DW3423" s="322"/>
      <c r="DX3423" s="322"/>
      <c r="DY3423" s="322"/>
      <c r="DZ3423" s="322"/>
      <c r="EA3423" s="322"/>
      <c r="EB3423" s="322"/>
      <c r="EC3423" s="322"/>
      <c r="ED3423" s="322"/>
      <c r="EE3423" s="322"/>
      <c r="EF3423" s="322"/>
      <c r="EG3423" s="322"/>
      <c r="EH3423" s="322"/>
      <c r="EI3423" s="322"/>
      <c r="EJ3423" s="322"/>
      <c r="EK3423" s="322"/>
      <c r="EL3423" s="322"/>
      <c r="EM3423" s="322"/>
      <c r="EN3423" s="322"/>
      <c r="EO3423" s="322"/>
      <c r="EP3423" s="322"/>
      <c r="EQ3423" s="322"/>
      <c r="ER3423" s="322"/>
      <c r="ES3423" s="322"/>
      <c r="ET3423" s="322"/>
      <c r="EU3423" s="322"/>
      <c r="EV3423" s="322"/>
      <c r="EW3423" s="322"/>
      <c r="EX3423" s="322"/>
      <c r="EY3423" s="322"/>
      <c r="EZ3423" s="322"/>
      <c r="FA3423" s="322"/>
      <c r="FB3423" s="322"/>
      <c r="FC3423" s="322"/>
      <c r="FD3423" s="322"/>
      <c r="FE3423" s="322"/>
      <c r="FF3423" s="322"/>
      <c r="FG3423" s="322"/>
      <c r="FH3423" s="322"/>
      <c r="FI3423" s="322"/>
      <c r="FJ3423" s="322"/>
      <c r="FK3423" s="322"/>
      <c r="FL3423" s="322"/>
      <c r="FM3423" s="322"/>
      <c r="FN3423" s="322"/>
      <c r="FO3423" s="322"/>
      <c r="FP3423" s="322"/>
      <c r="FQ3423" s="322"/>
      <c r="FR3423" s="322"/>
      <c r="FS3423" s="322"/>
      <c r="FT3423" s="322"/>
      <c r="FU3423" s="322"/>
      <c r="FV3423" s="322"/>
      <c r="FW3423" s="322"/>
      <c r="FX3423" s="322"/>
      <c r="FY3423" s="322"/>
      <c r="FZ3423" s="322"/>
      <c r="GA3423" s="322"/>
      <c r="GB3423" s="322"/>
      <c r="GC3423" s="322"/>
      <c r="GD3423" s="322"/>
      <c r="GE3423" s="322"/>
      <c r="GF3423" s="322"/>
      <c r="GG3423" s="322"/>
      <c r="GH3423" s="322"/>
      <c r="GI3423" s="322"/>
      <c r="GJ3423" s="322"/>
      <c r="GK3423" s="322"/>
      <c r="GL3423" s="322"/>
      <c r="GM3423" s="322"/>
      <c r="GN3423" s="322"/>
      <c r="GO3423" s="322"/>
      <c r="GP3423" s="322"/>
      <c r="GQ3423" s="322"/>
      <c r="GR3423" s="322"/>
      <c r="GS3423" s="322"/>
      <c r="GT3423" s="322"/>
      <c r="GU3423" s="322"/>
      <c r="GV3423" s="322"/>
      <c r="GW3423" s="322"/>
      <c r="GX3423" s="322"/>
      <c r="GY3423" s="322"/>
      <c r="GZ3423" s="322"/>
      <c r="HA3423" s="322"/>
      <c r="HB3423" s="322"/>
      <c r="HC3423" s="322"/>
      <c r="HD3423" s="322"/>
      <c r="HE3423" s="322"/>
      <c r="HF3423" s="322"/>
      <c r="HG3423" s="322"/>
      <c r="HH3423" s="322"/>
      <c r="HI3423" s="322"/>
      <c r="HJ3423" s="322"/>
      <c r="HK3423" s="322"/>
      <c r="HL3423" s="322"/>
      <c r="HM3423" s="322"/>
      <c r="HN3423" s="322"/>
      <c r="HO3423" s="322"/>
      <c r="HP3423" s="322"/>
      <c r="HQ3423" s="322"/>
      <c r="HR3423" s="322"/>
      <c r="HS3423" s="322"/>
      <c r="HT3423" s="322"/>
      <c r="HU3423" s="322"/>
      <c r="HV3423" s="322"/>
      <c r="HW3423" s="322"/>
      <c r="HX3423" s="322"/>
      <c r="HY3423" s="322"/>
      <c r="HZ3423" s="322"/>
      <c r="IA3423" s="322"/>
      <c r="IB3423" s="322"/>
      <c r="IC3423" s="322"/>
      <c r="ID3423" s="322"/>
      <c r="IE3423" s="322"/>
      <c r="IF3423" s="322"/>
      <c r="IG3423" s="322"/>
      <c r="IH3423" s="322"/>
      <c r="II3423" s="322"/>
      <c r="IJ3423" s="322"/>
      <c r="IK3423" s="322"/>
      <c r="IL3423" s="322"/>
      <c r="IM3423" s="322"/>
      <c r="IN3423" s="322"/>
      <c r="IO3423" s="322"/>
      <c r="IP3423" s="322"/>
      <c r="IQ3423" s="322"/>
      <c r="IR3423" s="322"/>
      <c r="IS3423" s="322"/>
      <c r="IT3423" s="322"/>
      <c r="IU3423" s="322"/>
      <c r="IV3423" s="322"/>
    </row>
    <row r="3424" spans="6:13" ht="12.75">
      <c r="F3424" s="72"/>
      <c r="M3424" s="2"/>
    </row>
    <row r="3425" spans="6:13" ht="12.75">
      <c r="F3425" s="72"/>
      <c r="M3425" s="2"/>
    </row>
    <row r="3426" spans="2:13" ht="12.75">
      <c r="B3426" s="328">
        <v>-33501602.36</v>
      </c>
      <c r="C3426" s="329" t="s">
        <v>1219</v>
      </c>
      <c r="F3426" s="72"/>
      <c r="M3426" s="2"/>
    </row>
    <row r="3427" spans="1:13" s="333" customFormat="1" ht="12.75">
      <c r="A3427" s="330"/>
      <c r="B3427" s="328">
        <v>-68410372</v>
      </c>
      <c r="C3427" s="330" t="s">
        <v>1196</v>
      </c>
      <c r="D3427" s="330" t="s">
        <v>1220</v>
      </c>
      <c r="E3427" s="330"/>
      <c r="F3427" s="331"/>
      <c r="G3427" s="331"/>
      <c r="H3427" s="328">
        <f aca="true" t="shared" si="207" ref="H3427:H3432">H3426-B3427</f>
        <v>68410372</v>
      </c>
      <c r="I3427" s="332">
        <f aca="true" t="shared" si="208" ref="I3427:I3433">+B3427/M3427</f>
        <v>-147754.58315334775</v>
      </c>
      <c r="K3427" s="333">
        <v>463</v>
      </c>
      <c r="M3427" s="333">
        <v>463</v>
      </c>
    </row>
    <row r="3428" spans="1:13" s="333" customFormat="1" ht="12.75">
      <c r="A3428" s="330"/>
      <c r="B3428" s="328">
        <v>2952424</v>
      </c>
      <c r="C3428" s="330" t="s">
        <v>1196</v>
      </c>
      <c r="D3428" s="330" t="s">
        <v>1206</v>
      </c>
      <c r="E3428" s="330"/>
      <c r="F3428" s="331"/>
      <c r="G3428" s="331"/>
      <c r="H3428" s="328">
        <f t="shared" si="207"/>
        <v>65457948</v>
      </c>
      <c r="I3428" s="332">
        <f t="shared" si="208"/>
        <v>5623.664761904762</v>
      </c>
      <c r="K3428" s="333">
        <v>525</v>
      </c>
      <c r="M3428" s="333">
        <v>525</v>
      </c>
    </row>
    <row r="3429" spans="1:13" s="333" customFormat="1" ht="12.75">
      <c r="A3429" s="330"/>
      <c r="B3429" s="328">
        <v>4855999</v>
      </c>
      <c r="C3429" s="330" t="s">
        <v>1196</v>
      </c>
      <c r="D3429" s="330" t="s">
        <v>1207</v>
      </c>
      <c r="E3429" s="330"/>
      <c r="F3429" s="331"/>
      <c r="G3429" s="331"/>
      <c r="H3429" s="328">
        <f t="shared" si="207"/>
        <v>60601949</v>
      </c>
      <c r="I3429" s="332">
        <f t="shared" si="208"/>
        <v>9076.633644859812</v>
      </c>
      <c r="K3429" s="333">
        <v>535</v>
      </c>
      <c r="M3429" s="333">
        <v>535</v>
      </c>
    </row>
    <row r="3430" spans="1:13" s="333" customFormat="1" ht="12.75">
      <c r="A3430" s="330"/>
      <c r="B3430" s="328">
        <v>3849645</v>
      </c>
      <c r="C3430" s="330" t="s">
        <v>1196</v>
      </c>
      <c r="D3430" s="330" t="s">
        <v>1208</v>
      </c>
      <c r="E3430" s="330"/>
      <c r="F3430" s="331"/>
      <c r="G3430" s="331"/>
      <c r="H3430" s="328">
        <f t="shared" si="207"/>
        <v>56752304</v>
      </c>
      <c r="I3430" s="332">
        <f t="shared" si="208"/>
        <v>7263.481132075472</v>
      </c>
      <c r="K3430" s="333">
        <v>530</v>
      </c>
      <c r="M3430" s="333">
        <v>530</v>
      </c>
    </row>
    <row r="3431" spans="1:13" s="333" customFormat="1" ht="12.75">
      <c r="A3431" s="330"/>
      <c r="B3431" s="328">
        <v>2952945</v>
      </c>
      <c r="C3431" s="330" t="s">
        <v>1196</v>
      </c>
      <c r="D3431" s="330" t="s">
        <v>1189</v>
      </c>
      <c r="E3431" s="330"/>
      <c r="F3431" s="331"/>
      <c r="G3431" s="331"/>
      <c r="H3431" s="328">
        <f t="shared" si="207"/>
        <v>53799359</v>
      </c>
      <c r="I3431" s="332">
        <f t="shared" si="208"/>
        <v>5678.740384615385</v>
      </c>
      <c r="K3431" s="333">
        <v>520</v>
      </c>
      <c r="M3431" s="333">
        <v>520</v>
      </c>
    </row>
    <row r="3432" spans="1:13" s="333" customFormat="1" ht="12.75">
      <c r="A3432" s="330"/>
      <c r="B3432" s="328">
        <f>+B2324</f>
        <v>3215415</v>
      </c>
      <c r="C3432" s="330" t="s">
        <v>1196</v>
      </c>
      <c r="D3432" s="330" t="s">
        <v>1222</v>
      </c>
      <c r="E3432" s="330"/>
      <c r="F3432" s="331"/>
      <c r="G3432" s="331"/>
      <c r="H3432" s="328">
        <f t="shared" si="207"/>
        <v>50583944</v>
      </c>
      <c r="I3432" s="332">
        <f t="shared" si="208"/>
        <v>6367.158415841584</v>
      </c>
      <c r="K3432" s="333">
        <v>505</v>
      </c>
      <c r="M3432" s="333">
        <v>505</v>
      </c>
    </row>
    <row r="3433" spans="1:13" s="339" customFormat="1" ht="12.75">
      <c r="A3433" s="334"/>
      <c r="B3433" s="335">
        <f>SUM(B3426:B3432)</f>
        <v>-84085546.36</v>
      </c>
      <c r="C3433" s="334" t="s">
        <v>1196</v>
      </c>
      <c r="D3433" s="334" t="s">
        <v>1225</v>
      </c>
      <c r="E3433" s="334"/>
      <c r="F3433" s="336"/>
      <c r="G3433" s="337"/>
      <c r="H3433" s="335">
        <v>0</v>
      </c>
      <c r="I3433" s="338">
        <f t="shared" si="208"/>
        <v>-166506.0323960396</v>
      </c>
      <c r="K3433" s="339">
        <v>505</v>
      </c>
      <c r="M3433" s="339">
        <v>505</v>
      </c>
    </row>
    <row r="3434" spans="1:13" s="322" customFormat="1" ht="12.75">
      <c r="A3434" s="340"/>
      <c r="B3434" s="341"/>
      <c r="C3434" s="340"/>
      <c r="D3434" s="340"/>
      <c r="E3434" s="340"/>
      <c r="F3434" s="342"/>
      <c r="G3434" s="343"/>
      <c r="H3434" s="341"/>
      <c r="I3434" s="344"/>
      <c r="M3434" s="2"/>
    </row>
    <row r="3435" spans="1:13" s="322" customFormat="1" ht="12.75">
      <c r="A3435" s="340"/>
      <c r="B3435" s="341"/>
      <c r="C3435" s="340"/>
      <c r="D3435" s="340"/>
      <c r="E3435" s="340"/>
      <c r="F3435" s="342"/>
      <c r="G3435" s="343"/>
      <c r="H3435" s="341"/>
      <c r="I3435" s="344"/>
      <c r="M3435" s="2"/>
    </row>
    <row r="3436" spans="6:13" ht="12.75">
      <c r="F3436" s="71"/>
      <c r="M3436" s="2"/>
    </row>
    <row r="3437" ht="12.75" hidden="1">
      <c r="M3437" s="2"/>
    </row>
    <row r="3438" ht="12.75" hidden="1">
      <c r="M3438" s="2"/>
    </row>
    <row r="3439" ht="12.75" hidden="1">
      <c r="M3439" s="2"/>
    </row>
    <row r="3440" ht="12.75" hidden="1">
      <c r="M3440" s="2"/>
    </row>
    <row r="3441" ht="12.75" hidden="1">
      <c r="M3441" s="2"/>
    </row>
    <row r="3442" ht="12.75" hidden="1">
      <c r="M3442" s="2"/>
    </row>
    <row r="3443" ht="12.75" hidden="1">
      <c r="M3443" s="2"/>
    </row>
    <row r="3444" ht="12.75" hidden="1">
      <c r="M3444" s="2"/>
    </row>
    <row r="3445" ht="12.75" hidden="1">
      <c r="M3445" s="2"/>
    </row>
    <row r="3446" ht="12.75" hidden="1">
      <c r="M3446" s="2"/>
    </row>
    <row r="3447" ht="12.75" hidden="1">
      <c r="M3447" s="2"/>
    </row>
    <row r="3448" ht="12.75" hidden="1">
      <c r="M3448" s="2"/>
    </row>
    <row r="3449" ht="12.75" hidden="1">
      <c r="M3449" s="2"/>
    </row>
    <row r="3450" ht="12.75" hidden="1">
      <c r="M3450" s="2"/>
    </row>
    <row r="3451" ht="12.75" hidden="1">
      <c r="M3451" s="2"/>
    </row>
    <row r="3452" ht="12.75" hidden="1">
      <c r="M3452" s="2"/>
    </row>
    <row r="3453" ht="12.75" hidden="1">
      <c r="M3453" s="2"/>
    </row>
    <row r="3454" spans="1:13" s="351" customFormat="1" ht="12.75">
      <c r="A3454" s="345"/>
      <c r="B3454" s="346"/>
      <c r="C3454" s="347"/>
      <c r="D3454" s="345"/>
      <c r="E3454" s="345"/>
      <c r="F3454" s="348"/>
      <c r="G3454" s="348"/>
      <c r="H3454" s="349"/>
      <c r="I3454" s="350"/>
      <c r="K3454" s="352"/>
      <c r="M3454" s="2"/>
    </row>
    <row r="3455" spans="1:13" s="357" customFormat="1" ht="12.75">
      <c r="A3455" s="353"/>
      <c r="B3455" s="354">
        <v>-7401991</v>
      </c>
      <c r="C3455" s="353" t="s">
        <v>1193</v>
      </c>
      <c r="D3455" s="353" t="s">
        <v>1223</v>
      </c>
      <c r="E3455" s="353"/>
      <c r="F3455" s="355"/>
      <c r="G3455" s="355"/>
      <c r="H3455" s="354">
        <f>H3453-B3455</f>
        <v>7401991</v>
      </c>
      <c r="I3455" s="356">
        <f>+B3455/M3455</f>
        <v>-15420.814583333333</v>
      </c>
      <c r="K3455" s="357">
        <v>480</v>
      </c>
      <c r="M3455" s="357">
        <v>480</v>
      </c>
    </row>
    <row r="3456" spans="1:13" s="357" customFormat="1" ht="12.75">
      <c r="A3456" s="353"/>
      <c r="B3456" s="354">
        <v>582400</v>
      </c>
      <c r="C3456" s="353" t="s">
        <v>1193</v>
      </c>
      <c r="D3456" s="353" t="s">
        <v>1202</v>
      </c>
      <c r="E3456" s="353"/>
      <c r="F3456" s="355"/>
      <c r="G3456" s="355"/>
      <c r="H3456" s="354">
        <f>H3454-B3456</f>
        <v>-582400</v>
      </c>
      <c r="I3456" s="356">
        <f>+B3456/M3456</f>
        <v>1176.5656565656566</v>
      </c>
      <c r="K3456" s="357">
        <v>495</v>
      </c>
      <c r="M3456" s="357">
        <v>495</v>
      </c>
    </row>
    <row r="3457" spans="1:13" s="357" customFormat="1" ht="12.75">
      <c r="A3457" s="353"/>
      <c r="B3457" s="354">
        <v>100500</v>
      </c>
      <c r="C3457" s="353" t="s">
        <v>1193</v>
      </c>
      <c r="D3457" s="353" t="s">
        <v>1203</v>
      </c>
      <c r="E3457" s="353"/>
      <c r="F3457" s="355"/>
      <c r="G3457" s="355"/>
      <c r="H3457" s="354">
        <f>H3455-B3457</f>
        <v>7301491</v>
      </c>
      <c r="I3457" s="356">
        <f>+B3457/M3457</f>
        <v>203.03030303030303</v>
      </c>
      <c r="K3457" s="357">
        <v>495</v>
      </c>
      <c r="M3457" s="357">
        <v>495</v>
      </c>
    </row>
    <row r="3458" spans="1:13" s="357" customFormat="1" ht="12.75">
      <c r="A3458" s="353"/>
      <c r="B3458" s="354">
        <v>0</v>
      </c>
      <c r="C3458" s="353" t="s">
        <v>1193</v>
      </c>
      <c r="D3458" s="353" t="s">
        <v>1204</v>
      </c>
      <c r="E3458" s="353"/>
      <c r="F3458" s="355"/>
      <c r="G3458" s="355"/>
      <c r="H3458" s="354">
        <f>H3456-B3458</f>
        <v>-582400</v>
      </c>
      <c r="I3458" s="356">
        <f>+B3458/M3458</f>
        <v>0</v>
      </c>
      <c r="K3458" s="357">
        <v>500</v>
      </c>
      <c r="M3458" s="357">
        <v>500</v>
      </c>
    </row>
    <row r="3459" spans="1:13" s="357" customFormat="1" ht="12.75">
      <c r="A3459" s="353"/>
      <c r="B3459" s="354">
        <f>+B1841</f>
        <v>5000</v>
      </c>
      <c r="C3459" s="353" t="s">
        <v>1193</v>
      </c>
      <c r="D3459" s="353" t="s">
        <v>1205</v>
      </c>
      <c r="E3459" s="353"/>
      <c r="F3459" s="355"/>
      <c r="G3459" s="355"/>
      <c r="H3459" s="354">
        <f>H3457-B3459</f>
        <v>7296491</v>
      </c>
      <c r="I3459" s="356">
        <f>+B3459/M3459</f>
        <v>9.523809523809524</v>
      </c>
      <c r="K3459" s="357">
        <v>525</v>
      </c>
      <c r="M3459" s="357">
        <v>525</v>
      </c>
    </row>
    <row r="3460" spans="1:13" s="357" customFormat="1" ht="12.75">
      <c r="A3460" s="353"/>
      <c r="B3460" s="354">
        <v>1012500</v>
      </c>
      <c r="C3460" s="353" t="s">
        <v>1193</v>
      </c>
      <c r="D3460" s="353" t="s">
        <v>1206</v>
      </c>
      <c r="E3460" s="353"/>
      <c r="F3460" s="355"/>
      <c r="G3460" s="355"/>
      <c r="H3460" s="354">
        <v>7301491</v>
      </c>
      <c r="I3460" s="356">
        <v>0</v>
      </c>
      <c r="K3460" s="357">
        <v>525</v>
      </c>
      <c r="M3460" s="357">
        <v>525</v>
      </c>
    </row>
    <row r="3461" spans="1:13" s="357" customFormat="1" ht="12.75">
      <c r="A3461" s="353"/>
      <c r="B3461" s="354">
        <v>0</v>
      </c>
      <c r="C3461" s="353" t="s">
        <v>1193</v>
      </c>
      <c r="D3461" s="353" t="s">
        <v>1207</v>
      </c>
      <c r="E3461" s="353"/>
      <c r="F3461" s="355"/>
      <c r="G3461" s="355"/>
      <c r="H3461" s="354">
        <v>7301491</v>
      </c>
      <c r="I3461" s="356">
        <v>0</v>
      </c>
      <c r="K3461" s="357">
        <v>535</v>
      </c>
      <c r="M3461" s="357">
        <v>535</v>
      </c>
    </row>
    <row r="3462" spans="1:13" s="357" customFormat="1" ht="12.75">
      <c r="A3462" s="353"/>
      <c r="B3462" s="354"/>
      <c r="C3462" s="353" t="s">
        <v>1193</v>
      </c>
      <c r="D3462" s="353" t="s">
        <v>1208</v>
      </c>
      <c r="E3462" s="353"/>
      <c r="F3462" s="355"/>
      <c r="G3462" s="355"/>
      <c r="H3462" s="354">
        <v>7301491</v>
      </c>
      <c r="I3462" s="356">
        <v>0</v>
      </c>
      <c r="K3462" s="357">
        <v>530</v>
      </c>
      <c r="M3462" s="357">
        <v>530</v>
      </c>
    </row>
    <row r="3463" spans="1:13" s="357" customFormat="1" ht="12.75">
      <c r="A3463" s="353"/>
      <c r="B3463" s="354"/>
      <c r="C3463" s="353" t="s">
        <v>1193</v>
      </c>
      <c r="D3463" s="353" t="s">
        <v>1209</v>
      </c>
      <c r="E3463" s="353"/>
      <c r="F3463" s="355"/>
      <c r="G3463" s="355"/>
      <c r="H3463" s="354">
        <v>7301491</v>
      </c>
      <c r="I3463" s="356">
        <v>0</v>
      </c>
      <c r="K3463" s="357">
        <v>520</v>
      </c>
      <c r="M3463" s="357">
        <v>520</v>
      </c>
    </row>
    <row r="3464" spans="1:13" s="357" customFormat="1" ht="12.75">
      <c r="A3464" s="353"/>
      <c r="B3464" s="354"/>
      <c r="C3464" s="353" t="s">
        <v>1193</v>
      </c>
      <c r="D3464" s="353" t="s">
        <v>1221</v>
      </c>
      <c r="E3464" s="353"/>
      <c r="F3464" s="355"/>
      <c r="G3464" s="355"/>
      <c r="H3464" s="354">
        <v>7301491</v>
      </c>
      <c r="I3464" s="356">
        <v>1</v>
      </c>
      <c r="K3464" s="357">
        <v>505</v>
      </c>
      <c r="M3464" s="357">
        <v>505</v>
      </c>
    </row>
    <row r="3465" spans="1:13" s="357" customFormat="1" ht="12.75">
      <c r="A3465" s="358"/>
      <c r="B3465" s="359">
        <f>SUM(B3455:B3464)</f>
        <v>-5701591</v>
      </c>
      <c r="C3465" s="358" t="s">
        <v>1193</v>
      </c>
      <c r="D3465" s="358" t="s">
        <v>1226</v>
      </c>
      <c r="E3465" s="358"/>
      <c r="F3465" s="360"/>
      <c r="G3465" s="361"/>
      <c r="H3465" s="359">
        <f>H3441-B3465</f>
        <v>5701591</v>
      </c>
      <c r="I3465" s="362">
        <f>+B3465/M3465</f>
        <v>-11290.279207920792</v>
      </c>
      <c r="J3465" s="363"/>
      <c r="K3465" s="363">
        <v>505</v>
      </c>
      <c r="L3465" s="363"/>
      <c r="M3465" s="363">
        <v>505</v>
      </c>
    </row>
    <row r="3466" spans="6:13" ht="12.75">
      <c r="F3466" s="71"/>
      <c r="M3466" s="2"/>
    </row>
    <row r="3467" spans="6:13" ht="12.75">
      <c r="F3467" s="71"/>
      <c r="M3467" s="2"/>
    </row>
    <row r="3468" ht="12.75" hidden="1">
      <c r="M3468" s="2"/>
    </row>
    <row r="3469" ht="12.75" hidden="1">
      <c r="M3469" s="2"/>
    </row>
    <row r="3470" ht="12.75" hidden="1">
      <c r="M3470" s="2"/>
    </row>
    <row r="3471" ht="12.75" hidden="1">
      <c r="M3471" s="2"/>
    </row>
    <row r="3472" ht="12.75" hidden="1">
      <c r="M3472" s="2"/>
    </row>
    <row r="3473" ht="12.75" hidden="1">
      <c r="M3473" s="2"/>
    </row>
    <row r="3474" ht="12.75" hidden="1">
      <c r="M3474" s="2"/>
    </row>
    <row r="3475" ht="12.75" hidden="1">
      <c r="M3475" s="2"/>
    </row>
    <row r="3476" ht="12.75" hidden="1">
      <c r="M3476" s="2"/>
    </row>
    <row r="3477" ht="12.75" hidden="1">
      <c r="M3477" s="2"/>
    </row>
    <row r="3478" ht="12.75" hidden="1">
      <c r="M3478" s="2"/>
    </row>
    <row r="3479" ht="12.75" hidden="1">
      <c r="M3479" s="2"/>
    </row>
    <row r="3480" ht="12.75" hidden="1">
      <c r="M3480" s="2"/>
    </row>
    <row r="3481" ht="12.75" hidden="1">
      <c r="M3481" s="2"/>
    </row>
    <row r="3482" ht="12.75" hidden="1">
      <c r="M3482" s="2"/>
    </row>
    <row r="3483" ht="12.75" hidden="1">
      <c r="M3483" s="2"/>
    </row>
    <row r="3484" ht="12.75" hidden="1">
      <c r="M3484" s="2"/>
    </row>
    <row r="3485" spans="1:13" s="351" customFormat="1" ht="12.75">
      <c r="A3485" s="345"/>
      <c r="B3485" s="346"/>
      <c r="C3485" s="347"/>
      <c r="D3485" s="345"/>
      <c r="E3485" s="345"/>
      <c r="F3485" s="348"/>
      <c r="G3485" s="348"/>
      <c r="H3485" s="349"/>
      <c r="I3485" s="350"/>
      <c r="K3485" s="352"/>
      <c r="M3485" s="2"/>
    </row>
    <row r="3486" spans="1:13" s="368" customFormat="1" ht="12.75">
      <c r="A3486" s="364"/>
      <c r="B3486" s="365">
        <v>402753</v>
      </c>
      <c r="C3486" s="364" t="s">
        <v>1192</v>
      </c>
      <c r="D3486" s="364" t="s">
        <v>1202</v>
      </c>
      <c r="E3486" s="364"/>
      <c r="F3486" s="366"/>
      <c r="G3486" s="366"/>
      <c r="H3486" s="365">
        <f>H3485-B3486</f>
        <v>-402753</v>
      </c>
      <c r="I3486" s="367">
        <f>+B3486/M3486</f>
        <v>813.6424242424242</v>
      </c>
      <c r="K3486" s="368">
        <v>495</v>
      </c>
      <c r="M3486" s="368">
        <v>495</v>
      </c>
    </row>
    <row r="3487" spans="1:13" s="368" customFormat="1" ht="12.75">
      <c r="A3487" s="364"/>
      <c r="B3487" s="365">
        <v>425390</v>
      </c>
      <c r="C3487" s="364" t="s">
        <v>1192</v>
      </c>
      <c r="D3487" s="364" t="s">
        <v>1203</v>
      </c>
      <c r="E3487" s="364"/>
      <c r="F3487" s="366"/>
      <c r="G3487" s="366"/>
      <c r="H3487" s="365">
        <f>H3486-B3487</f>
        <v>-828143</v>
      </c>
      <c r="I3487" s="367">
        <f>+B3487/M3487</f>
        <v>859.3737373737374</v>
      </c>
      <c r="K3487" s="368">
        <v>495</v>
      </c>
      <c r="M3487" s="368">
        <v>495</v>
      </c>
    </row>
    <row r="3488" spans="1:13" s="368" customFormat="1" ht="12.75">
      <c r="A3488" s="364"/>
      <c r="B3488" s="365">
        <v>125700</v>
      </c>
      <c r="C3488" s="364" t="s">
        <v>1192</v>
      </c>
      <c r="D3488" s="364" t="s">
        <v>1204</v>
      </c>
      <c r="E3488" s="364"/>
      <c r="F3488" s="366"/>
      <c r="G3488" s="366"/>
      <c r="H3488" s="365">
        <f>H3487-B3488</f>
        <v>-953843</v>
      </c>
      <c r="I3488" s="367">
        <f>+B3488/M3488</f>
        <v>251.4</v>
      </c>
      <c r="K3488" s="368">
        <v>500</v>
      </c>
      <c r="M3488" s="368">
        <v>500</v>
      </c>
    </row>
    <row r="3489" spans="1:13" s="368" customFormat="1" ht="12.75">
      <c r="A3489" s="364"/>
      <c r="B3489" s="365">
        <v>0</v>
      </c>
      <c r="C3489" s="364" t="s">
        <v>1192</v>
      </c>
      <c r="D3489" s="364" t="s">
        <v>1205</v>
      </c>
      <c r="E3489" s="364"/>
      <c r="F3489" s="366"/>
      <c r="G3489" s="366"/>
      <c r="H3489" s="365">
        <f>H3488-B3489</f>
        <v>-953843</v>
      </c>
      <c r="I3489" s="367">
        <f>+B3489/M3489</f>
        <v>0</v>
      </c>
      <c r="K3489" s="368">
        <v>525</v>
      </c>
      <c r="M3489" s="368">
        <v>525</v>
      </c>
    </row>
    <row r="3490" spans="1:13" s="368" customFormat="1" ht="12.75">
      <c r="A3490" s="364"/>
      <c r="B3490" s="365">
        <v>-16041027</v>
      </c>
      <c r="C3490" s="364" t="s">
        <v>1192</v>
      </c>
      <c r="D3490" s="364" t="s">
        <v>1218</v>
      </c>
      <c r="E3490" s="364"/>
      <c r="F3490" s="366"/>
      <c r="G3490" s="366"/>
      <c r="H3490" s="365">
        <f>H3489-B3490</f>
        <v>15087184</v>
      </c>
      <c r="I3490" s="367">
        <f>+B3490/M3490</f>
        <v>-30554.337142857144</v>
      </c>
      <c r="K3490" s="368">
        <v>525</v>
      </c>
      <c r="M3490" s="368">
        <v>525</v>
      </c>
    </row>
    <row r="3491" spans="1:13" s="368" customFormat="1" ht="12.75">
      <c r="A3491" s="364"/>
      <c r="B3491" s="365">
        <v>905000</v>
      </c>
      <c r="C3491" s="364" t="s">
        <v>1192</v>
      </c>
      <c r="D3491" s="364" t="s">
        <v>1220</v>
      </c>
      <c r="E3491" s="364"/>
      <c r="F3491" s="366"/>
      <c r="G3491" s="366"/>
      <c r="H3491" s="365">
        <v>15087184</v>
      </c>
      <c r="I3491" s="367">
        <v>30554</v>
      </c>
      <c r="K3491" s="368">
        <v>525</v>
      </c>
      <c r="M3491" s="368">
        <v>525</v>
      </c>
    </row>
    <row r="3492" spans="1:13" s="368" customFormat="1" ht="12.75">
      <c r="A3492" s="364"/>
      <c r="B3492" s="365">
        <v>1209140</v>
      </c>
      <c r="C3492" s="364" t="s">
        <v>1192</v>
      </c>
      <c r="D3492" s="364" t="s">
        <v>1215</v>
      </c>
      <c r="E3492" s="364"/>
      <c r="F3492" s="366"/>
      <c r="G3492" s="366"/>
      <c r="H3492" s="365">
        <v>15087184</v>
      </c>
      <c r="I3492" s="367">
        <v>30554</v>
      </c>
      <c r="K3492" s="368">
        <v>535</v>
      </c>
      <c r="M3492" s="368">
        <v>535</v>
      </c>
    </row>
    <row r="3493" spans="1:13" s="368" customFormat="1" ht="12.75">
      <c r="A3493" s="364"/>
      <c r="B3493" s="365">
        <v>1100960</v>
      </c>
      <c r="C3493" s="364" t="s">
        <v>1192</v>
      </c>
      <c r="D3493" s="364" t="s">
        <v>1208</v>
      </c>
      <c r="E3493" s="364"/>
      <c r="F3493" s="366"/>
      <c r="G3493" s="366"/>
      <c r="H3493" s="365">
        <v>15087184</v>
      </c>
      <c r="I3493" s="367">
        <v>30554</v>
      </c>
      <c r="K3493" s="368">
        <v>530</v>
      </c>
      <c r="M3493" s="368">
        <v>530</v>
      </c>
    </row>
    <row r="3494" spans="1:13" s="368" customFormat="1" ht="12.75">
      <c r="A3494" s="364"/>
      <c r="B3494" s="365">
        <v>596050</v>
      </c>
      <c r="C3494" s="364" t="s">
        <v>1192</v>
      </c>
      <c r="D3494" s="364" t="s">
        <v>1209</v>
      </c>
      <c r="E3494" s="364"/>
      <c r="F3494" s="366"/>
      <c r="G3494" s="366"/>
      <c r="H3494" s="365">
        <v>15087184</v>
      </c>
      <c r="I3494" s="367">
        <v>30554</v>
      </c>
      <c r="K3494" s="368">
        <v>520</v>
      </c>
      <c r="M3494" s="368">
        <v>520</v>
      </c>
    </row>
    <row r="3495" spans="1:13" s="368" customFormat="1" ht="12.75">
      <c r="A3495" s="364"/>
      <c r="B3495" s="365">
        <f>+B2320</f>
        <v>2130910</v>
      </c>
      <c r="C3495" s="364" t="s">
        <v>1192</v>
      </c>
      <c r="D3495" s="364" t="s">
        <v>1221</v>
      </c>
      <c r="E3495" s="364"/>
      <c r="F3495" s="366"/>
      <c r="G3495" s="366"/>
      <c r="H3495" s="365">
        <v>15087184</v>
      </c>
      <c r="I3495" s="367">
        <v>30554</v>
      </c>
      <c r="K3495" s="368">
        <v>505</v>
      </c>
      <c r="M3495" s="368">
        <v>505</v>
      </c>
    </row>
    <row r="3496" spans="1:13" s="368" customFormat="1" ht="12.75">
      <c r="A3496" s="369"/>
      <c r="B3496" s="370">
        <f>SUM(B3486:B3495)</f>
        <v>-9145124</v>
      </c>
      <c r="C3496" s="369" t="s">
        <v>1192</v>
      </c>
      <c r="D3496" s="369" t="s">
        <v>1226</v>
      </c>
      <c r="E3496" s="369"/>
      <c r="F3496" s="371"/>
      <c r="G3496" s="372"/>
      <c r="H3496" s="370">
        <f>H3472-B3496</f>
        <v>9145124</v>
      </c>
      <c r="I3496" s="373">
        <f>+B3496/M3496</f>
        <v>-18109.156435643563</v>
      </c>
      <c r="J3496" s="374"/>
      <c r="K3496" s="374">
        <v>505</v>
      </c>
      <c r="L3496" s="374"/>
      <c r="M3496" s="374">
        <v>505</v>
      </c>
    </row>
    <row r="3497" spans="6:13" ht="12.75">
      <c r="F3497" s="71"/>
      <c r="M3497" s="2"/>
    </row>
    <row r="3498" spans="6:13" ht="12.75">
      <c r="F3498" s="71"/>
      <c r="M3498" s="2"/>
    </row>
    <row r="3499" spans="6:13" ht="12.75">
      <c r="F3499" s="71"/>
      <c r="M3499" s="2"/>
    </row>
    <row r="3500" spans="4:13" ht="12.75">
      <c r="D3500" s="365"/>
      <c r="F3500" s="71"/>
      <c r="M3500" s="2"/>
    </row>
    <row r="3501" ht="12.75" hidden="1">
      <c r="M3501" s="2">
        <v>525</v>
      </c>
    </row>
    <row r="3502" ht="12.75" hidden="1">
      <c r="M3502" s="2">
        <v>525</v>
      </c>
    </row>
    <row r="3503" ht="12.75" hidden="1">
      <c r="M3503" s="2">
        <v>525</v>
      </c>
    </row>
    <row r="3504" ht="12.75" hidden="1">
      <c r="M3504" s="2">
        <v>525</v>
      </c>
    </row>
    <row r="3505" ht="12.75" hidden="1">
      <c r="M3505" s="2">
        <v>525</v>
      </c>
    </row>
    <row r="3506" ht="12.75" hidden="1">
      <c r="M3506" s="2">
        <v>525</v>
      </c>
    </row>
    <row r="3507" ht="12.75" hidden="1">
      <c r="M3507" s="2">
        <v>525</v>
      </c>
    </row>
    <row r="3508" ht="12.75" hidden="1">
      <c r="M3508" s="2">
        <v>525</v>
      </c>
    </row>
    <row r="3509" ht="12.75" hidden="1">
      <c r="M3509" s="2">
        <v>525</v>
      </c>
    </row>
    <row r="3510" ht="12.75" hidden="1">
      <c r="M3510" s="2">
        <v>525</v>
      </c>
    </row>
    <row r="3511" ht="12.75" hidden="1">
      <c r="M3511" s="2">
        <v>525</v>
      </c>
    </row>
    <row r="3512" ht="12.75" hidden="1">
      <c r="M3512" s="2">
        <v>525</v>
      </c>
    </row>
    <row r="3513" ht="12.75" hidden="1">
      <c r="M3513" s="2">
        <v>525</v>
      </c>
    </row>
    <row r="3514" ht="12.75" hidden="1">
      <c r="M3514" s="2">
        <v>525</v>
      </c>
    </row>
    <row r="3515" ht="12.75" hidden="1">
      <c r="M3515" s="2">
        <v>525</v>
      </c>
    </row>
    <row r="3516" ht="12.75" hidden="1">
      <c r="M3516" s="2">
        <v>525</v>
      </c>
    </row>
    <row r="3517" ht="12.75" hidden="1">
      <c r="M3517" s="2">
        <v>525</v>
      </c>
    </row>
    <row r="3518" spans="1:13" s="379" customFormat="1" ht="12.75">
      <c r="A3518" s="375"/>
      <c r="B3518" s="376">
        <v>-1916557</v>
      </c>
      <c r="C3518" s="375" t="s">
        <v>1197</v>
      </c>
      <c r="D3518" s="375" t="s">
        <v>1214</v>
      </c>
      <c r="E3518" s="375"/>
      <c r="F3518" s="377"/>
      <c r="G3518" s="377"/>
      <c r="H3518" s="376">
        <f>H3516-B3518</f>
        <v>1916557</v>
      </c>
      <c r="I3518" s="378">
        <f>+B3518/M3518</f>
        <v>-3616.1452830188678</v>
      </c>
      <c r="K3518" s="379">
        <v>530</v>
      </c>
      <c r="M3518" s="379">
        <v>530</v>
      </c>
    </row>
    <row r="3519" spans="1:13" s="379" customFormat="1" ht="12.75">
      <c r="A3519" s="375"/>
      <c r="B3519" s="376">
        <v>850150</v>
      </c>
      <c r="C3519" s="375" t="s">
        <v>1197</v>
      </c>
      <c r="D3519" s="375" t="s">
        <v>1208</v>
      </c>
      <c r="E3519" s="375"/>
      <c r="F3519" s="377"/>
      <c r="G3519" s="377"/>
      <c r="H3519" s="376">
        <f>H3517-B3519</f>
        <v>-850150</v>
      </c>
      <c r="I3519" s="378">
        <f>+B3519/M3519</f>
        <v>1604.0566037735848</v>
      </c>
      <c r="K3519" s="379">
        <v>530</v>
      </c>
      <c r="M3519" s="379">
        <v>530</v>
      </c>
    </row>
    <row r="3520" spans="1:13" s="379" customFormat="1" ht="12.75">
      <c r="A3520" s="375"/>
      <c r="B3520" s="376">
        <v>736500</v>
      </c>
      <c r="C3520" s="375" t="s">
        <v>1197</v>
      </c>
      <c r="D3520" s="375" t="s">
        <v>1209</v>
      </c>
      <c r="E3520" s="375"/>
      <c r="F3520" s="377"/>
      <c r="G3520" s="377"/>
      <c r="H3520" s="376">
        <f>H3518-B3520</f>
        <v>1180057</v>
      </c>
      <c r="I3520" s="378">
        <f>+B3520/M3520</f>
        <v>1416.3461538461538</v>
      </c>
      <c r="K3520" s="379">
        <v>520</v>
      </c>
      <c r="M3520" s="379">
        <v>520</v>
      </c>
    </row>
    <row r="3521" spans="1:13" s="379" customFormat="1" ht="12.75">
      <c r="A3521" s="375"/>
      <c r="B3521" s="376">
        <f>+B2325</f>
        <v>330000</v>
      </c>
      <c r="C3521" s="375" t="s">
        <v>1197</v>
      </c>
      <c r="D3521" s="375" t="s">
        <v>1227</v>
      </c>
      <c r="E3521" s="375"/>
      <c r="F3521" s="377"/>
      <c r="G3521" s="377"/>
      <c r="H3521" s="376">
        <f>H3519-B3521</f>
        <v>-1180150</v>
      </c>
      <c r="I3521" s="378">
        <f>+B3521/M3521</f>
        <v>653.4653465346535</v>
      </c>
      <c r="K3521" s="379">
        <v>505</v>
      </c>
      <c r="M3521" s="379">
        <v>505</v>
      </c>
    </row>
    <row r="3522" spans="1:13" s="379" customFormat="1" ht="12.75">
      <c r="A3522" s="380"/>
      <c r="B3522" s="381">
        <f>SUM(B3518:B3521)</f>
        <v>93</v>
      </c>
      <c r="C3522" s="380" t="s">
        <v>1197</v>
      </c>
      <c r="D3522" s="380" t="s">
        <v>1226</v>
      </c>
      <c r="E3522" s="380"/>
      <c r="F3522" s="382"/>
      <c r="G3522" s="383"/>
      <c r="H3522" s="381">
        <f>H3520-B3522</f>
        <v>1179964</v>
      </c>
      <c r="I3522" s="400">
        <f>+B3522/M3522</f>
        <v>0.18415841584158416</v>
      </c>
      <c r="J3522" s="384"/>
      <c r="K3522" s="384">
        <v>505</v>
      </c>
      <c r="L3522" s="384"/>
      <c r="M3522" s="384">
        <v>505</v>
      </c>
    </row>
    <row r="3523" spans="1:13" s="310" customFormat="1" ht="12.75">
      <c r="A3523" s="305"/>
      <c r="B3523" s="306"/>
      <c r="C3523" s="305"/>
      <c r="D3523" s="305"/>
      <c r="E3523" s="305"/>
      <c r="F3523" s="308"/>
      <c r="G3523" s="385"/>
      <c r="H3523" s="306"/>
      <c r="I3523" s="309"/>
      <c r="M3523" s="386"/>
    </row>
    <row r="3524" spans="6:13" ht="12.75">
      <c r="F3524" s="71"/>
      <c r="M3524" s="2"/>
    </row>
    <row r="3525" spans="9:13" ht="12.75">
      <c r="I3525" s="24"/>
      <c r="M3525" s="2"/>
    </row>
    <row r="3526" spans="1:13" s="391" customFormat="1" ht="12.75">
      <c r="A3526" s="387"/>
      <c r="B3526" s="388">
        <v>-3279785</v>
      </c>
      <c r="C3526" s="387" t="s">
        <v>1195</v>
      </c>
      <c r="D3526" s="387" t="s">
        <v>1214</v>
      </c>
      <c r="E3526" s="387"/>
      <c r="F3526" s="389"/>
      <c r="G3526" s="389"/>
      <c r="H3526" s="388">
        <f>H3524-B3526</f>
        <v>3279785</v>
      </c>
      <c r="I3526" s="390">
        <f>+B3526/M3526</f>
        <v>-6188.273584905661</v>
      </c>
      <c r="K3526" s="391">
        <v>530</v>
      </c>
      <c r="M3526" s="391">
        <v>530</v>
      </c>
    </row>
    <row r="3527" spans="1:13" s="391" customFormat="1" ht="12.75">
      <c r="A3527" s="387"/>
      <c r="B3527" s="388">
        <v>0</v>
      </c>
      <c r="C3527" s="387" t="s">
        <v>1195</v>
      </c>
      <c r="D3527" s="387" t="s">
        <v>1208</v>
      </c>
      <c r="E3527" s="387"/>
      <c r="F3527" s="389"/>
      <c r="G3527" s="389"/>
      <c r="H3527" s="388">
        <f>H3525-B3527</f>
        <v>0</v>
      </c>
      <c r="I3527" s="390">
        <f>+B3527/M3527</f>
        <v>0</v>
      </c>
      <c r="K3527" s="391">
        <v>530</v>
      </c>
      <c r="M3527" s="391">
        <v>530</v>
      </c>
    </row>
    <row r="3528" spans="1:13" s="391" customFormat="1" ht="12.75">
      <c r="A3528" s="387"/>
      <c r="B3528" s="388">
        <v>0</v>
      </c>
      <c r="C3528" s="387" t="s">
        <v>1195</v>
      </c>
      <c r="D3528" s="387" t="s">
        <v>1209</v>
      </c>
      <c r="E3528" s="387"/>
      <c r="F3528" s="389"/>
      <c r="G3528" s="389"/>
      <c r="H3528" s="388"/>
      <c r="I3528" s="390">
        <f>+B3528/M3528</f>
        <v>0</v>
      </c>
      <c r="K3528" s="391">
        <v>520</v>
      </c>
      <c r="M3528" s="391">
        <v>520</v>
      </c>
    </row>
    <row r="3529" spans="1:13" s="391" customFormat="1" ht="12.75">
      <c r="A3529" s="392"/>
      <c r="B3529" s="393">
        <f>SUM(B3526:B3528)</f>
        <v>-3279785</v>
      </c>
      <c r="C3529" s="392" t="s">
        <v>1195</v>
      </c>
      <c r="D3529" s="392" t="s">
        <v>1212</v>
      </c>
      <c r="E3529" s="392"/>
      <c r="F3529" s="394"/>
      <c r="G3529" s="395"/>
      <c r="H3529" s="393">
        <f>H3499-B3529</f>
        <v>3279785</v>
      </c>
      <c r="I3529" s="396">
        <f>+B3529/M3529</f>
        <v>-6307.278846153846</v>
      </c>
      <c r="J3529" s="397"/>
      <c r="K3529" s="397">
        <v>520</v>
      </c>
      <c r="L3529" s="397"/>
      <c r="M3529" s="397">
        <v>520</v>
      </c>
    </row>
    <row r="3530" spans="1:13" s="391" customFormat="1" ht="12.75">
      <c r="A3530" s="387"/>
      <c r="B3530" s="388"/>
      <c r="C3530" s="387"/>
      <c r="D3530" s="387"/>
      <c r="E3530" s="387"/>
      <c r="F3530" s="389"/>
      <c r="G3530" s="398"/>
      <c r="H3530" s="388"/>
      <c r="I3530" s="390"/>
      <c r="M3530" s="399"/>
    </row>
    <row r="3531" spans="1:13" s="391" customFormat="1" ht="12.75">
      <c r="A3531" s="387"/>
      <c r="B3531" s="388"/>
      <c r="C3531" s="387"/>
      <c r="D3531" s="387"/>
      <c r="E3531" s="387"/>
      <c r="F3531" s="389"/>
      <c r="G3531" s="398"/>
      <c r="H3531" s="388"/>
      <c r="I3531" s="390"/>
      <c r="M3531" s="399"/>
    </row>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sheetData>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LAGA</cp:lastModifiedBy>
  <cp:lastPrinted>2004-04-21T05:05:51Z</cp:lastPrinted>
  <dcterms:created xsi:type="dcterms:W3CDTF">2002-09-25T18:25:46Z</dcterms:created>
  <dcterms:modified xsi:type="dcterms:W3CDTF">2013-02-01T12:40:04Z</dcterms:modified>
  <cp:category/>
  <cp:version/>
  <cp:contentType/>
  <cp:contentStatus/>
</cp:coreProperties>
</file>